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0  Informacija, talpinama tinklapyje\"/>
    </mc:Choice>
  </mc:AlternateContent>
  <xr:revisionPtr revIDLastSave="0" documentId="13_ncr:1_{86B3B25A-0D25-4EF8-8E07-CB22C586ABF3}" xr6:coauthVersionLast="47" xr6:coauthVersionMax="47" xr10:uidLastSave="{00000000-0000-0000-0000-000000000000}"/>
  <bookViews>
    <workbookView xWindow="-120" yWindow="-120" windowWidth="29040" windowHeight="15840" xr2:uid="{00000000-000D-0000-FFFF-FFFF00000000}"/>
  </bookViews>
  <sheets>
    <sheet name="Priedas 1" sheetId="1" r:id="rId1"/>
    <sheet name="Priedas 5" sheetId="4" r:id="rId2"/>
    <sheet name="Priedas 7" sheetId="5" r:id="rId3"/>
    <sheet name="Priedas 9" sheetId="6" r:id="rId4"/>
    <sheet name="Priedas 6" sheetId="7" r:id="rId5"/>
    <sheet name="Priedas 8" sheetId="8" r:id="rId6"/>
    <sheet name="Priedas 10" sheetId="9" r:id="rId7"/>
    <sheet name="Priedas 11" sheetId="10" r:id="rId8"/>
    <sheet name="Priedas 12" sheetId="11" r:id="rId9"/>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175" i="11" l="1"/>
  <c r="X175" i="11"/>
  <c r="W175" i="11"/>
  <c r="V175" i="11"/>
  <c r="U175" i="11"/>
  <c r="T175" i="11"/>
  <c r="S175" i="11"/>
  <c r="R175" i="11"/>
  <c r="Q175" i="11"/>
  <c r="P175" i="11"/>
  <c r="O175" i="11"/>
  <c r="N175" i="11"/>
  <c r="M175" i="11"/>
  <c r="L175" i="11"/>
  <c r="K175" i="11"/>
  <c r="J175" i="11"/>
  <c r="I175" i="11"/>
  <c r="H175" i="11"/>
  <c r="Y174" i="11"/>
  <c r="X174" i="11"/>
  <c r="W174" i="11"/>
  <c r="V174" i="11"/>
  <c r="U174" i="11"/>
  <c r="T174" i="11"/>
  <c r="S174" i="11"/>
  <c r="R174" i="11"/>
  <c r="Q174" i="11"/>
  <c r="P174" i="11"/>
  <c r="O174" i="11"/>
  <c r="N174" i="11"/>
  <c r="M174" i="11"/>
  <c r="L174" i="11"/>
  <c r="K174" i="11"/>
  <c r="J174" i="11"/>
  <c r="I174" i="11"/>
  <c r="H174" i="11"/>
  <c r="Y173" i="11"/>
  <c r="X173" i="11"/>
  <c r="W173" i="11"/>
  <c r="V173" i="11"/>
  <c r="U173" i="11"/>
  <c r="T173" i="11"/>
  <c r="S173" i="11"/>
  <c r="R173" i="11"/>
  <c r="Q173" i="11"/>
  <c r="P173" i="11"/>
  <c r="O173" i="11"/>
  <c r="N173" i="11"/>
  <c r="M173" i="11"/>
  <c r="L173" i="11"/>
  <c r="K173" i="11"/>
  <c r="J173" i="11"/>
  <c r="I173" i="11"/>
  <c r="H173" i="11"/>
  <c r="Y172" i="11"/>
  <c r="X172" i="11"/>
  <c r="W172" i="11"/>
  <c r="V172" i="11"/>
  <c r="U172" i="11"/>
  <c r="T172" i="11"/>
  <c r="S172" i="11"/>
  <c r="R172" i="11"/>
  <c r="Q172" i="11"/>
  <c r="P172" i="11"/>
  <c r="O172" i="11"/>
  <c r="N172" i="11"/>
  <c r="M172" i="11"/>
  <c r="L172" i="11"/>
  <c r="K172" i="11"/>
  <c r="J172" i="11"/>
  <c r="I172" i="11"/>
  <c r="H172" i="11"/>
  <c r="Y171" i="11"/>
  <c r="X171" i="11"/>
  <c r="W171" i="11"/>
  <c r="V171" i="11"/>
  <c r="U171" i="11"/>
  <c r="T171" i="11"/>
  <c r="S171" i="11"/>
  <c r="R171" i="11"/>
  <c r="Q171" i="11"/>
  <c r="P171" i="11"/>
  <c r="O171" i="11"/>
  <c r="N171" i="11"/>
  <c r="M171" i="11"/>
  <c r="L171" i="11"/>
  <c r="K171" i="11"/>
  <c r="J171" i="11"/>
  <c r="I171" i="11"/>
  <c r="H171" i="11"/>
  <c r="Y170" i="11"/>
  <c r="X170" i="11"/>
  <c r="W170" i="11"/>
  <c r="V170" i="11"/>
  <c r="U170" i="11"/>
  <c r="T170" i="11"/>
  <c r="S170" i="11"/>
  <c r="R170" i="11"/>
  <c r="Q170" i="11"/>
  <c r="P170" i="11"/>
  <c r="O170" i="11"/>
  <c r="N170" i="11"/>
  <c r="M170" i="11"/>
  <c r="L170" i="11"/>
  <c r="K170" i="11"/>
  <c r="J170" i="11"/>
  <c r="I170" i="11"/>
  <c r="H170" i="11"/>
  <c r="Y169" i="11"/>
  <c r="X169" i="11"/>
  <c r="W169" i="11"/>
  <c r="V169" i="11"/>
  <c r="U169" i="11"/>
  <c r="T169" i="11"/>
  <c r="S169" i="11"/>
  <c r="R169" i="11"/>
  <c r="Q169" i="11"/>
  <c r="P169" i="11"/>
  <c r="O169" i="11"/>
  <c r="N169" i="11"/>
  <c r="M169" i="11"/>
  <c r="L169" i="11"/>
  <c r="K169" i="11"/>
  <c r="J169" i="11"/>
  <c r="I169" i="11"/>
  <c r="H169" i="11"/>
  <c r="Y168" i="11"/>
  <c r="X168" i="11"/>
  <c r="W168" i="11"/>
  <c r="V168" i="11"/>
  <c r="U168" i="11"/>
  <c r="T168" i="11"/>
  <c r="S168" i="11"/>
  <c r="R168" i="11"/>
  <c r="Q168" i="11"/>
  <c r="P168" i="11"/>
  <c r="O168" i="11"/>
  <c r="N168" i="11"/>
  <c r="M168" i="11"/>
  <c r="L168" i="11"/>
  <c r="K168" i="11"/>
  <c r="J168" i="11"/>
  <c r="I168" i="11"/>
  <c r="H168" i="11"/>
  <c r="Y167" i="11"/>
  <c r="X167" i="11"/>
  <c r="W167" i="11"/>
  <c r="V167" i="11"/>
  <c r="U167" i="11"/>
  <c r="T167" i="11"/>
  <c r="S167" i="11"/>
  <c r="R167" i="11"/>
  <c r="Q167" i="11"/>
  <c r="P167" i="11"/>
  <c r="O167" i="11"/>
  <c r="N167" i="11"/>
  <c r="M167" i="11"/>
  <c r="L167" i="11"/>
  <c r="K167" i="11"/>
  <c r="J167" i="11"/>
  <c r="I167" i="11"/>
  <c r="H167" i="11"/>
  <c r="Y166" i="11"/>
  <c r="X166" i="11"/>
  <c r="W166" i="11"/>
  <c r="V166" i="11"/>
  <c r="U166" i="11"/>
  <c r="T166" i="11"/>
  <c r="S166" i="11"/>
  <c r="R166" i="11"/>
  <c r="Q166" i="11"/>
  <c r="P166" i="11"/>
  <c r="O166" i="11"/>
  <c r="N166" i="11"/>
  <c r="M166" i="11"/>
  <c r="L166" i="11"/>
  <c r="K166" i="11"/>
  <c r="J166" i="11"/>
  <c r="I166" i="11"/>
  <c r="H166" i="11"/>
  <c r="Y165" i="11"/>
  <c r="X165" i="11"/>
  <c r="W165" i="11"/>
  <c r="V165" i="11"/>
  <c r="U165" i="11"/>
  <c r="T165" i="11"/>
  <c r="S165" i="11"/>
  <c r="R165" i="11"/>
  <c r="Q165" i="11"/>
  <c r="P165" i="11"/>
  <c r="O165" i="11"/>
  <c r="N165" i="11"/>
  <c r="M165" i="11"/>
  <c r="L165" i="11"/>
  <c r="K165" i="11"/>
  <c r="J165" i="11"/>
  <c r="I165" i="11"/>
  <c r="H165" i="11"/>
  <c r="Y164" i="11"/>
  <c r="X164" i="11"/>
  <c r="W164" i="11"/>
  <c r="V164" i="11"/>
  <c r="U164" i="11"/>
  <c r="T164" i="11"/>
  <c r="S164" i="11"/>
  <c r="R164" i="11"/>
  <c r="Q164" i="11"/>
  <c r="P164" i="11"/>
  <c r="O164" i="11"/>
  <c r="N164" i="11"/>
  <c r="M164" i="11"/>
  <c r="L164" i="11"/>
  <c r="K164" i="11"/>
  <c r="J164" i="11"/>
  <c r="I164" i="11"/>
  <c r="H164" i="11"/>
  <c r="Y163" i="11"/>
  <c r="X163" i="11"/>
  <c r="W163" i="11"/>
  <c r="V163" i="11"/>
  <c r="U163" i="11"/>
  <c r="T163" i="11"/>
  <c r="S163" i="11"/>
  <c r="R163" i="11"/>
  <c r="Q163" i="11"/>
  <c r="P163" i="11"/>
  <c r="O163" i="11"/>
  <c r="N163" i="11"/>
  <c r="M163" i="11"/>
  <c r="L163" i="11"/>
  <c r="K163" i="11"/>
  <c r="J163" i="11"/>
  <c r="I163" i="11"/>
  <c r="H163" i="11"/>
  <c r="Y162" i="11"/>
  <c r="X162" i="11"/>
  <c r="X159" i="11" s="1"/>
  <c r="W162" i="11"/>
  <c r="V162" i="11"/>
  <c r="U162" i="11"/>
  <c r="T162" i="11"/>
  <c r="T159" i="11" s="1"/>
  <c r="S162" i="11"/>
  <c r="R162" i="11"/>
  <c r="Q162" i="11"/>
  <c r="P162" i="11"/>
  <c r="P159" i="11" s="1"/>
  <c r="O162" i="11"/>
  <c r="N162" i="11"/>
  <c r="M162" i="11"/>
  <c r="L162" i="11"/>
  <c r="L159" i="11" s="1"/>
  <c r="K162" i="11"/>
  <c r="J162" i="11"/>
  <c r="I162" i="11"/>
  <c r="H162" i="11"/>
  <c r="Y161" i="11"/>
  <c r="X161" i="11"/>
  <c r="W161" i="11"/>
  <c r="V161" i="11"/>
  <c r="U161" i="11"/>
  <c r="T161" i="11"/>
  <c r="S161" i="11"/>
  <c r="R161" i="11"/>
  <c r="Q161" i="11"/>
  <c r="P161" i="11"/>
  <c r="O161" i="11"/>
  <c r="N161" i="11"/>
  <c r="M161" i="11"/>
  <c r="L161" i="11"/>
  <c r="K161" i="11"/>
  <c r="J161" i="11"/>
  <c r="I161" i="11"/>
  <c r="H161" i="11"/>
  <c r="Y160" i="11"/>
  <c r="X160" i="11"/>
  <c r="W160" i="11"/>
  <c r="V160" i="11"/>
  <c r="U160" i="11"/>
  <c r="T160" i="11"/>
  <c r="S160" i="11"/>
  <c r="R160" i="11"/>
  <c r="Q160" i="11"/>
  <c r="P160" i="11"/>
  <c r="O160" i="11"/>
  <c r="N160" i="11"/>
  <c r="M160" i="11"/>
  <c r="L160" i="11"/>
  <c r="K160" i="11"/>
  <c r="J160" i="11"/>
  <c r="I160" i="11"/>
  <c r="H160" i="11"/>
  <c r="AV159" i="11"/>
  <c r="AU159" i="11"/>
  <c r="AT159" i="11"/>
  <c r="AR159" i="11"/>
  <c r="AQ159" i="11"/>
  <c r="AO159" i="11"/>
  <c r="AL159" i="11"/>
  <c r="AK159" i="11"/>
  <c r="AI159" i="11"/>
  <c r="AH159" i="11"/>
  <c r="AG159" i="11"/>
  <c r="AF159" i="11"/>
  <c r="Y159" i="11"/>
  <c r="W159" i="11"/>
  <c r="V159" i="11"/>
  <c r="U159" i="11"/>
  <c r="S159" i="11"/>
  <c r="R159" i="11"/>
  <c r="Q159" i="11"/>
  <c r="O159" i="11"/>
  <c r="N159" i="11"/>
  <c r="M159" i="11"/>
  <c r="K159" i="11"/>
  <c r="J159" i="11"/>
  <c r="I159" i="11"/>
  <c r="Y158" i="11"/>
  <c r="X158" i="11"/>
  <c r="W158" i="11"/>
  <c r="V158" i="11"/>
  <c r="U158" i="11"/>
  <c r="T158" i="11"/>
  <c r="S158" i="11"/>
  <c r="R158" i="11"/>
  <c r="Q158" i="11"/>
  <c r="P158" i="11"/>
  <c r="O158" i="11"/>
  <c r="N158" i="11"/>
  <c r="M158" i="11"/>
  <c r="L158" i="11"/>
  <c r="K158" i="11"/>
  <c r="J158" i="11"/>
  <c r="I158" i="11"/>
  <c r="H158" i="11"/>
  <c r="Y157" i="11"/>
  <c r="X157" i="11"/>
  <c r="W157" i="11"/>
  <c r="W156" i="11" s="1"/>
  <c r="V157" i="11"/>
  <c r="U157" i="11"/>
  <c r="T157" i="11"/>
  <c r="S157" i="11"/>
  <c r="S156" i="11" s="1"/>
  <c r="R157" i="11"/>
  <c r="Q157" i="11"/>
  <c r="P157" i="11"/>
  <c r="O157" i="11"/>
  <c r="O156" i="11" s="1"/>
  <c r="N157" i="11"/>
  <c r="M157" i="11"/>
  <c r="L157" i="11"/>
  <c r="K157" i="11"/>
  <c r="K156" i="11" s="1"/>
  <c r="J157" i="11"/>
  <c r="I157" i="11"/>
  <c r="H157" i="11"/>
  <c r="AV156" i="11"/>
  <c r="AU156" i="11"/>
  <c r="AT156" i="11"/>
  <c r="AS156" i="11"/>
  <c r="AR156" i="11"/>
  <c r="AQ156" i="11"/>
  <c r="AP156" i="11"/>
  <c r="AO156" i="11"/>
  <c r="AN156" i="11"/>
  <c r="AM156" i="11"/>
  <c r="AL156" i="11"/>
  <c r="AK156" i="11"/>
  <c r="AJ156" i="11"/>
  <c r="AI156" i="11"/>
  <c r="AH156" i="11"/>
  <c r="AG156" i="11"/>
  <c r="AF156" i="11"/>
  <c r="AE156" i="11"/>
  <c r="Y156" i="11"/>
  <c r="V156" i="11"/>
  <c r="U156" i="11"/>
  <c r="R156" i="11"/>
  <c r="Q156" i="11"/>
  <c r="N156" i="11"/>
  <c r="M156" i="11"/>
  <c r="J156" i="11"/>
  <c r="I156" i="11"/>
  <c r="Y155" i="11"/>
  <c r="X155" i="11"/>
  <c r="W155" i="11"/>
  <c r="V155" i="11"/>
  <c r="U155" i="11"/>
  <c r="T155" i="11"/>
  <c r="S155" i="11"/>
  <c r="R155" i="11"/>
  <c r="Q155" i="11"/>
  <c r="P155" i="11"/>
  <c r="O155" i="11"/>
  <c r="N155" i="11"/>
  <c r="M155" i="11"/>
  <c r="L155" i="11"/>
  <c r="K155" i="11"/>
  <c r="J155" i="11"/>
  <c r="I155" i="11"/>
  <c r="H155" i="11"/>
  <c r="Y154" i="11"/>
  <c r="X154" i="11"/>
  <c r="W154" i="11"/>
  <c r="V154" i="11"/>
  <c r="U154" i="11"/>
  <c r="T154" i="11"/>
  <c r="S154" i="11"/>
  <c r="R154" i="11"/>
  <c r="Q154" i="11"/>
  <c r="P154" i="11"/>
  <c r="O154" i="11"/>
  <c r="N154" i="11"/>
  <c r="M154" i="11"/>
  <c r="L154" i="11"/>
  <c r="K154" i="11"/>
  <c r="J154" i="11"/>
  <c r="I154" i="11"/>
  <c r="H154" i="11"/>
  <c r="Y153" i="11"/>
  <c r="X153" i="11"/>
  <c r="W153" i="11"/>
  <c r="V153" i="11"/>
  <c r="U153" i="11"/>
  <c r="T153" i="11"/>
  <c r="S153" i="11"/>
  <c r="R153" i="11"/>
  <c r="Q153" i="11"/>
  <c r="P153" i="11"/>
  <c r="O153" i="11"/>
  <c r="N153" i="11"/>
  <c r="M153" i="11"/>
  <c r="L153" i="11"/>
  <c r="K153" i="11"/>
  <c r="J153" i="11"/>
  <c r="I153" i="11"/>
  <c r="H153" i="11"/>
  <c r="Y152" i="11"/>
  <c r="X152" i="11"/>
  <c r="W152" i="11"/>
  <c r="V152" i="11"/>
  <c r="U152" i="11"/>
  <c r="T152" i="11"/>
  <c r="S152" i="11"/>
  <c r="R152" i="11"/>
  <c r="Q152" i="11"/>
  <c r="P152" i="11"/>
  <c r="O152" i="11"/>
  <c r="N152" i="11"/>
  <c r="M152" i="11"/>
  <c r="L152" i="11"/>
  <c r="K152" i="11"/>
  <c r="J152" i="11"/>
  <c r="I152" i="11"/>
  <c r="H152" i="11"/>
  <c r="Y151" i="11"/>
  <c r="X151" i="11"/>
  <c r="W151" i="11"/>
  <c r="V151" i="11"/>
  <c r="U151" i="11"/>
  <c r="T151" i="11"/>
  <c r="S151" i="11"/>
  <c r="R151" i="11"/>
  <c r="Q151" i="11"/>
  <c r="P151" i="11"/>
  <c r="O151" i="11"/>
  <c r="N151" i="11"/>
  <c r="M151" i="11"/>
  <c r="L151" i="11"/>
  <c r="K151" i="11"/>
  <c r="J151" i="11"/>
  <c r="I151" i="11"/>
  <c r="H151" i="11"/>
  <c r="Y150" i="11"/>
  <c r="X150" i="11"/>
  <c r="W150" i="11"/>
  <c r="V150" i="11"/>
  <c r="U150" i="11"/>
  <c r="T150" i="11"/>
  <c r="S150" i="11"/>
  <c r="R150" i="11"/>
  <c r="Q150" i="11"/>
  <c r="P150" i="11"/>
  <c r="O150" i="11"/>
  <c r="N150" i="11"/>
  <c r="M150" i="11"/>
  <c r="L150" i="11"/>
  <c r="K150" i="11"/>
  <c r="J150" i="11"/>
  <c r="I150" i="11"/>
  <c r="H150" i="11"/>
  <c r="Y149" i="11"/>
  <c r="X149" i="11"/>
  <c r="W149" i="11"/>
  <c r="V149" i="11"/>
  <c r="U149" i="11"/>
  <c r="T149" i="11"/>
  <c r="S149" i="11"/>
  <c r="S145" i="11" s="1"/>
  <c r="R149" i="11"/>
  <c r="Q149" i="11"/>
  <c r="P149" i="11"/>
  <c r="O149" i="11"/>
  <c r="N149" i="11"/>
  <c r="M149" i="11"/>
  <c r="L149" i="11"/>
  <c r="K149" i="11"/>
  <c r="K145" i="11" s="1"/>
  <c r="J149" i="11"/>
  <c r="I149" i="11"/>
  <c r="H149" i="11"/>
  <c r="Y148" i="11"/>
  <c r="X148" i="11"/>
  <c r="W148" i="11"/>
  <c r="V148" i="11"/>
  <c r="U148" i="11"/>
  <c r="T148" i="11"/>
  <c r="S148" i="11"/>
  <c r="R148" i="11"/>
  <c r="Q148" i="11"/>
  <c r="P148" i="11"/>
  <c r="O148" i="11"/>
  <c r="N148" i="11"/>
  <c r="M148" i="11"/>
  <c r="L148" i="11"/>
  <c r="K148" i="11"/>
  <c r="J148" i="11"/>
  <c r="I148" i="11"/>
  <c r="H148" i="11"/>
  <c r="Y147" i="11"/>
  <c r="X147" i="11"/>
  <c r="W147" i="11"/>
  <c r="V147" i="11"/>
  <c r="U147" i="11"/>
  <c r="T147" i="11"/>
  <c r="S147" i="11"/>
  <c r="R147" i="11"/>
  <c r="Q147" i="11"/>
  <c r="P147" i="11"/>
  <c r="O147" i="11"/>
  <c r="N147" i="11"/>
  <c r="M147" i="11"/>
  <c r="L147" i="11"/>
  <c r="K147" i="11"/>
  <c r="J147" i="11"/>
  <c r="I147" i="11"/>
  <c r="H147" i="11"/>
  <c r="Y146" i="11"/>
  <c r="X146" i="11"/>
  <c r="W146" i="11"/>
  <c r="V146" i="11"/>
  <c r="U146" i="11"/>
  <c r="T146" i="11"/>
  <c r="S146" i="11"/>
  <c r="R146" i="11"/>
  <c r="Q146" i="11"/>
  <c r="P146" i="11"/>
  <c r="O146" i="11"/>
  <c r="N146" i="11"/>
  <c r="M146" i="11"/>
  <c r="L146" i="11"/>
  <c r="K146" i="11"/>
  <c r="J146" i="11"/>
  <c r="I146" i="11"/>
  <c r="H146" i="11"/>
  <c r="AV145" i="11"/>
  <c r="AU145" i="11"/>
  <c r="AT145" i="11"/>
  <c r="AR145" i="11"/>
  <c r="AQ145" i="11"/>
  <c r="AO145" i="11"/>
  <c r="AL145" i="11"/>
  <c r="AK145" i="11"/>
  <c r="AI145" i="11"/>
  <c r="AH145" i="11"/>
  <c r="AG145" i="11"/>
  <c r="AF145" i="11"/>
  <c r="X145" i="11"/>
  <c r="W145" i="11"/>
  <c r="T145" i="11"/>
  <c r="P145" i="11"/>
  <c r="O145" i="11"/>
  <c r="L145" i="11"/>
  <c r="H145" i="11"/>
  <c r="Y144" i="11"/>
  <c r="X144" i="11"/>
  <c r="W144" i="11"/>
  <c r="V144" i="11"/>
  <c r="U144" i="11"/>
  <c r="T144" i="11"/>
  <c r="S144" i="11"/>
  <c r="R144" i="11"/>
  <c r="Q144" i="11"/>
  <c r="P144" i="11"/>
  <c r="O144" i="11"/>
  <c r="N144" i="11"/>
  <c r="M144" i="11"/>
  <c r="L144" i="11"/>
  <c r="K144" i="11"/>
  <c r="J144" i="11"/>
  <c r="I144" i="11"/>
  <c r="H144" i="11"/>
  <c r="Y143" i="11"/>
  <c r="X143" i="11"/>
  <c r="W143" i="11"/>
  <c r="V143" i="11"/>
  <c r="U143" i="11"/>
  <c r="T143" i="11"/>
  <c r="S143" i="11"/>
  <c r="R143" i="11"/>
  <c r="Q143" i="11"/>
  <c r="P143" i="11"/>
  <c r="O143" i="11"/>
  <c r="N143" i="11"/>
  <c r="M143" i="11"/>
  <c r="L143" i="11"/>
  <c r="K143" i="11"/>
  <c r="J143" i="11"/>
  <c r="I143" i="11"/>
  <c r="H143" i="11"/>
  <c r="Y142" i="11"/>
  <c r="X142" i="11"/>
  <c r="W142" i="11"/>
  <c r="V142" i="11"/>
  <c r="U142" i="11"/>
  <c r="T142" i="11"/>
  <c r="S142" i="11"/>
  <c r="R142" i="11"/>
  <c r="Q142" i="11"/>
  <c r="P142" i="11"/>
  <c r="O142" i="11"/>
  <c r="N142" i="11"/>
  <c r="M142" i="11"/>
  <c r="L142" i="11"/>
  <c r="K142" i="11"/>
  <c r="J142" i="11"/>
  <c r="I142" i="11"/>
  <c r="H142" i="11"/>
  <c r="Y141" i="11"/>
  <c r="X141" i="11"/>
  <c r="W141" i="11"/>
  <c r="V141" i="11"/>
  <c r="U141" i="11"/>
  <c r="T141" i="11"/>
  <c r="S141" i="11"/>
  <c r="S132" i="11" s="1"/>
  <c r="R141" i="11"/>
  <c r="Q141" i="11"/>
  <c r="P141" i="11"/>
  <c r="O141" i="11"/>
  <c r="N141" i="11"/>
  <c r="M141" i="11"/>
  <c r="L141" i="11"/>
  <c r="K141" i="11"/>
  <c r="K132" i="11" s="1"/>
  <c r="J141" i="11"/>
  <c r="I141" i="11"/>
  <c r="H141" i="11"/>
  <c r="Y140" i="11"/>
  <c r="X140" i="11"/>
  <c r="W140" i="11"/>
  <c r="V140" i="11"/>
  <c r="U140" i="11"/>
  <c r="T140" i="11"/>
  <c r="S140" i="11"/>
  <c r="R140" i="11"/>
  <c r="Q140" i="11"/>
  <c r="P140" i="11"/>
  <c r="O140" i="11"/>
  <c r="N140" i="11"/>
  <c r="M140" i="11"/>
  <c r="L140" i="11"/>
  <c r="K140" i="11"/>
  <c r="J140" i="11"/>
  <c r="I140" i="11"/>
  <c r="H140" i="11"/>
  <c r="Y139" i="11"/>
  <c r="X139" i="11"/>
  <c r="W139" i="11"/>
  <c r="V139" i="11"/>
  <c r="U139" i="11"/>
  <c r="T139" i="11"/>
  <c r="S139" i="11"/>
  <c r="R139" i="11"/>
  <c r="Q139" i="11"/>
  <c r="P139" i="11"/>
  <c r="O139" i="11"/>
  <c r="N139" i="11"/>
  <c r="M139" i="11"/>
  <c r="L139" i="11"/>
  <c r="K139" i="11"/>
  <c r="J139" i="11"/>
  <c r="I139" i="11"/>
  <c r="H139" i="11"/>
  <c r="Y138" i="11"/>
  <c r="X138" i="11"/>
  <c r="W138" i="11"/>
  <c r="V138" i="11"/>
  <c r="U138" i="11"/>
  <c r="T138" i="11"/>
  <c r="S138" i="11"/>
  <c r="R138" i="11"/>
  <c r="Q138" i="11"/>
  <c r="P138" i="11"/>
  <c r="O138" i="11"/>
  <c r="N138" i="11"/>
  <c r="M138" i="11"/>
  <c r="L138" i="11"/>
  <c r="K138" i="11"/>
  <c r="J138" i="11"/>
  <c r="I138" i="11"/>
  <c r="H138" i="11"/>
  <c r="Y137" i="11"/>
  <c r="X137" i="11"/>
  <c r="W137" i="11"/>
  <c r="V137" i="11"/>
  <c r="U137" i="11"/>
  <c r="T137" i="11"/>
  <c r="S137" i="11"/>
  <c r="R137" i="11"/>
  <c r="Q137" i="11"/>
  <c r="P137" i="11"/>
  <c r="O137" i="11"/>
  <c r="N137" i="11"/>
  <c r="M137" i="11"/>
  <c r="L137" i="11"/>
  <c r="K137" i="11"/>
  <c r="J137" i="11"/>
  <c r="I137" i="11"/>
  <c r="H137" i="11"/>
  <c r="Y136" i="11"/>
  <c r="X136" i="11"/>
  <c r="W136" i="11"/>
  <c r="V136" i="11"/>
  <c r="U136" i="11"/>
  <c r="T136" i="11"/>
  <c r="S136" i="11"/>
  <c r="R136" i="11"/>
  <c r="Q136" i="11"/>
  <c r="P136" i="11"/>
  <c r="O136" i="11"/>
  <c r="N136" i="11"/>
  <c r="M136" i="11"/>
  <c r="L136" i="11"/>
  <c r="K136" i="11"/>
  <c r="J136" i="11"/>
  <c r="I136" i="11"/>
  <c r="H136" i="11"/>
  <c r="Y135" i="11"/>
  <c r="X135" i="11"/>
  <c r="W135" i="11"/>
  <c r="V135" i="11"/>
  <c r="U135" i="11"/>
  <c r="T135" i="11"/>
  <c r="S135" i="11"/>
  <c r="R135" i="11"/>
  <c r="Q135" i="11"/>
  <c r="P135" i="11"/>
  <c r="O135" i="11"/>
  <c r="N135" i="11"/>
  <c r="M135" i="11"/>
  <c r="L135" i="11"/>
  <c r="K135" i="11"/>
  <c r="J135" i="11"/>
  <c r="I135" i="11"/>
  <c r="H135" i="11"/>
  <c r="Y134" i="11"/>
  <c r="X134" i="11"/>
  <c r="W134" i="11"/>
  <c r="V134" i="11"/>
  <c r="V132" i="11" s="1"/>
  <c r="U134" i="11"/>
  <c r="T134" i="11"/>
  <c r="S134" i="11"/>
  <c r="R134" i="11"/>
  <c r="R132" i="11" s="1"/>
  <c r="Q134" i="11"/>
  <c r="P134" i="11"/>
  <c r="O134" i="11"/>
  <c r="N134" i="11"/>
  <c r="N132" i="11" s="1"/>
  <c r="M134" i="11"/>
  <c r="L134" i="11"/>
  <c r="K134" i="11"/>
  <c r="J134" i="11"/>
  <c r="J132" i="11" s="1"/>
  <c r="I134" i="11"/>
  <c r="H134" i="11"/>
  <c r="Y133" i="11"/>
  <c r="X133" i="11"/>
  <c r="W133" i="11"/>
  <c r="W132" i="11" s="1"/>
  <c r="V133" i="11"/>
  <c r="U133" i="11"/>
  <c r="T133" i="11"/>
  <c r="S133" i="11"/>
  <c r="R133" i="11"/>
  <c r="Q133" i="11"/>
  <c r="P133" i="11"/>
  <c r="O133" i="11"/>
  <c r="O132" i="11" s="1"/>
  <c r="N133" i="11"/>
  <c r="M133" i="11"/>
  <c r="L133" i="11"/>
  <c r="K133" i="11"/>
  <c r="J133" i="11"/>
  <c r="I133" i="11"/>
  <c r="H133" i="11"/>
  <c r="AV132" i="11"/>
  <c r="AU132" i="11"/>
  <c r="AT132" i="11"/>
  <c r="AR132" i="11"/>
  <c r="AQ132" i="11"/>
  <c r="AO132" i="11"/>
  <c r="AL132" i="11"/>
  <c r="AK132" i="11"/>
  <c r="AI132" i="11"/>
  <c r="AH132" i="11"/>
  <c r="AG132" i="11"/>
  <c r="AF132" i="11"/>
  <c r="X132" i="11"/>
  <c r="T132" i="11"/>
  <c r="P132" i="11"/>
  <c r="L132" i="11"/>
  <c r="H132" i="11"/>
  <c r="Y131" i="11"/>
  <c r="X131" i="11"/>
  <c r="W131" i="11"/>
  <c r="V131" i="11"/>
  <c r="U131" i="11"/>
  <c r="T131" i="11"/>
  <c r="S131" i="11"/>
  <c r="R131" i="11"/>
  <c r="Q131" i="11"/>
  <c r="P131" i="11"/>
  <c r="O131" i="11"/>
  <c r="N131" i="11"/>
  <c r="M131" i="11"/>
  <c r="L131" i="11"/>
  <c r="K131" i="11"/>
  <c r="J131" i="11"/>
  <c r="I131" i="11"/>
  <c r="H131" i="11"/>
  <c r="Y130" i="11"/>
  <c r="X130" i="11"/>
  <c r="W130" i="11"/>
  <c r="V130" i="11"/>
  <c r="U130" i="11"/>
  <c r="T130" i="11"/>
  <c r="S130" i="11"/>
  <c r="R130" i="11"/>
  <c r="Q130" i="11"/>
  <c r="P130" i="11"/>
  <c r="O130" i="11"/>
  <c r="N130" i="11"/>
  <c r="M130" i="11"/>
  <c r="L130" i="11"/>
  <c r="K130" i="11"/>
  <c r="J130" i="11"/>
  <c r="I130" i="11"/>
  <c r="H130" i="11"/>
  <c r="Y129" i="11"/>
  <c r="X129" i="11"/>
  <c r="W129" i="11"/>
  <c r="V129" i="11"/>
  <c r="U129" i="11"/>
  <c r="T129" i="11"/>
  <c r="S129" i="11"/>
  <c r="R129" i="11"/>
  <c r="Q129" i="11"/>
  <c r="P129" i="11"/>
  <c r="O129" i="11"/>
  <c r="N129" i="11"/>
  <c r="M129" i="11"/>
  <c r="L129" i="11"/>
  <c r="K129" i="11"/>
  <c r="J129" i="11"/>
  <c r="I129" i="11"/>
  <c r="H129" i="11"/>
  <c r="Y128" i="11"/>
  <c r="X128" i="11"/>
  <c r="W128" i="11"/>
  <c r="V128" i="11"/>
  <c r="U128" i="11"/>
  <c r="T128" i="11"/>
  <c r="S128" i="11"/>
  <c r="R128" i="11"/>
  <c r="Q128" i="11"/>
  <c r="P128" i="11"/>
  <c r="O128" i="11"/>
  <c r="N128" i="11"/>
  <c r="M128" i="11"/>
  <c r="L128" i="11"/>
  <c r="K128" i="11"/>
  <c r="J128" i="11"/>
  <c r="I128" i="11"/>
  <c r="H128" i="11"/>
  <c r="Y127" i="11"/>
  <c r="Y126" i="11" s="1"/>
  <c r="X127" i="11"/>
  <c r="W127" i="11"/>
  <c r="W126" i="11" s="1"/>
  <c r="V127" i="11"/>
  <c r="U127" i="11"/>
  <c r="U126" i="11" s="1"/>
  <c r="T127" i="11"/>
  <c r="S127" i="11"/>
  <c r="S126" i="11" s="1"/>
  <c r="R127" i="11"/>
  <c r="Q127" i="11"/>
  <c r="Q126" i="11" s="1"/>
  <c r="P127" i="11"/>
  <c r="O127" i="11"/>
  <c r="O126" i="11" s="1"/>
  <c r="N127" i="11"/>
  <c r="M127" i="11"/>
  <c r="M126" i="11" s="1"/>
  <c r="L127" i="11"/>
  <c r="K127" i="11"/>
  <c r="K126" i="11" s="1"/>
  <c r="J127" i="11"/>
  <c r="I127" i="11"/>
  <c r="I126" i="11" s="1"/>
  <c r="H127" i="11"/>
  <c r="AV126" i="11"/>
  <c r="AU126" i="11"/>
  <c r="AT126" i="11"/>
  <c r="AS126" i="11"/>
  <c r="AR126" i="11"/>
  <c r="AQ126" i="11"/>
  <c r="AP126" i="11"/>
  <c r="AO126" i="11"/>
  <c r="AN126" i="11"/>
  <c r="AL126" i="11"/>
  <c r="AK126" i="11"/>
  <c r="AJ126" i="11"/>
  <c r="AI126" i="11"/>
  <c r="AH126" i="11"/>
  <c r="AG126" i="11"/>
  <c r="AF126" i="11"/>
  <c r="AE126" i="11"/>
  <c r="X126" i="11"/>
  <c r="V126" i="11"/>
  <c r="T126" i="11"/>
  <c r="R126" i="11"/>
  <c r="P126" i="11"/>
  <c r="N126" i="11"/>
  <c r="L126" i="11"/>
  <c r="J126" i="11"/>
  <c r="H126" i="11"/>
  <c r="Y125" i="11"/>
  <c r="X125" i="11"/>
  <c r="W125" i="11"/>
  <c r="V125" i="11"/>
  <c r="U125" i="11"/>
  <c r="T125" i="11"/>
  <c r="S125" i="11"/>
  <c r="R125" i="11"/>
  <c r="Q125" i="11"/>
  <c r="P125" i="11"/>
  <c r="O125" i="11"/>
  <c r="N125" i="11"/>
  <c r="M125" i="11"/>
  <c r="L125" i="11"/>
  <c r="K125" i="11"/>
  <c r="J125" i="11"/>
  <c r="I125" i="11"/>
  <c r="H125" i="11"/>
  <c r="Y124" i="11"/>
  <c r="X124" i="11"/>
  <c r="W124" i="11"/>
  <c r="V124" i="11"/>
  <c r="U124" i="11"/>
  <c r="T124" i="11"/>
  <c r="S124" i="11"/>
  <c r="R124" i="11"/>
  <c r="Q124" i="11"/>
  <c r="P124" i="11"/>
  <c r="O124" i="11"/>
  <c r="N124" i="11"/>
  <c r="M124" i="11"/>
  <c r="L124" i="11"/>
  <c r="K124" i="11"/>
  <c r="J124" i="11"/>
  <c r="I124" i="11"/>
  <c r="H124" i="11"/>
  <c r="Y123" i="11"/>
  <c r="X123" i="11"/>
  <c r="W123" i="11"/>
  <c r="V123" i="11"/>
  <c r="U123" i="11"/>
  <c r="T123" i="11"/>
  <c r="S123" i="11"/>
  <c r="R123" i="11"/>
  <c r="Q123" i="11"/>
  <c r="P123" i="11"/>
  <c r="O123" i="11"/>
  <c r="N123" i="11"/>
  <c r="M123" i="11"/>
  <c r="L123" i="11"/>
  <c r="K123" i="11"/>
  <c r="J123" i="11"/>
  <c r="I123" i="11"/>
  <c r="H123" i="11"/>
  <c r="Y122" i="11"/>
  <c r="X122" i="11"/>
  <c r="W122" i="11"/>
  <c r="V122" i="11"/>
  <c r="U122" i="11"/>
  <c r="T122" i="11"/>
  <c r="S122" i="11"/>
  <c r="R122" i="11"/>
  <c r="Q122" i="11"/>
  <c r="P122" i="11"/>
  <c r="O122" i="11"/>
  <c r="N122" i="11"/>
  <c r="M122" i="11"/>
  <c r="L122" i="11"/>
  <c r="K122" i="11"/>
  <c r="J122" i="11"/>
  <c r="I122" i="11"/>
  <c r="H122" i="11"/>
  <c r="Y121" i="11"/>
  <c r="X121" i="11"/>
  <c r="W121" i="11"/>
  <c r="V121" i="11"/>
  <c r="U121" i="11"/>
  <c r="T121" i="11"/>
  <c r="S121" i="11"/>
  <c r="R121" i="11"/>
  <c r="Q121" i="11"/>
  <c r="P121" i="11"/>
  <c r="O121" i="11"/>
  <c r="N121" i="11"/>
  <c r="M121" i="11"/>
  <c r="L121" i="11"/>
  <c r="K121" i="11"/>
  <c r="J121" i="11"/>
  <c r="I121" i="11"/>
  <c r="H121" i="11"/>
  <c r="Y120" i="11"/>
  <c r="X120" i="11"/>
  <c r="W120" i="11"/>
  <c r="V120" i="11"/>
  <c r="U120" i="11"/>
  <c r="T120" i="11"/>
  <c r="S120" i="11"/>
  <c r="R120" i="11"/>
  <c r="Q120" i="11"/>
  <c r="P120" i="11"/>
  <c r="O120" i="11"/>
  <c r="N120" i="11"/>
  <c r="M120" i="11"/>
  <c r="L120" i="11"/>
  <c r="K120" i="11"/>
  <c r="J120" i="11"/>
  <c r="I120" i="11"/>
  <c r="H120" i="11"/>
  <c r="Y119" i="11"/>
  <c r="X119" i="11"/>
  <c r="W119" i="11"/>
  <c r="V119" i="11"/>
  <c r="U119" i="11"/>
  <c r="T119" i="11"/>
  <c r="S119" i="11"/>
  <c r="R119" i="11"/>
  <c r="Q119" i="11"/>
  <c r="P119" i="11"/>
  <c r="O119" i="11"/>
  <c r="N119" i="11"/>
  <c r="M119" i="11"/>
  <c r="L119" i="11"/>
  <c r="K119" i="11"/>
  <c r="J119" i="11"/>
  <c r="I119" i="11"/>
  <c r="H119" i="11"/>
  <c r="AV118" i="11"/>
  <c r="AU118" i="11"/>
  <c r="AT118" i="11"/>
  <c r="AS118" i="11"/>
  <c r="AR118" i="11"/>
  <c r="AQ118" i="11"/>
  <c r="AP118" i="11"/>
  <c r="AO118" i="11"/>
  <c r="AN118" i="11"/>
  <c r="AL118" i="11"/>
  <c r="AK118" i="11"/>
  <c r="AI118" i="11"/>
  <c r="AH118" i="11"/>
  <c r="AG118" i="11"/>
  <c r="AF118" i="11"/>
  <c r="Y118" i="11"/>
  <c r="W118" i="11"/>
  <c r="U118" i="11"/>
  <c r="S118" i="11"/>
  <c r="Q118" i="11"/>
  <c r="O118" i="11"/>
  <c r="M118" i="11"/>
  <c r="K118" i="11"/>
  <c r="I118" i="11"/>
  <c r="Y117" i="11"/>
  <c r="X117" i="11"/>
  <c r="W117" i="11"/>
  <c r="V117" i="11"/>
  <c r="U117" i="11"/>
  <c r="T117" i="11"/>
  <c r="S117" i="11"/>
  <c r="R117" i="11"/>
  <c r="Q117" i="11"/>
  <c r="P117" i="11"/>
  <c r="O117" i="11"/>
  <c r="N117" i="11"/>
  <c r="M117" i="11"/>
  <c r="L117" i="11"/>
  <c r="K117" i="11"/>
  <c r="J117" i="11"/>
  <c r="I117" i="11"/>
  <c r="H117" i="11"/>
  <c r="Y116" i="11"/>
  <c r="X116" i="11"/>
  <c r="W116" i="11"/>
  <c r="V116" i="11"/>
  <c r="U116" i="11"/>
  <c r="T116" i="11"/>
  <c r="S116" i="11"/>
  <c r="R116" i="11"/>
  <c r="Q116" i="11"/>
  <c r="P116" i="11"/>
  <c r="O116" i="11"/>
  <c r="N116" i="11"/>
  <c r="M116" i="11"/>
  <c r="L116" i="11"/>
  <c r="K116" i="11"/>
  <c r="J116" i="11"/>
  <c r="I116" i="11"/>
  <c r="H116" i="11"/>
  <c r="Y115" i="11"/>
  <c r="X115" i="11"/>
  <c r="W115" i="11"/>
  <c r="V115" i="11"/>
  <c r="U115" i="11"/>
  <c r="T115" i="11"/>
  <c r="S115" i="11"/>
  <c r="R115" i="11"/>
  <c r="Q115" i="11"/>
  <c r="P115" i="11"/>
  <c r="O115" i="11"/>
  <c r="N115" i="11"/>
  <c r="M115" i="11"/>
  <c r="L115" i="11"/>
  <c r="K115" i="11"/>
  <c r="J115" i="11"/>
  <c r="I115" i="11"/>
  <c r="H115" i="11"/>
  <c r="Y114" i="11"/>
  <c r="X114" i="11"/>
  <c r="W114" i="11"/>
  <c r="V114" i="11"/>
  <c r="U114" i="11"/>
  <c r="T114" i="11"/>
  <c r="S114" i="11"/>
  <c r="R114" i="11"/>
  <c r="Q114" i="11"/>
  <c r="P114" i="11"/>
  <c r="O114" i="11"/>
  <c r="N114" i="11"/>
  <c r="M114" i="11"/>
  <c r="L114" i="11"/>
  <c r="K114" i="11"/>
  <c r="J114" i="11"/>
  <c r="I114" i="11"/>
  <c r="H114" i="11"/>
  <c r="Y113" i="11"/>
  <c r="X113" i="11"/>
  <c r="W113" i="11"/>
  <c r="V113" i="11"/>
  <c r="U113" i="11"/>
  <c r="T113" i="11"/>
  <c r="S113" i="11"/>
  <c r="R113" i="11"/>
  <c r="Q113" i="11"/>
  <c r="P113" i="11"/>
  <c r="O113" i="11"/>
  <c r="N113" i="11"/>
  <c r="M113" i="11"/>
  <c r="L113" i="11"/>
  <c r="K113" i="11"/>
  <c r="J113" i="11"/>
  <c r="I113" i="11"/>
  <c r="H113" i="11"/>
  <c r="Y112" i="11"/>
  <c r="X112" i="11"/>
  <c r="W112" i="11"/>
  <c r="V112" i="11"/>
  <c r="U112" i="11"/>
  <c r="T112" i="11"/>
  <c r="S112" i="11"/>
  <c r="R112" i="11"/>
  <c r="Q112" i="11"/>
  <c r="P112" i="11"/>
  <c r="O112" i="11"/>
  <c r="N112" i="11"/>
  <c r="M112" i="11"/>
  <c r="L112" i="11"/>
  <c r="K112" i="11"/>
  <c r="J112" i="11"/>
  <c r="I112" i="11"/>
  <c r="H112" i="11"/>
  <c r="Y111" i="11"/>
  <c r="X111" i="11"/>
  <c r="W111" i="11"/>
  <c r="V111" i="11"/>
  <c r="U111" i="11"/>
  <c r="T111" i="11"/>
  <c r="S111" i="11"/>
  <c r="R111" i="11"/>
  <c r="Q111" i="11"/>
  <c r="P111" i="11"/>
  <c r="O111" i="11"/>
  <c r="N111" i="11"/>
  <c r="M111" i="11"/>
  <c r="L111" i="11"/>
  <c r="K111" i="11"/>
  <c r="J111" i="11"/>
  <c r="I111" i="11"/>
  <c r="H111" i="11"/>
  <c r="Y110" i="11"/>
  <c r="X110" i="11"/>
  <c r="W110" i="11"/>
  <c r="V110" i="11"/>
  <c r="U110" i="11"/>
  <c r="T110" i="11"/>
  <c r="S110" i="11"/>
  <c r="R110" i="11"/>
  <c r="Q110" i="11"/>
  <c r="P110" i="11"/>
  <c r="O110" i="11"/>
  <c r="N110" i="11"/>
  <c r="M110" i="11"/>
  <c r="L110" i="11"/>
  <c r="K110" i="11"/>
  <c r="J110" i="11"/>
  <c r="I110" i="11"/>
  <c r="H110" i="11"/>
  <c r="Y109" i="11"/>
  <c r="X109" i="11"/>
  <c r="W109" i="11"/>
  <c r="V109" i="11"/>
  <c r="U109" i="11"/>
  <c r="T109" i="11"/>
  <c r="S109" i="11"/>
  <c r="R109" i="11"/>
  <c r="Q109" i="11"/>
  <c r="P109" i="11"/>
  <c r="O109" i="11"/>
  <c r="N109" i="11"/>
  <c r="M109" i="11"/>
  <c r="L109" i="11"/>
  <c r="K109" i="11"/>
  <c r="J109" i="11"/>
  <c r="I109" i="11"/>
  <c r="H109" i="11"/>
  <c r="Y108" i="11"/>
  <c r="Y105" i="11" s="1"/>
  <c r="X108" i="11"/>
  <c r="W108" i="11"/>
  <c r="V108" i="11"/>
  <c r="U108" i="11"/>
  <c r="T108" i="11"/>
  <c r="S108" i="11"/>
  <c r="R108" i="11"/>
  <c r="Q108" i="11"/>
  <c r="P108" i="11"/>
  <c r="O108" i="11"/>
  <c r="N108" i="11"/>
  <c r="M108" i="11"/>
  <c r="L108" i="11"/>
  <c r="K108" i="11"/>
  <c r="J108" i="11"/>
  <c r="I108" i="11"/>
  <c r="H108" i="11"/>
  <c r="Y107" i="11"/>
  <c r="X107" i="11"/>
  <c r="W107" i="11"/>
  <c r="V107" i="11"/>
  <c r="U107" i="11"/>
  <c r="T107" i="11"/>
  <c r="S107" i="11"/>
  <c r="R107" i="11"/>
  <c r="Q107" i="11"/>
  <c r="P107" i="11"/>
  <c r="O107" i="11"/>
  <c r="N107" i="11"/>
  <c r="M107" i="11"/>
  <c r="L107" i="11"/>
  <c r="K107" i="11"/>
  <c r="J107" i="11"/>
  <c r="I107" i="11"/>
  <c r="H107" i="11"/>
  <c r="Y106" i="11"/>
  <c r="X106" i="11"/>
  <c r="W106" i="11"/>
  <c r="V106" i="11"/>
  <c r="U106" i="11"/>
  <c r="U105" i="11" s="1"/>
  <c r="T106" i="11"/>
  <c r="S106" i="11"/>
  <c r="R106" i="11"/>
  <c r="Q106" i="11"/>
  <c r="Q105" i="11" s="1"/>
  <c r="P106" i="11"/>
  <c r="O106" i="11"/>
  <c r="N106" i="11"/>
  <c r="M106" i="11"/>
  <c r="M105" i="11" s="1"/>
  <c r="L106" i="11"/>
  <c r="K106" i="11"/>
  <c r="J106" i="11"/>
  <c r="I106" i="11"/>
  <c r="I105" i="11" s="1"/>
  <c r="H106" i="11"/>
  <c r="AV105" i="11"/>
  <c r="AU105" i="11"/>
  <c r="AT105" i="11"/>
  <c r="AR105" i="11"/>
  <c r="AQ105" i="11"/>
  <c r="AO105" i="11"/>
  <c r="AL105" i="11"/>
  <c r="AK105" i="11"/>
  <c r="AI105" i="11"/>
  <c r="AH105" i="11"/>
  <c r="AG105" i="11"/>
  <c r="AF105" i="11"/>
  <c r="X105" i="11"/>
  <c r="W105" i="11"/>
  <c r="V105" i="11"/>
  <c r="T105" i="11"/>
  <c r="S105" i="11"/>
  <c r="R105" i="11"/>
  <c r="P105" i="11"/>
  <c r="O105" i="11"/>
  <c r="N105" i="11"/>
  <c r="L105" i="11"/>
  <c r="K105" i="11"/>
  <c r="J105" i="11"/>
  <c r="H105" i="11"/>
  <c r="Y104" i="11"/>
  <c r="X104" i="11"/>
  <c r="W104" i="11"/>
  <c r="V104" i="11"/>
  <c r="U104" i="11"/>
  <c r="T104" i="11"/>
  <c r="S104" i="11"/>
  <c r="R104" i="11"/>
  <c r="Q104" i="11"/>
  <c r="P104" i="11"/>
  <c r="O104" i="11"/>
  <c r="N104" i="11"/>
  <c r="M104" i="11"/>
  <c r="L104" i="11"/>
  <c r="K104" i="11"/>
  <c r="J104" i="11"/>
  <c r="I104" i="11"/>
  <c r="H104" i="11"/>
  <c r="Y103" i="11"/>
  <c r="X103" i="11"/>
  <c r="W103" i="11"/>
  <c r="V103" i="11"/>
  <c r="U103" i="11"/>
  <c r="T103" i="11"/>
  <c r="S103" i="11"/>
  <c r="R103" i="11"/>
  <c r="Q103" i="11"/>
  <c r="P103" i="11"/>
  <c r="O103" i="11"/>
  <c r="N103" i="11"/>
  <c r="M103" i="11"/>
  <c r="L103" i="11"/>
  <c r="K103" i="11"/>
  <c r="J103" i="11"/>
  <c r="I103" i="11"/>
  <c r="H103" i="11"/>
  <c r="Y102" i="11"/>
  <c r="X102" i="11"/>
  <c r="W102" i="11"/>
  <c r="V102" i="11"/>
  <c r="U102" i="11"/>
  <c r="T102" i="11"/>
  <c r="S102" i="11"/>
  <c r="R102" i="11"/>
  <c r="Q102" i="11"/>
  <c r="P102" i="11"/>
  <c r="O102" i="11"/>
  <c r="N102" i="11"/>
  <c r="M102" i="11"/>
  <c r="L102" i="11"/>
  <c r="K102" i="11"/>
  <c r="J102" i="11"/>
  <c r="I102" i="11"/>
  <c r="H102" i="11"/>
  <c r="Y101" i="11"/>
  <c r="X101" i="11"/>
  <c r="W101" i="11"/>
  <c r="V101" i="11"/>
  <c r="U101" i="11"/>
  <c r="T101" i="11"/>
  <c r="S101" i="11"/>
  <c r="R101" i="11"/>
  <c r="Q101" i="11"/>
  <c r="P101" i="11"/>
  <c r="O101" i="11"/>
  <c r="N101" i="11"/>
  <c r="M101" i="11"/>
  <c r="L101" i="11"/>
  <c r="K101" i="11"/>
  <c r="J101" i="11"/>
  <c r="I101" i="11"/>
  <c r="H101" i="11"/>
  <c r="Y100" i="11"/>
  <c r="X100" i="11"/>
  <c r="W100" i="11"/>
  <c r="V100" i="11"/>
  <c r="U100" i="11"/>
  <c r="T100" i="11"/>
  <c r="S100" i="11"/>
  <c r="R100" i="11"/>
  <c r="Q100" i="11"/>
  <c r="P100" i="11"/>
  <c r="O100" i="11"/>
  <c r="N100" i="11"/>
  <c r="M100" i="11"/>
  <c r="L100" i="11"/>
  <c r="K100" i="11"/>
  <c r="J100" i="11"/>
  <c r="I100" i="11"/>
  <c r="H100" i="11"/>
  <c r="Y99" i="11"/>
  <c r="X99" i="11"/>
  <c r="W99" i="11"/>
  <c r="V99" i="11"/>
  <c r="U99" i="11"/>
  <c r="T99" i="11"/>
  <c r="S99" i="11"/>
  <c r="R99" i="11"/>
  <c r="Q99" i="11"/>
  <c r="P99" i="11"/>
  <c r="O99" i="11"/>
  <c r="N99" i="11"/>
  <c r="M99" i="11"/>
  <c r="L99" i="11"/>
  <c r="K99" i="11"/>
  <c r="J99" i="11"/>
  <c r="I99" i="11"/>
  <c r="H99" i="11"/>
  <c r="Y98" i="11"/>
  <c r="X98" i="11"/>
  <c r="W98" i="11"/>
  <c r="V98" i="11"/>
  <c r="U98" i="11"/>
  <c r="T98" i="11"/>
  <c r="S98" i="11"/>
  <c r="R98" i="11"/>
  <c r="Q98" i="11"/>
  <c r="P98" i="11"/>
  <c r="O98" i="11"/>
  <c r="N98" i="11"/>
  <c r="M98" i="11"/>
  <c r="L98" i="11"/>
  <c r="K98" i="11"/>
  <c r="J98" i="11"/>
  <c r="I98" i="11"/>
  <c r="H98" i="11"/>
  <c r="Y97" i="11"/>
  <c r="X97" i="11"/>
  <c r="W97" i="11"/>
  <c r="V97" i="11"/>
  <c r="U97" i="11"/>
  <c r="T97" i="11"/>
  <c r="S97" i="11"/>
  <c r="R97" i="11"/>
  <c r="Q97" i="11"/>
  <c r="P97" i="11"/>
  <c r="O97" i="11"/>
  <c r="N97" i="11"/>
  <c r="M97" i="11"/>
  <c r="L97" i="11"/>
  <c r="K97" i="11"/>
  <c r="J97" i="11"/>
  <c r="I97" i="11"/>
  <c r="H97" i="11"/>
  <c r="Y96" i="11"/>
  <c r="X96" i="11"/>
  <c r="W96" i="11"/>
  <c r="V96" i="11"/>
  <c r="U96" i="11"/>
  <c r="T96" i="11"/>
  <c r="S96" i="11"/>
  <c r="R96" i="11"/>
  <c r="Q96" i="11"/>
  <c r="P96" i="11"/>
  <c r="O96" i="11"/>
  <c r="N96" i="11"/>
  <c r="M96" i="11"/>
  <c r="L96" i="11"/>
  <c r="K96" i="11"/>
  <c r="J96" i="11"/>
  <c r="I96" i="11"/>
  <c r="H96" i="11"/>
  <c r="Y95" i="11"/>
  <c r="X95" i="11"/>
  <c r="W95" i="11"/>
  <c r="V95" i="11"/>
  <c r="U95" i="11"/>
  <c r="T95" i="11"/>
  <c r="S95" i="11"/>
  <c r="R95" i="11"/>
  <c r="Q95" i="11"/>
  <c r="P95" i="11"/>
  <c r="O95" i="11"/>
  <c r="N95" i="11"/>
  <c r="M95" i="11"/>
  <c r="L95" i="11"/>
  <c r="K95" i="11"/>
  <c r="J95" i="11"/>
  <c r="I95" i="11"/>
  <c r="H95" i="11"/>
  <c r="Y94" i="11"/>
  <c r="X94" i="11"/>
  <c r="W94" i="11"/>
  <c r="V94" i="11"/>
  <c r="U94" i="11"/>
  <c r="T94" i="11"/>
  <c r="S94" i="11"/>
  <c r="R94" i="11"/>
  <c r="Q94" i="11"/>
  <c r="P94" i="11"/>
  <c r="O94" i="11"/>
  <c r="N94" i="11"/>
  <c r="M94" i="11"/>
  <c r="L94" i="11"/>
  <c r="K94" i="11"/>
  <c r="J94" i="11"/>
  <c r="I94" i="11"/>
  <c r="H94" i="11"/>
  <c r="Y93" i="11"/>
  <c r="X93" i="11"/>
  <c r="W93" i="11"/>
  <c r="V93" i="11"/>
  <c r="U93" i="11"/>
  <c r="T93" i="11"/>
  <c r="S93" i="11"/>
  <c r="R93" i="11"/>
  <c r="Q93" i="11"/>
  <c r="P93" i="11"/>
  <c r="O93" i="11"/>
  <c r="N93" i="11"/>
  <c r="M93" i="11"/>
  <c r="L93" i="11"/>
  <c r="K93" i="11"/>
  <c r="J93" i="11"/>
  <c r="I93" i="11"/>
  <c r="H93" i="11"/>
  <c r="Y92" i="11"/>
  <c r="X92" i="11"/>
  <c r="W92" i="11"/>
  <c r="V92" i="11"/>
  <c r="U92" i="11"/>
  <c r="T92" i="11"/>
  <c r="S92" i="11"/>
  <c r="R92" i="11"/>
  <c r="Q92" i="11"/>
  <c r="P92" i="11"/>
  <c r="O92" i="11"/>
  <c r="N92" i="11"/>
  <c r="M92" i="11"/>
  <c r="L92" i="11"/>
  <c r="K92" i="11"/>
  <c r="J92" i="11"/>
  <c r="I92" i="11"/>
  <c r="H92" i="11"/>
  <c r="Y91" i="11"/>
  <c r="X91" i="11"/>
  <c r="W91" i="11"/>
  <c r="V91" i="11"/>
  <c r="U91" i="11"/>
  <c r="T91" i="11"/>
  <c r="S91" i="11"/>
  <c r="R91" i="11"/>
  <c r="Q91" i="11"/>
  <c r="P91" i="11"/>
  <c r="O91" i="11"/>
  <c r="N91" i="11"/>
  <c r="M91" i="11"/>
  <c r="L91" i="11"/>
  <c r="K91" i="11"/>
  <c r="J91" i="11"/>
  <c r="I91" i="11"/>
  <c r="H91" i="11"/>
  <c r="Y90" i="11"/>
  <c r="X90" i="11"/>
  <c r="W90" i="11"/>
  <c r="V90" i="11"/>
  <c r="U90" i="11"/>
  <c r="T90" i="11"/>
  <c r="S90" i="11"/>
  <c r="R90" i="11"/>
  <c r="Q90" i="11"/>
  <c r="P90" i="11"/>
  <c r="O90" i="11"/>
  <c r="N90" i="11"/>
  <c r="M90" i="11"/>
  <c r="L90" i="11"/>
  <c r="K90" i="11"/>
  <c r="J90" i="11"/>
  <c r="I90" i="11"/>
  <c r="H90" i="11"/>
  <c r="Y89" i="11"/>
  <c r="X89" i="11"/>
  <c r="W89" i="11"/>
  <c r="V89" i="11"/>
  <c r="U89" i="11"/>
  <c r="T89" i="11"/>
  <c r="S89" i="11"/>
  <c r="R89" i="11"/>
  <c r="Q89" i="11"/>
  <c r="P89" i="11"/>
  <c r="O89" i="11"/>
  <c r="N89" i="11"/>
  <c r="M89" i="11"/>
  <c r="L89" i="11"/>
  <c r="K89" i="11"/>
  <c r="J89" i="11"/>
  <c r="I89" i="11"/>
  <c r="H89" i="11"/>
  <c r="Y88" i="11"/>
  <c r="X88" i="11"/>
  <c r="W88" i="11"/>
  <c r="V88" i="11"/>
  <c r="U88" i="11"/>
  <c r="T88" i="11"/>
  <c r="S88" i="11"/>
  <c r="R88" i="11"/>
  <c r="Q88" i="11"/>
  <c r="P88" i="11"/>
  <c r="O88" i="11"/>
  <c r="N88" i="11"/>
  <c r="M88" i="11"/>
  <c r="L88" i="11"/>
  <c r="K88" i="11"/>
  <c r="J88" i="11"/>
  <c r="I88" i="11"/>
  <c r="H88" i="11"/>
  <c r="Y87" i="11"/>
  <c r="X87" i="11"/>
  <c r="W87" i="11"/>
  <c r="V87" i="11"/>
  <c r="U87" i="11"/>
  <c r="T87" i="11"/>
  <c r="S87" i="11"/>
  <c r="R87" i="11"/>
  <c r="Q87" i="11"/>
  <c r="P87" i="11"/>
  <c r="O87" i="11"/>
  <c r="N87" i="11"/>
  <c r="M87" i="11"/>
  <c r="L87" i="11"/>
  <c r="K87" i="11"/>
  <c r="J87" i="11"/>
  <c r="I87" i="11"/>
  <c r="H87" i="11"/>
  <c r="Y86" i="11"/>
  <c r="X86" i="11"/>
  <c r="W86" i="11"/>
  <c r="V86" i="11"/>
  <c r="U86" i="11"/>
  <c r="T86" i="11"/>
  <c r="S86" i="11"/>
  <c r="R86" i="11"/>
  <c r="Q86" i="11"/>
  <c r="P86" i="11"/>
  <c r="O86" i="11"/>
  <c r="N86" i="11"/>
  <c r="M86" i="11"/>
  <c r="L86" i="11"/>
  <c r="K86" i="11"/>
  <c r="J86" i="11"/>
  <c r="I86" i="11"/>
  <c r="H86" i="11"/>
  <c r="Y85" i="11"/>
  <c r="X85" i="11"/>
  <c r="W85" i="11"/>
  <c r="V85" i="11"/>
  <c r="U85" i="11"/>
  <c r="T85" i="11"/>
  <c r="S85" i="11"/>
  <c r="R85" i="11"/>
  <c r="Q85" i="11"/>
  <c r="P85" i="11"/>
  <c r="O85" i="11"/>
  <c r="N85" i="11"/>
  <c r="M85" i="11"/>
  <c r="L85" i="11"/>
  <c r="K85" i="11"/>
  <c r="J85" i="11"/>
  <c r="I85" i="11"/>
  <c r="H85" i="11"/>
  <c r="Y84" i="11"/>
  <c r="X84" i="11"/>
  <c r="W84" i="11"/>
  <c r="V84" i="11"/>
  <c r="U84" i="11"/>
  <c r="T84" i="11"/>
  <c r="S84" i="11"/>
  <c r="R84" i="11"/>
  <c r="Q84" i="11"/>
  <c r="P84" i="11"/>
  <c r="O84" i="11"/>
  <c r="N84" i="11"/>
  <c r="M84" i="11"/>
  <c r="L84" i="11"/>
  <c r="K84" i="11"/>
  <c r="J84" i="11"/>
  <c r="I84" i="11"/>
  <c r="H84" i="11"/>
  <c r="Y83" i="11"/>
  <c r="X83" i="11"/>
  <c r="W83" i="11"/>
  <c r="V83" i="11"/>
  <c r="U83" i="11"/>
  <c r="T83" i="11"/>
  <c r="S83" i="11"/>
  <c r="R83" i="11"/>
  <c r="Q83" i="11"/>
  <c r="P83" i="11"/>
  <c r="O83" i="11"/>
  <c r="N83" i="11"/>
  <c r="M83" i="11"/>
  <c r="L83" i="11"/>
  <c r="K83" i="11"/>
  <c r="J83" i="11"/>
  <c r="I83" i="11"/>
  <c r="H83" i="11"/>
  <c r="Y82" i="11"/>
  <c r="X82" i="11"/>
  <c r="W82" i="11"/>
  <c r="V82" i="11"/>
  <c r="U82" i="11"/>
  <c r="T82" i="11"/>
  <c r="S82" i="11"/>
  <c r="R82" i="11"/>
  <c r="Q82" i="11"/>
  <c r="P82" i="11"/>
  <c r="O82" i="11"/>
  <c r="N82" i="11"/>
  <c r="M82" i="11"/>
  <c r="L82" i="11"/>
  <c r="K82" i="11"/>
  <c r="J82" i="11"/>
  <c r="I82" i="11"/>
  <c r="H82" i="11"/>
  <c r="Y81" i="11"/>
  <c r="X81" i="11"/>
  <c r="W81" i="11"/>
  <c r="V81" i="11"/>
  <c r="U81" i="11"/>
  <c r="T81" i="11"/>
  <c r="S81" i="11"/>
  <c r="R81" i="11"/>
  <c r="Q81" i="11"/>
  <c r="P81" i="11"/>
  <c r="O81" i="11"/>
  <c r="N81" i="11"/>
  <c r="M81" i="11"/>
  <c r="L81" i="11"/>
  <c r="K81" i="11"/>
  <c r="J81" i="11"/>
  <c r="I81" i="11"/>
  <c r="H81" i="11"/>
  <c r="Y80" i="11"/>
  <c r="X80" i="11"/>
  <c r="W80" i="11"/>
  <c r="V80" i="11"/>
  <c r="U80" i="11"/>
  <c r="T80" i="11"/>
  <c r="S80" i="11"/>
  <c r="R80" i="11"/>
  <c r="Q80" i="11"/>
  <c r="P80" i="11"/>
  <c r="O80" i="11"/>
  <c r="N80" i="11"/>
  <c r="M80" i="11"/>
  <c r="L80" i="11"/>
  <c r="K80" i="11"/>
  <c r="J80" i="11"/>
  <c r="I80" i="11"/>
  <c r="H80" i="11"/>
  <c r="Y79" i="11"/>
  <c r="X79" i="11"/>
  <c r="W79" i="11"/>
  <c r="V79" i="11"/>
  <c r="U79" i="11"/>
  <c r="T79" i="11"/>
  <c r="S79" i="11"/>
  <c r="R79" i="11"/>
  <c r="Q79" i="11"/>
  <c r="P79" i="11"/>
  <c r="O79" i="11"/>
  <c r="N79" i="11"/>
  <c r="M79" i="11"/>
  <c r="L79" i="11"/>
  <c r="K79" i="11"/>
  <c r="J79" i="11"/>
  <c r="I79" i="11"/>
  <c r="H79" i="11"/>
  <c r="AV78" i="11"/>
  <c r="AU78" i="11"/>
  <c r="AT78" i="11"/>
  <c r="AR78" i="11"/>
  <c r="AQ78" i="11"/>
  <c r="AO78" i="11"/>
  <c r="AL78" i="11"/>
  <c r="AK78" i="11"/>
  <c r="AI78" i="11"/>
  <c r="AH78" i="11"/>
  <c r="AG78" i="11"/>
  <c r="AF78" i="11"/>
  <c r="Y78" i="11"/>
  <c r="X78" i="11"/>
  <c r="W78" i="11"/>
  <c r="V78" i="11"/>
  <c r="U78" i="11"/>
  <c r="T78" i="11"/>
  <c r="S78" i="11"/>
  <c r="R78" i="11"/>
  <c r="Q78" i="11"/>
  <c r="P78" i="11"/>
  <c r="O78" i="11"/>
  <c r="N78" i="11"/>
  <c r="M78" i="11"/>
  <c r="L78" i="11"/>
  <c r="K78" i="11"/>
  <c r="J78" i="11"/>
  <c r="I78" i="11"/>
  <c r="H78" i="11"/>
  <c r="AD77" i="11"/>
  <c r="AB77" i="11"/>
  <c r="AA77" i="11"/>
  <c r="Y77" i="11"/>
  <c r="X77" i="11"/>
  <c r="W77" i="11"/>
  <c r="V77" i="11"/>
  <c r="U77" i="11"/>
  <c r="T77" i="11"/>
  <c r="S77" i="11"/>
  <c r="R77" i="11"/>
  <c r="Q77" i="11"/>
  <c r="P77" i="11"/>
  <c r="O77" i="11"/>
  <c r="N77" i="11"/>
  <c r="M77" i="11"/>
  <c r="L77" i="11"/>
  <c r="K77" i="11"/>
  <c r="J77" i="11"/>
  <c r="I77" i="11"/>
  <c r="H77" i="11"/>
  <c r="AD76" i="11"/>
  <c r="AB76" i="11"/>
  <c r="AA76" i="11"/>
  <c r="Y76" i="11"/>
  <c r="X76" i="11"/>
  <c r="W76" i="11"/>
  <c r="V76" i="11"/>
  <c r="U76" i="11"/>
  <c r="T76" i="11"/>
  <c r="S76" i="11"/>
  <c r="R76" i="11"/>
  <c r="Q76" i="11"/>
  <c r="P76" i="11"/>
  <c r="O76" i="11"/>
  <c r="N76" i="11"/>
  <c r="M76" i="11"/>
  <c r="L76" i="11"/>
  <c r="K76" i="11"/>
  <c r="J76" i="11"/>
  <c r="I76" i="11"/>
  <c r="H76" i="11"/>
  <c r="AD75" i="11"/>
  <c r="AB75" i="11"/>
  <c r="AA75" i="11"/>
  <c r="Y75" i="11"/>
  <c r="X75" i="11"/>
  <c r="W75" i="11"/>
  <c r="V75" i="11"/>
  <c r="U75" i="11"/>
  <c r="T75" i="11"/>
  <c r="S75" i="11"/>
  <c r="R75" i="11"/>
  <c r="Q75" i="11"/>
  <c r="P75" i="11"/>
  <c r="O75" i="11"/>
  <c r="N75" i="11"/>
  <c r="M75" i="11"/>
  <c r="L75" i="11"/>
  <c r="K75" i="11"/>
  <c r="J75" i="11"/>
  <c r="I75" i="11"/>
  <c r="H75" i="11"/>
  <c r="AD74" i="11"/>
  <c r="AB74" i="11"/>
  <c r="AA74" i="11"/>
  <c r="Y74" i="11"/>
  <c r="X74" i="11"/>
  <c r="W74" i="11"/>
  <c r="V74" i="11"/>
  <c r="U74" i="11"/>
  <c r="T74" i="11"/>
  <c r="S74" i="11"/>
  <c r="R74" i="11"/>
  <c r="Q74" i="11"/>
  <c r="P74" i="11"/>
  <c r="O74" i="11"/>
  <c r="N74" i="11"/>
  <c r="M74" i="11"/>
  <c r="M50" i="11" s="1"/>
  <c r="L74" i="11"/>
  <c r="K74" i="11"/>
  <c r="J74" i="11"/>
  <c r="I74" i="11"/>
  <c r="H74" i="11"/>
  <c r="AD73" i="11"/>
  <c r="AB73" i="11"/>
  <c r="AA73" i="11"/>
  <c r="Y73" i="11"/>
  <c r="X73" i="11"/>
  <c r="W73" i="11"/>
  <c r="V73" i="11"/>
  <c r="U73" i="11"/>
  <c r="T73" i="11"/>
  <c r="S73" i="11"/>
  <c r="R73" i="11"/>
  <c r="Q73" i="11"/>
  <c r="P73" i="11"/>
  <c r="O73" i="11"/>
  <c r="N73" i="11"/>
  <c r="M73" i="11"/>
  <c r="L73" i="11"/>
  <c r="K73" i="11"/>
  <c r="J73" i="11"/>
  <c r="I73" i="11"/>
  <c r="H73" i="11"/>
  <c r="AD72" i="11"/>
  <c r="AB72" i="11"/>
  <c r="AA72" i="11"/>
  <c r="Y72" i="11"/>
  <c r="X72" i="11"/>
  <c r="W72" i="11"/>
  <c r="V72" i="11"/>
  <c r="U72" i="11"/>
  <c r="T72" i="11"/>
  <c r="S72" i="11"/>
  <c r="R72" i="11"/>
  <c r="Q72" i="11"/>
  <c r="P72" i="11"/>
  <c r="O72" i="11"/>
  <c r="N72" i="11"/>
  <c r="M72" i="11"/>
  <c r="L72" i="11"/>
  <c r="K72" i="11"/>
  <c r="J72" i="11"/>
  <c r="I72" i="11"/>
  <c r="H72" i="11"/>
  <c r="AD71" i="11"/>
  <c r="AB71" i="11"/>
  <c r="AA71" i="11"/>
  <c r="Y71" i="11"/>
  <c r="X71" i="11"/>
  <c r="W71" i="11"/>
  <c r="V71" i="11"/>
  <c r="U71" i="11"/>
  <c r="T71" i="11"/>
  <c r="S71" i="11"/>
  <c r="R71" i="11"/>
  <c r="Q71" i="11"/>
  <c r="P71" i="11"/>
  <c r="O71" i="11"/>
  <c r="N71" i="11"/>
  <c r="M71" i="11"/>
  <c r="L71" i="11"/>
  <c r="K71" i="11"/>
  <c r="J71" i="11"/>
  <c r="I71" i="11"/>
  <c r="H71" i="11"/>
  <c r="AD70" i="11"/>
  <c r="AB70" i="11"/>
  <c r="AA70" i="11"/>
  <c r="Y70" i="11"/>
  <c r="X70" i="11"/>
  <c r="W70" i="11"/>
  <c r="V70" i="11"/>
  <c r="U70" i="11"/>
  <c r="T70" i="11"/>
  <c r="S70" i="11"/>
  <c r="R70" i="11"/>
  <c r="Q70" i="11"/>
  <c r="P70" i="11"/>
  <c r="O70" i="11"/>
  <c r="N70" i="11"/>
  <c r="M70" i="11"/>
  <c r="L70" i="11"/>
  <c r="K70" i="11"/>
  <c r="J70" i="11"/>
  <c r="I70" i="11"/>
  <c r="H70" i="11"/>
  <c r="AD69" i="11"/>
  <c r="AB69" i="11"/>
  <c r="AA69" i="11"/>
  <c r="Y69" i="11"/>
  <c r="X69" i="11"/>
  <c r="W69" i="11"/>
  <c r="V69" i="11"/>
  <c r="U69" i="11"/>
  <c r="T69" i="11"/>
  <c r="S69" i="11"/>
  <c r="R69" i="11"/>
  <c r="Q69" i="11"/>
  <c r="P69" i="11"/>
  <c r="O69" i="11"/>
  <c r="N69" i="11"/>
  <c r="M69" i="11"/>
  <c r="L69" i="11"/>
  <c r="K69" i="11"/>
  <c r="J69" i="11"/>
  <c r="I69" i="11"/>
  <c r="H69" i="11"/>
  <c r="AD68" i="11"/>
  <c r="AB68" i="11"/>
  <c r="AA68" i="11"/>
  <c r="Y68" i="11"/>
  <c r="X68" i="11"/>
  <c r="W68" i="11"/>
  <c r="V68" i="11"/>
  <c r="U68" i="11"/>
  <c r="T68" i="11"/>
  <c r="S68" i="11"/>
  <c r="R68" i="11"/>
  <c r="Q68" i="11"/>
  <c r="P68" i="11"/>
  <c r="O68" i="11"/>
  <c r="N68" i="11"/>
  <c r="M68" i="11"/>
  <c r="L68" i="11"/>
  <c r="K68" i="11"/>
  <c r="J68" i="11"/>
  <c r="I68" i="11"/>
  <c r="H68" i="11"/>
  <c r="AD67" i="11"/>
  <c r="AB67" i="11"/>
  <c r="AA67" i="11"/>
  <c r="Y67" i="11"/>
  <c r="X67" i="11"/>
  <c r="W67" i="11"/>
  <c r="V67" i="11"/>
  <c r="U67" i="11"/>
  <c r="T67" i="11"/>
  <c r="S67" i="11"/>
  <c r="R67" i="11"/>
  <c r="Q67" i="11"/>
  <c r="P67" i="11"/>
  <c r="O67" i="11"/>
  <c r="N67" i="11"/>
  <c r="M67" i="11"/>
  <c r="L67" i="11"/>
  <c r="K67" i="11"/>
  <c r="J67" i="11"/>
  <c r="I67" i="11"/>
  <c r="H67" i="11"/>
  <c r="AD66" i="11"/>
  <c r="AB66" i="11"/>
  <c r="AA66" i="11"/>
  <c r="Y66" i="11"/>
  <c r="X66" i="11"/>
  <c r="W66" i="11"/>
  <c r="V66" i="11"/>
  <c r="U66" i="11"/>
  <c r="T66" i="11"/>
  <c r="S66" i="11"/>
  <c r="R66" i="11"/>
  <c r="Q66" i="11"/>
  <c r="P66" i="11"/>
  <c r="O66" i="11"/>
  <c r="N66" i="11"/>
  <c r="M66" i="11"/>
  <c r="L66" i="11"/>
  <c r="K66" i="11"/>
  <c r="J66" i="11"/>
  <c r="I66" i="11"/>
  <c r="H66" i="11"/>
  <c r="AD65" i="11"/>
  <c r="AB65" i="11"/>
  <c r="AA65" i="11"/>
  <c r="Y65" i="11"/>
  <c r="X65" i="11"/>
  <c r="W65" i="11"/>
  <c r="V65" i="11"/>
  <c r="U65" i="11"/>
  <c r="T65" i="11"/>
  <c r="S65" i="11"/>
  <c r="R65" i="11"/>
  <c r="Q65" i="11"/>
  <c r="P65" i="11"/>
  <c r="O65" i="11"/>
  <c r="N65" i="11"/>
  <c r="M65" i="11"/>
  <c r="L65" i="11"/>
  <c r="K65" i="11"/>
  <c r="J65" i="11"/>
  <c r="I65" i="11"/>
  <c r="H65" i="11"/>
  <c r="AD64" i="11"/>
  <c r="AB64" i="11"/>
  <c r="AA64" i="11"/>
  <c r="Y64" i="11"/>
  <c r="X64" i="11"/>
  <c r="W64" i="11"/>
  <c r="V64" i="11"/>
  <c r="U64" i="11"/>
  <c r="T64" i="11"/>
  <c r="S64" i="11"/>
  <c r="R64" i="11"/>
  <c r="Q64" i="11"/>
  <c r="P64" i="11"/>
  <c r="O64" i="11"/>
  <c r="N64" i="11"/>
  <c r="M64" i="11"/>
  <c r="L64" i="11"/>
  <c r="K64" i="11"/>
  <c r="J64" i="11"/>
  <c r="I64" i="11"/>
  <c r="H64" i="11"/>
  <c r="AD63" i="11"/>
  <c r="AB63" i="11"/>
  <c r="AA63" i="11"/>
  <c r="Y63" i="11"/>
  <c r="X63" i="11"/>
  <c r="W63" i="11"/>
  <c r="V63" i="11"/>
  <c r="U63" i="11"/>
  <c r="T63" i="11"/>
  <c r="S63" i="11"/>
  <c r="R63" i="11"/>
  <c r="Q63" i="11"/>
  <c r="P63" i="11"/>
  <c r="P50" i="11" s="1"/>
  <c r="O63" i="11"/>
  <c r="N63" i="11"/>
  <c r="M63" i="11"/>
  <c r="L63" i="11"/>
  <c r="K63" i="11"/>
  <c r="J63" i="11"/>
  <c r="I63" i="11"/>
  <c r="H63" i="11"/>
  <c r="AD62" i="11"/>
  <c r="AB62" i="11"/>
  <c r="AA62" i="11"/>
  <c r="Y62" i="11"/>
  <c r="X62" i="11"/>
  <c r="W62" i="11"/>
  <c r="V62" i="11"/>
  <c r="U62" i="11"/>
  <c r="T62" i="11"/>
  <c r="S62" i="11"/>
  <c r="R62" i="11"/>
  <c r="Q62" i="11"/>
  <c r="P62" i="11"/>
  <c r="O62" i="11"/>
  <c r="N62" i="11"/>
  <c r="M62" i="11"/>
  <c r="L62" i="11"/>
  <c r="K62" i="11"/>
  <c r="J62" i="11"/>
  <c r="I62" i="11"/>
  <c r="H62" i="11"/>
  <c r="AD61" i="11"/>
  <c r="AB61" i="11"/>
  <c r="AA61" i="11"/>
  <c r="Y61" i="11"/>
  <c r="X61" i="11"/>
  <c r="W61" i="11"/>
  <c r="V61" i="11"/>
  <c r="U61" i="11"/>
  <c r="T61" i="11"/>
  <c r="S61" i="11"/>
  <c r="R61" i="11"/>
  <c r="Q61" i="11"/>
  <c r="P61" i="11"/>
  <c r="O61" i="11"/>
  <c r="N61" i="11"/>
  <c r="M61" i="11"/>
  <c r="L61" i="11"/>
  <c r="K61" i="11"/>
  <c r="J61" i="11"/>
  <c r="I61" i="11"/>
  <c r="H61" i="11"/>
  <c r="AD60" i="11"/>
  <c r="AB60" i="11"/>
  <c r="AA60" i="11"/>
  <c r="Y60" i="11"/>
  <c r="X60" i="11"/>
  <c r="W60" i="11"/>
  <c r="V60" i="11"/>
  <c r="U60" i="11"/>
  <c r="T60" i="11"/>
  <c r="S60" i="11"/>
  <c r="R60" i="11"/>
  <c r="Q60" i="11"/>
  <c r="P60" i="11"/>
  <c r="O60" i="11"/>
  <c r="N60" i="11"/>
  <c r="M60" i="11"/>
  <c r="L60" i="11"/>
  <c r="K60" i="11"/>
  <c r="J60" i="11"/>
  <c r="I60" i="11"/>
  <c r="H60" i="11"/>
  <c r="AD59" i="11"/>
  <c r="AB59" i="11"/>
  <c r="AA59" i="11"/>
  <c r="Y59" i="11"/>
  <c r="X59" i="11"/>
  <c r="W59" i="11"/>
  <c r="V59" i="11"/>
  <c r="U59" i="11"/>
  <c r="T59" i="11"/>
  <c r="S59" i="11"/>
  <c r="R59" i="11"/>
  <c r="Q59" i="11"/>
  <c r="P59" i="11"/>
  <c r="O59" i="11"/>
  <c r="N59" i="11"/>
  <c r="M59" i="11"/>
  <c r="L59" i="11"/>
  <c r="K59" i="11"/>
  <c r="J59" i="11"/>
  <c r="I59" i="11"/>
  <c r="H59" i="11"/>
  <c r="AD58" i="11"/>
  <c r="AB58" i="11"/>
  <c r="AA58" i="11"/>
  <c r="Y58" i="11"/>
  <c r="X58" i="11"/>
  <c r="W58" i="11"/>
  <c r="V58" i="11"/>
  <c r="U58" i="11"/>
  <c r="T58" i="11"/>
  <c r="S58" i="11"/>
  <c r="R58" i="11"/>
  <c r="Q58" i="11"/>
  <c r="P58" i="11"/>
  <c r="O58" i="11"/>
  <c r="N58" i="11"/>
  <c r="M58" i="11"/>
  <c r="L58" i="11"/>
  <c r="K58" i="11"/>
  <c r="J58" i="11"/>
  <c r="I58" i="11"/>
  <c r="H58" i="11"/>
  <c r="AD57" i="11"/>
  <c r="AB57" i="11"/>
  <c r="AA57" i="11"/>
  <c r="Y57" i="11"/>
  <c r="X57" i="11"/>
  <c r="W57" i="11"/>
  <c r="V57" i="11"/>
  <c r="U57" i="11"/>
  <c r="T57" i="11"/>
  <c r="S57" i="11"/>
  <c r="R57" i="11"/>
  <c r="Q57" i="11"/>
  <c r="P57" i="11"/>
  <c r="O57" i="11"/>
  <c r="N57" i="11"/>
  <c r="M57" i="11"/>
  <c r="L57" i="11"/>
  <c r="K57" i="11"/>
  <c r="J57" i="11"/>
  <c r="I57" i="11"/>
  <c r="H57" i="11"/>
  <c r="AD56" i="11"/>
  <c r="AB56" i="11"/>
  <c r="AA56" i="11"/>
  <c r="Y56" i="11"/>
  <c r="X56" i="11"/>
  <c r="W56" i="11"/>
  <c r="V56" i="11"/>
  <c r="U56" i="11"/>
  <c r="T56" i="11"/>
  <c r="S56" i="11"/>
  <c r="R56" i="11"/>
  <c r="Q56" i="11"/>
  <c r="P56" i="11"/>
  <c r="O56" i="11"/>
  <c r="N56" i="11"/>
  <c r="M56" i="11"/>
  <c r="L56" i="11"/>
  <c r="K56" i="11"/>
  <c r="J56" i="11"/>
  <c r="I56" i="11"/>
  <c r="H56" i="11"/>
  <c r="AD55" i="11"/>
  <c r="AB55" i="11"/>
  <c r="AA55" i="11"/>
  <c r="Y55" i="11"/>
  <c r="X55" i="11"/>
  <c r="W55" i="11"/>
  <c r="V55" i="11"/>
  <c r="U55" i="11"/>
  <c r="T55" i="11"/>
  <c r="S55" i="11"/>
  <c r="R55" i="11"/>
  <c r="Q55" i="11"/>
  <c r="P55" i="11"/>
  <c r="O55" i="11"/>
  <c r="N55" i="11"/>
  <c r="M55" i="11"/>
  <c r="L55" i="11"/>
  <c r="K55" i="11"/>
  <c r="J55" i="11"/>
  <c r="I55" i="11"/>
  <c r="H55" i="11"/>
  <c r="AD54" i="11"/>
  <c r="AB54" i="11"/>
  <c r="AA54" i="11"/>
  <c r="Y54" i="11"/>
  <c r="X54" i="11"/>
  <c r="W54" i="11"/>
  <c r="V54" i="11"/>
  <c r="U54" i="11"/>
  <c r="T54" i="11"/>
  <c r="S54" i="11"/>
  <c r="R54" i="11"/>
  <c r="Q54" i="11"/>
  <c r="P54" i="11"/>
  <c r="O54" i="11"/>
  <c r="N54" i="11"/>
  <c r="M54" i="11"/>
  <c r="L54" i="11"/>
  <c r="K54" i="11"/>
  <c r="J54" i="11"/>
  <c r="I54" i="11"/>
  <c r="H54" i="11"/>
  <c r="AD53" i="11"/>
  <c r="AB53" i="11"/>
  <c r="AA53" i="11"/>
  <c r="Y53" i="11"/>
  <c r="X53" i="11"/>
  <c r="W53" i="11"/>
  <c r="V53" i="11"/>
  <c r="U53" i="11"/>
  <c r="T53" i="11"/>
  <c r="S53" i="11"/>
  <c r="R53" i="11"/>
  <c r="Q53" i="11"/>
  <c r="P53" i="11"/>
  <c r="O53" i="11"/>
  <c r="N53" i="11"/>
  <c r="M53" i="11"/>
  <c r="L53" i="11"/>
  <c r="K53" i="11"/>
  <c r="J53" i="11"/>
  <c r="I53" i="11"/>
  <c r="H53" i="11"/>
  <c r="AD52" i="11"/>
  <c r="AB52" i="11"/>
  <c r="AA52" i="11"/>
  <c r="Y52" i="11"/>
  <c r="X52" i="11"/>
  <c r="W52" i="11"/>
  <c r="V52" i="11"/>
  <c r="U52" i="11"/>
  <c r="T52" i="11"/>
  <c r="S52" i="11"/>
  <c r="R52" i="11"/>
  <c r="Q52" i="11"/>
  <c r="P52" i="11"/>
  <c r="O52" i="11"/>
  <c r="N52" i="11"/>
  <c r="M52" i="11"/>
  <c r="L52" i="11"/>
  <c r="K52" i="11"/>
  <c r="J52" i="11"/>
  <c r="I52" i="11"/>
  <c r="H52" i="11"/>
  <c r="AD51" i="11"/>
  <c r="AB51" i="11"/>
  <c r="AA51" i="11"/>
  <c r="Y51" i="11"/>
  <c r="X51" i="11"/>
  <c r="W51" i="11"/>
  <c r="V51" i="11"/>
  <c r="U51" i="11"/>
  <c r="T51" i="11"/>
  <c r="S51" i="11"/>
  <c r="R51" i="11"/>
  <c r="R50" i="11" s="1"/>
  <c r="Q51" i="11"/>
  <c r="P51" i="11"/>
  <c r="O51" i="11"/>
  <c r="N51" i="11"/>
  <c r="N50" i="11" s="1"/>
  <c r="M51" i="11"/>
  <c r="L51" i="11"/>
  <c r="K51" i="11"/>
  <c r="J51" i="11"/>
  <c r="J50" i="11" s="1"/>
  <c r="I51" i="11"/>
  <c r="H51" i="11"/>
  <c r="AV50" i="11"/>
  <c r="AU50" i="11"/>
  <c r="AT50" i="11"/>
  <c r="AS50" i="11"/>
  <c r="AR50" i="11"/>
  <c r="AQ50" i="11"/>
  <c r="AP50" i="11"/>
  <c r="AO50" i="11"/>
  <c r="AN50" i="11"/>
  <c r="AM50" i="11"/>
  <c r="AL50" i="11"/>
  <c r="AK50" i="11"/>
  <c r="AI50" i="11"/>
  <c r="AH50" i="11"/>
  <c r="AG50" i="11"/>
  <c r="AF50" i="11"/>
  <c r="AB50" i="11"/>
  <c r="AA50" i="11"/>
  <c r="Y50" i="11"/>
  <c r="X50" i="11"/>
  <c r="W50" i="11"/>
  <c r="U50" i="11"/>
  <c r="T50" i="11"/>
  <c r="S50" i="11"/>
  <c r="O50" i="11"/>
  <c r="L50" i="11"/>
  <c r="K50" i="11"/>
  <c r="I50" i="11"/>
  <c r="Y49" i="11"/>
  <c r="X49" i="11"/>
  <c r="W49" i="11"/>
  <c r="V49" i="11"/>
  <c r="U49" i="11"/>
  <c r="T49" i="11"/>
  <c r="S49" i="11"/>
  <c r="R49" i="11"/>
  <c r="Q49" i="11"/>
  <c r="P49" i="11"/>
  <c r="O49" i="11"/>
  <c r="N49" i="11"/>
  <c r="M49" i="11"/>
  <c r="L49" i="11"/>
  <c r="K49" i="11"/>
  <c r="J49" i="11"/>
  <c r="I49" i="11"/>
  <c r="H49" i="11"/>
  <c r="Y48" i="11"/>
  <c r="X48" i="11"/>
  <c r="W48" i="11"/>
  <c r="V48" i="11"/>
  <c r="U48" i="11"/>
  <c r="T48" i="11"/>
  <c r="S48" i="11"/>
  <c r="R48" i="11"/>
  <c r="Q48" i="11"/>
  <c r="P48" i="11"/>
  <c r="O48" i="11"/>
  <c r="N48" i="11"/>
  <c r="M48" i="11"/>
  <c r="L48" i="11"/>
  <c r="K48" i="11"/>
  <c r="J48" i="11"/>
  <c r="I48" i="11"/>
  <c r="H48" i="11"/>
  <c r="Y47" i="11"/>
  <c r="X47" i="11"/>
  <c r="W47" i="11"/>
  <c r="V47" i="11"/>
  <c r="U47" i="11"/>
  <c r="T47" i="11"/>
  <c r="S47" i="11"/>
  <c r="R47" i="11"/>
  <c r="Q47" i="11"/>
  <c r="P47" i="11"/>
  <c r="O47" i="11"/>
  <c r="N47" i="11"/>
  <c r="M47" i="11"/>
  <c r="L47" i="11"/>
  <c r="K47" i="11"/>
  <c r="J47" i="11"/>
  <c r="I47" i="11"/>
  <c r="H47" i="11"/>
  <c r="Y46" i="11"/>
  <c r="X46" i="11"/>
  <c r="W46" i="11"/>
  <c r="V46" i="11"/>
  <c r="U46" i="11"/>
  <c r="T46" i="11"/>
  <c r="S46" i="11"/>
  <c r="R46" i="11"/>
  <c r="Q46" i="11"/>
  <c r="P46" i="11"/>
  <c r="O46" i="11"/>
  <c r="N46" i="11"/>
  <c r="M46" i="11"/>
  <c r="L46" i="11"/>
  <c r="K46" i="11"/>
  <c r="J46" i="11"/>
  <c r="I46" i="11"/>
  <c r="H46" i="11"/>
  <c r="Y45" i="11"/>
  <c r="X45" i="11"/>
  <c r="W45" i="11"/>
  <c r="V45" i="11"/>
  <c r="U45" i="11"/>
  <c r="T45" i="11"/>
  <c r="S45" i="11"/>
  <c r="R45" i="11"/>
  <c r="Q45" i="11"/>
  <c r="P45" i="11"/>
  <c r="O45" i="11"/>
  <c r="N45" i="11"/>
  <c r="M45" i="11"/>
  <c r="L45" i="11"/>
  <c r="K45" i="11"/>
  <c r="J45" i="11"/>
  <c r="I45" i="11"/>
  <c r="H45" i="11"/>
  <c r="Y44" i="11"/>
  <c r="X44" i="11"/>
  <c r="W44" i="11"/>
  <c r="V44" i="11"/>
  <c r="U44" i="11"/>
  <c r="T44" i="11"/>
  <c r="S44" i="11"/>
  <c r="R44" i="11"/>
  <c r="Q44" i="11"/>
  <c r="P44" i="11"/>
  <c r="O44" i="11"/>
  <c r="N44" i="11"/>
  <c r="M44" i="11"/>
  <c r="L44" i="11"/>
  <c r="K44" i="11"/>
  <c r="J44" i="11"/>
  <c r="I44" i="11"/>
  <c r="H44" i="11"/>
  <c r="Y43" i="11"/>
  <c r="X43" i="11"/>
  <c r="W43" i="11"/>
  <c r="V43" i="11"/>
  <c r="V42" i="11" s="1"/>
  <c r="U43" i="11"/>
  <c r="T43" i="11"/>
  <c r="S43" i="11"/>
  <c r="R43" i="11"/>
  <c r="R42" i="11" s="1"/>
  <c r="Q43" i="11"/>
  <c r="P43" i="11"/>
  <c r="O43" i="11"/>
  <c r="N43" i="11"/>
  <c r="N42" i="11" s="1"/>
  <c r="M43" i="11"/>
  <c r="L43" i="11"/>
  <c r="K43" i="11"/>
  <c r="J43" i="11"/>
  <c r="J42" i="11" s="1"/>
  <c r="I43" i="11"/>
  <c r="H43" i="11"/>
  <c r="AV42" i="11"/>
  <c r="AU42" i="11"/>
  <c r="AT42" i="11"/>
  <c r="AS42" i="11"/>
  <c r="AR42" i="11"/>
  <c r="AQ42" i="11"/>
  <c r="AP42" i="11"/>
  <c r="AO42" i="11"/>
  <c r="AN42" i="11"/>
  <c r="AM42" i="11"/>
  <c r="AL42" i="11"/>
  <c r="AK42" i="11"/>
  <c r="AJ42" i="11"/>
  <c r="AI42" i="11"/>
  <c r="AH42" i="11"/>
  <c r="AG42" i="11"/>
  <c r="AF42" i="11"/>
  <c r="Y42" i="11"/>
  <c r="X42" i="11"/>
  <c r="W42" i="11"/>
  <c r="U42" i="11"/>
  <c r="T42" i="11"/>
  <c r="S42" i="11"/>
  <c r="Q42" i="11"/>
  <c r="P42" i="11"/>
  <c r="O42" i="11"/>
  <c r="M42" i="11"/>
  <c r="L42" i="11"/>
  <c r="K42" i="11"/>
  <c r="I42" i="11"/>
  <c r="H42" i="11"/>
  <c r="Y41" i="11"/>
  <c r="X41" i="11"/>
  <c r="W41" i="11"/>
  <c r="V41" i="11"/>
  <c r="U41" i="11"/>
  <c r="T41" i="11"/>
  <c r="S41" i="11"/>
  <c r="R41" i="11"/>
  <c r="Q41" i="11"/>
  <c r="P41" i="11"/>
  <c r="O41" i="11"/>
  <c r="N41" i="11"/>
  <c r="M41" i="11"/>
  <c r="L41" i="11"/>
  <c r="K41" i="11"/>
  <c r="J41" i="11"/>
  <c r="I41" i="11"/>
  <c r="H41" i="11"/>
  <c r="Y40" i="11"/>
  <c r="X40" i="11"/>
  <c r="W40" i="11"/>
  <c r="V40" i="11"/>
  <c r="U40" i="11"/>
  <c r="T40" i="11"/>
  <c r="S40" i="11"/>
  <c r="R40" i="11"/>
  <c r="Q40" i="11"/>
  <c r="P40" i="11"/>
  <c r="O40" i="11"/>
  <c r="N40" i="11"/>
  <c r="M40" i="11"/>
  <c r="L40" i="11"/>
  <c r="K40" i="11"/>
  <c r="J40" i="11"/>
  <c r="I40" i="11"/>
  <c r="H40" i="11"/>
  <c r="Y39" i="11"/>
  <c r="X39" i="11"/>
  <c r="W39" i="11"/>
  <c r="W38" i="11" s="1"/>
  <c r="V39" i="11"/>
  <c r="U39" i="11"/>
  <c r="U38" i="11" s="1"/>
  <c r="T39" i="11"/>
  <c r="S39" i="11"/>
  <c r="S38" i="11" s="1"/>
  <c r="R39" i="11"/>
  <c r="Q39" i="11"/>
  <c r="Q38" i="11" s="1"/>
  <c r="P39" i="11"/>
  <c r="O39" i="11"/>
  <c r="O38" i="11" s="1"/>
  <c r="N39" i="11"/>
  <c r="M39" i="11"/>
  <c r="M38" i="11" s="1"/>
  <c r="L39" i="11"/>
  <c r="K39" i="11"/>
  <c r="K38" i="11" s="1"/>
  <c r="J39" i="11"/>
  <c r="I39" i="11"/>
  <c r="I38" i="11" s="1"/>
  <c r="H39" i="11"/>
  <c r="AU38" i="11"/>
  <c r="AT38" i="11"/>
  <c r="AS38" i="11"/>
  <c r="AR38" i="11"/>
  <c r="AQ38" i="11"/>
  <c r="AP38" i="11"/>
  <c r="AO38" i="11"/>
  <c r="AN38" i="11"/>
  <c r="AM38" i="11"/>
  <c r="AL38" i="11"/>
  <c r="AK38" i="11"/>
  <c r="AJ38" i="11"/>
  <c r="AI38" i="11"/>
  <c r="AH38" i="11"/>
  <c r="AG38" i="11"/>
  <c r="AF38" i="11"/>
  <c r="AE38" i="11"/>
  <c r="Y38" i="11"/>
  <c r="X38" i="11"/>
  <c r="V38" i="11"/>
  <c r="T38" i="11"/>
  <c r="R38" i="11"/>
  <c r="P38" i="11"/>
  <c r="N38" i="11"/>
  <c r="L38" i="11"/>
  <c r="J38" i="11"/>
  <c r="H38" i="11"/>
  <c r="Y37" i="11"/>
  <c r="X37" i="11"/>
  <c r="W37" i="11"/>
  <c r="V37" i="11"/>
  <c r="U37" i="11"/>
  <c r="T37" i="11"/>
  <c r="S37" i="11"/>
  <c r="R37" i="11"/>
  <c r="Q37" i="11"/>
  <c r="P37" i="11"/>
  <c r="O37" i="11"/>
  <c r="N37" i="11"/>
  <c r="M37" i="11"/>
  <c r="L37" i="11"/>
  <c r="K37" i="11"/>
  <c r="J37" i="11"/>
  <c r="I37" i="11"/>
  <c r="H37" i="11"/>
  <c r="Y36" i="11"/>
  <c r="X36" i="11"/>
  <c r="W36" i="11"/>
  <c r="V36" i="11"/>
  <c r="U36" i="11"/>
  <c r="T36" i="11"/>
  <c r="S36" i="11"/>
  <c r="R36" i="11"/>
  <c r="Q36" i="11"/>
  <c r="P36" i="11"/>
  <c r="O36" i="11"/>
  <c r="N36" i="11"/>
  <c r="M36" i="11"/>
  <c r="L36" i="11"/>
  <c r="K36" i="11"/>
  <c r="J36" i="11"/>
  <c r="I36" i="11"/>
  <c r="H36" i="11"/>
  <c r="Y35" i="11"/>
  <c r="X35" i="11"/>
  <c r="X34" i="11" s="1"/>
  <c r="W35" i="11"/>
  <c r="V35" i="11"/>
  <c r="V34" i="11" s="1"/>
  <c r="U35" i="11"/>
  <c r="T35" i="11"/>
  <c r="T34" i="11" s="1"/>
  <c r="S35" i="11"/>
  <c r="R35" i="11"/>
  <c r="R34" i="11" s="1"/>
  <c r="Q35" i="11"/>
  <c r="P35" i="11"/>
  <c r="P34" i="11" s="1"/>
  <c r="O35" i="11"/>
  <c r="N35" i="11"/>
  <c r="N34" i="11" s="1"/>
  <c r="M35" i="11"/>
  <c r="L35" i="11"/>
  <c r="L34" i="11" s="1"/>
  <c r="K35" i="11"/>
  <c r="J35" i="11"/>
  <c r="J34" i="11" s="1"/>
  <c r="I35" i="11"/>
  <c r="H35" i="11"/>
  <c r="AV34" i="11"/>
  <c r="AU34" i="11"/>
  <c r="AT34" i="11"/>
  <c r="AS34" i="11"/>
  <c r="AR34" i="11"/>
  <c r="AQ34" i="11"/>
  <c r="AP34" i="11"/>
  <c r="AO34" i="11"/>
  <c r="AM34" i="11"/>
  <c r="AL34" i="11"/>
  <c r="AK34" i="11"/>
  <c r="AI34" i="11"/>
  <c r="AH34" i="11"/>
  <c r="AG34" i="11"/>
  <c r="AF34" i="11"/>
  <c r="Y34" i="11"/>
  <c r="W34" i="11"/>
  <c r="U34" i="11"/>
  <c r="S34" i="11"/>
  <c r="Q34" i="11"/>
  <c r="O34" i="11"/>
  <c r="M34" i="11"/>
  <c r="K34" i="11"/>
  <c r="I34" i="11"/>
  <c r="Y33" i="11"/>
  <c r="X33" i="11"/>
  <c r="W33" i="11"/>
  <c r="W30" i="11" s="1"/>
  <c r="V33" i="11"/>
  <c r="U33" i="11"/>
  <c r="T33" i="11"/>
  <c r="S33" i="11"/>
  <c r="S30" i="11" s="1"/>
  <c r="R33" i="11"/>
  <c r="Q33" i="11"/>
  <c r="P33" i="11"/>
  <c r="O33" i="11"/>
  <c r="O30" i="11" s="1"/>
  <c r="N33" i="11"/>
  <c r="M33" i="11"/>
  <c r="L33" i="11"/>
  <c r="K33" i="11"/>
  <c r="K30" i="11" s="1"/>
  <c r="J33" i="11"/>
  <c r="I33" i="11"/>
  <c r="H33" i="11"/>
  <c r="Y32" i="11"/>
  <c r="X32" i="11"/>
  <c r="W32" i="11"/>
  <c r="V32" i="11"/>
  <c r="U32" i="11"/>
  <c r="T32" i="11"/>
  <c r="S32" i="11"/>
  <c r="R32" i="11"/>
  <c r="Q32" i="11"/>
  <c r="P32" i="11"/>
  <c r="O32" i="11"/>
  <c r="N32" i="11"/>
  <c r="M32" i="11"/>
  <c r="M30" i="11" s="1"/>
  <c r="L32" i="11"/>
  <c r="K32" i="11"/>
  <c r="J32" i="11"/>
  <c r="I32" i="11"/>
  <c r="H32" i="11"/>
  <c r="Y31" i="11"/>
  <c r="Y30" i="11" s="1"/>
  <c r="X31" i="11"/>
  <c r="W31" i="11"/>
  <c r="V31" i="11"/>
  <c r="U31" i="11"/>
  <c r="T31" i="11"/>
  <c r="S31" i="11"/>
  <c r="R31" i="11"/>
  <c r="Q31" i="11"/>
  <c r="P31" i="11"/>
  <c r="O31" i="11"/>
  <c r="N31" i="11"/>
  <c r="M31" i="11"/>
  <c r="L31" i="11"/>
  <c r="K31" i="11"/>
  <c r="J31" i="11"/>
  <c r="I31" i="11"/>
  <c r="H31" i="11"/>
  <c r="AV30" i="11"/>
  <c r="AU30" i="11"/>
  <c r="AT30" i="11"/>
  <c r="AS30" i="11"/>
  <c r="AR30" i="11"/>
  <c r="AQ30" i="11"/>
  <c r="AP30" i="11"/>
  <c r="AO30" i="11"/>
  <c r="AN30" i="11"/>
  <c r="AM30" i="11"/>
  <c r="AL30" i="11"/>
  <c r="AK30" i="11"/>
  <c r="AI30" i="11"/>
  <c r="AH30" i="11"/>
  <c r="AG30" i="11"/>
  <c r="AF30" i="11"/>
  <c r="X30" i="11"/>
  <c r="V30" i="11"/>
  <c r="U30" i="11"/>
  <c r="T30" i="11"/>
  <c r="R30" i="11"/>
  <c r="Q30" i="11"/>
  <c r="P30" i="11"/>
  <c r="N30" i="11"/>
  <c r="L30" i="11"/>
  <c r="J30" i="11"/>
  <c r="H30" i="11"/>
  <c r="Y29" i="11"/>
  <c r="X29" i="11"/>
  <c r="W29" i="11"/>
  <c r="V29" i="11"/>
  <c r="U29" i="11"/>
  <c r="T29" i="11"/>
  <c r="S29" i="11"/>
  <c r="R29" i="11"/>
  <c r="Q29" i="11"/>
  <c r="P29" i="11"/>
  <c r="O29" i="11"/>
  <c r="N29" i="11"/>
  <c r="M29" i="11"/>
  <c r="L29" i="11"/>
  <c r="K29" i="11"/>
  <c r="J29" i="11"/>
  <c r="I29" i="11"/>
  <c r="H29" i="11"/>
  <c r="Y28" i="11"/>
  <c r="X28" i="11"/>
  <c r="W28" i="11"/>
  <c r="V28" i="11"/>
  <c r="U28" i="11"/>
  <c r="T28" i="11"/>
  <c r="S28" i="11"/>
  <c r="R28" i="11"/>
  <c r="Q28" i="11"/>
  <c r="P28" i="11"/>
  <c r="O28" i="11"/>
  <c r="N28" i="11"/>
  <c r="M28" i="11"/>
  <c r="L28" i="11"/>
  <c r="K28" i="11"/>
  <c r="J28" i="11"/>
  <c r="I28" i="11"/>
  <c r="H28" i="11"/>
  <c r="Y27" i="11"/>
  <c r="X27" i="11"/>
  <c r="W27" i="11"/>
  <c r="V27" i="11"/>
  <c r="U27" i="11"/>
  <c r="T27" i="11"/>
  <c r="S27" i="11"/>
  <c r="R27" i="11"/>
  <c r="Q27" i="11"/>
  <c r="P27" i="11"/>
  <c r="O27" i="11"/>
  <c r="N27" i="11"/>
  <c r="M27" i="11"/>
  <c r="L27" i="11"/>
  <c r="K27" i="11"/>
  <c r="J27" i="11"/>
  <c r="I27" i="11"/>
  <c r="H27" i="11"/>
  <c r="Y26" i="11"/>
  <c r="X26" i="11"/>
  <c r="W26" i="11"/>
  <c r="V26" i="11"/>
  <c r="U26" i="11"/>
  <c r="T26" i="11"/>
  <c r="S26" i="11"/>
  <c r="R26" i="11"/>
  <c r="Q26" i="11"/>
  <c r="P26" i="11"/>
  <c r="O26" i="11"/>
  <c r="N26" i="11"/>
  <c r="M26" i="11"/>
  <c r="L26" i="11"/>
  <c r="K26" i="11"/>
  <c r="J26" i="11"/>
  <c r="I26" i="11"/>
  <c r="H26" i="11"/>
  <c r="Y25" i="11"/>
  <c r="X25" i="11"/>
  <c r="W25" i="11"/>
  <c r="V25" i="11"/>
  <c r="U25" i="11"/>
  <c r="T25" i="11"/>
  <c r="S25" i="11"/>
  <c r="R25" i="11"/>
  <c r="Q25" i="11"/>
  <c r="P25" i="11"/>
  <c r="O25" i="11"/>
  <c r="N25" i="11"/>
  <c r="M25" i="11"/>
  <c r="L25" i="11"/>
  <c r="K25" i="11"/>
  <c r="J25" i="11"/>
  <c r="I25" i="11"/>
  <c r="H25" i="11"/>
  <c r="Y24" i="11"/>
  <c r="X24" i="11"/>
  <c r="W24" i="11"/>
  <c r="V24" i="11"/>
  <c r="U24" i="11"/>
  <c r="T24" i="11"/>
  <c r="S24" i="11"/>
  <c r="R24" i="11"/>
  <c r="Q24" i="11"/>
  <c r="P24" i="11"/>
  <c r="O24" i="11"/>
  <c r="N24" i="11"/>
  <c r="M24" i="11"/>
  <c r="L24" i="11"/>
  <c r="K24" i="11"/>
  <c r="J24" i="11"/>
  <c r="I24" i="11"/>
  <c r="H24" i="11"/>
  <c r="Y23" i="11"/>
  <c r="X23" i="11"/>
  <c r="W23" i="11"/>
  <c r="V23" i="11"/>
  <c r="U23" i="11"/>
  <c r="T23" i="11"/>
  <c r="S23" i="11"/>
  <c r="R23" i="11"/>
  <c r="Q23" i="11"/>
  <c r="P23" i="11"/>
  <c r="O23" i="11"/>
  <c r="N23" i="11"/>
  <c r="M23" i="11"/>
  <c r="L23" i="11"/>
  <c r="K23" i="11"/>
  <c r="J23" i="11"/>
  <c r="I23" i="11"/>
  <c r="H23" i="11"/>
  <c r="Y22" i="11"/>
  <c r="X22" i="11"/>
  <c r="W22" i="11"/>
  <c r="V22" i="11"/>
  <c r="U22" i="11"/>
  <c r="T22" i="11"/>
  <c r="S22" i="11"/>
  <c r="R22" i="11"/>
  <c r="Q22" i="11"/>
  <c r="P22" i="11"/>
  <c r="O22" i="11"/>
  <c r="N22" i="11"/>
  <c r="M22" i="11"/>
  <c r="L22" i="11"/>
  <c r="K22" i="11"/>
  <c r="J22" i="11"/>
  <c r="I22" i="11"/>
  <c r="H22" i="11"/>
  <c r="AV21" i="11"/>
  <c r="AU21" i="11"/>
  <c r="AT21" i="11"/>
  <c r="AS21" i="11"/>
  <c r="AR21" i="11"/>
  <c r="AQ21" i="11"/>
  <c r="AP21" i="11"/>
  <c r="AO21" i="11"/>
  <c r="AN21" i="11"/>
  <c r="AM21" i="11"/>
  <c r="AL21" i="11"/>
  <c r="AK21" i="11"/>
  <c r="AJ21" i="11"/>
  <c r="AI21" i="11"/>
  <c r="AH21" i="11"/>
  <c r="AG21" i="11"/>
  <c r="AF21" i="11"/>
  <c r="X21" i="11"/>
  <c r="W21" i="11"/>
  <c r="V21" i="11"/>
  <c r="T21" i="11"/>
  <c r="S21" i="11"/>
  <c r="R21" i="11"/>
  <c r="P21" i="11"/>
  <c r="O21" i="11"/>
  <c r="N21" i="11"/>
  <c r="L21" i="11"/>
  <c r="K21" i="11"/>
  <c r="J21" i="11"/>
  <c r="H21" i="11"/>
  <c r="Y20" i="11"/>
  <c r="X20" i="11"/>
  <c r="X18" i="11" s="1"/>
  <c r="W20" i="11"/>
  <c r="V20" i="11"/>
  <c r="V18" i="11" s="1"/>
  <c r="U20" i="11"/>
  <c r="T20" i="11"/>
  <c r="T18" i="11" s="1"/>
  <c r="S20" i="11"/>
  <c r="R20" i="11"/>
  <c r="R18" i="11" s="1"/>
  <c r="Q20" i="11"/>
  <c r="P20" i="11"/>
  <c r="P18" i="11" s="1"/>
  <c r="O20" i="11"/>
  <c r="N20" i="11"/>
  <c r="N18" i="11" s="1"/>
  <c r="M20" i="11"/>
  <c r="L20" i="11"/>
  <c r="L18" i="11" s="1"/>
  <c r="K20" i="11"/>
  <c r="J20" i="11"/>
  <c r="J18" i="11" s="1"/>
  <c r="I20" i="11"/>
  <c r="H20" i="11"/>
  <c r="C20" i="11"/>
  <c r="Y19" i="11"/>
  <c r="Y18" i="11" s="1"/>
  <c r="X19" i="11"/>
  <c r="W19" i="11"/>
  <c r="V19" i="11"/>
  <c r="U19" i="11"/>
  <c r="T19" i="11"/>
  <c r="S19" i="11"/>
  <c r="R19" i="11"/>
  <c r="Q19" i="11"/>
  <c r="Q18" i="11" s="1"/>
  <c r="P19" i="11"/>
  <c r="O19" i="11"/>
  <c r="N19" i="11"/>
  <c r="M19" i="11"/>
  <c r="L19" i="11"/>
  <c r="K19" i="11"/>
  <c r="J19" i="11"/>
  <c r="I19" i="11"/>
  <c r="H19" i="11"/>
  <c r="AV18" i="11"/>
  <c r="AU18" i="11"/>
  <c r="AU176" i="11" s="1"/>
  <c r="AT18" i="11"/>
  <c r="AS18" i="11"/>
  <c r="AR18" i="11"/>
  <c r="AQ18" i="11"/>
  <c r="AQ176" i="11" s="1"/>
  <c r="AP18" i="11"/>
  <c r="AO18" i="11"/>
  <c r="AO176" i="11" s="1"/>
  <c r="AN18" i="11"/>
  <c r="AM18" i="11"/>
  <c r="AM176" i="11" s="1"/>
  <c r="AJ23" i="1" s="1"/>
  <c r="O23" i="1" s="1"/>
  <c r="AL18" i="11"/>
  <c r="AL176" i="11" s="1"/>
  <c r="AK18" i="11"/>
  <c r="AK176" i="11" s="1"/>
  <c r="AJ18" i="11"/>
  <c r="AI18" i="11"/>
  <c r="AI176" i="11" s="1"/>
  <c r="AH18" i="11"/>
  <c r="AG18" i="11"/>
  <c r="AG176" i="11" s="1"/>
  <c r="AF18" i="11"/>
  <c r="AE18" i="11"/>
  <c r="AE176" i="11" s="1"/>
  <c r="W18" i="11"/>
  <c r="W176" i="11" s="1"/>
  <c r="U18" i="11"/>
  <c r="S18" i="11"/>
  <c r="O18" i="11"/>
  <c r="O176" i="11" s="1"/>
  <c r="M18" i="11"/>
  <c r="K18" i="11"/>
  <c r="K176" i="11" s="1"/>
  <c r="AM13" i="11"/>
  <c r="AL13" i="11"/>
  <c r="AI13" i="11"/>
  <c r="AD13" i="11"/>
  <c r="AB13" i="11"/>
  <c r="Y13" i="11"/>
  <c r="X13" i="11"/>
  <c r="U13" i="11"/>
  <c r="T13" i="11"/>
  <c r="P13" i="11"/>
  <c r="O13" i="11"/>
  <c r="L13" i="11"/>
  <c r="AE9" i="11"/>
  <c r="Y189" i="10"/>
  <c r="X189" i="10"/>
  <c r="W189" i="10"/>
  <c r="V189" i="10"/>
  <c r="U189" i="10"/>
  <c r="T189" i="10"/>
  <c r="S189" i="10"/>
  <c r="R189" i="10"/>
  <c r="Q189" i="10"/>
  <c r="P189" i="10"/>
  <c r="O189" i="10"/>
  <c r="N189" i="10"/>
  <c r="M189" i="10"/>
  <c r="L189" i="10"/>
  <c r="K189" i="10"/>
  <c r="J189" i="10"/>
  <c r="I189" i="10"/>
  <c r="G189" i="10" s="1"/>
  <c r="H189" i="10"/>
  <c r="Y188" i="10"/>
  <c r="X188" i="10"/>
  <c r="W188" i="10"/>
  <c r="V188" i="10"/>
  <c r="U188" i="10"/>
  <c r="T188" i="10"/>
  <c r="S188" i="10"/>
  <c r="R188" i="10"/>
  <c r="Q188" i="10"/>
  <c r="P188" i="10"/>
  <c r="O188" i="10"/>
  <c r="N188" i="10"/>
  <c r="M188" i="10"/>
  <c r="L188" i="10"/>
  <c r="K188" i="10"/>
  <c r="J188" i="10"/>
  <c r="I188" i="10"/>
  <c r="H188" i="10"/>
  <c r="G188" i="10" s="1"/>
  <c r="Y187" i="10"/>
  <c r="X187" i="10"/>
  <c r="W187" i="10"/>
  <c r="V187" i="10"/>
  <c r="U187" i="10"/>
  <c r="T187" i="10"/>
  <c r="S187" i="10"/>
  <c r="R187" i="10"/>
  <c r="Q187" i="10"/>
  <c r="P187" i="10"/>
  <c r="O187" i="10"/>
  <c r="N187" i="10"/>
  <c r="M187" i="10"/>
  <c r="L187" i="10"/>
  <c r="K187" i="10"/>
  <c r="J187" i="10"/>
  <c r="I187" i="10"/>
  <c r="H187" i="10"/>
  <c r="G187" i="10"/>
  <c r="Y186" i="10"/>
  <c r="X186" i="10"/>
  <c r="W186" i="10"/>
  <c r="V186" i="10"/>
  <c r="U186" i="10"/>
  <c r="T186" i="10"/>
  <c r="S186" i="10"/>
  <c r="R186" i="10"/>
  <c r="Q186" i="10"/>
  <c r="P186" i="10"/>
  <c r="O186" i="10"/>
  <c r="N186" i="10"/>
  <c r="M186" i="10"/>
  <c r="L186" i="10"/>
  <c r="K186" i="10"/>
  <c r="J186" i="10"/>
  <c r="I186" i="10"/>
  <c r="H186" i="10"/>
  <c r="G186" i="10" s="1"/>
  <c r="G175" i="10"/>
  <c r="C175" i="10"/>
  <c r="G174" i="10"/>
  <c r="C174" i="10"/>
  <c r="G173" i="10"/>
  <c r="G172" i="10"/>
  <c r="G171" i="10"/>
  <c r="G170" i="10"/>
  <c r="G169" i="10"/>
  <c r="G168" i="10"/>
  <c r="G167" i="10"/>
  <c r="G166" i="10"/>
  <c r="G165" i="10"/>
  <c r="G164" i="10"/>
  <c r="G163" i="10"/>
  <c r="G162" i="10"/>
  <c r="G161" i="10"/>
  <c r="G160" i="10"/>
  <c r="G159" i="10"/>
  <c r="G158" i="10"/>
  <c r="C158" i="10"/>
  <c r="G157" i="10"/>
  <c r="G155" i="10"/>
  <c r="C155" i="10"/>
  <c r="G154" i="10"/>
  <c r="C154" i="10"/>
  <c r="G153" i="10"/>
  <c r="G152" i="10"/>
  <c r="G151" i="10"/>
  <c r="G150" i="10"/>
  <c r="G149" i="10"/>
  <c r="G148" i="10"/>
  <c r="G147" i="10"/>
  <c r="G146" i="10"/>
  <c r="G144" i="10"/>
  <c r="C144" i="10"/>
  <c r="G143" i="10"/>
  <c r="C143" i="10"/>
  <c r="G142" i="10"/>
  <c r="C142" i="10"/>
  <c r="G141" i="10"/>
  <c r="G140" i="10"/>
  <c r="G139" i="10"/>
  <c r="G138" i="10"/>
  <c r="G137" i="10"/>
  <c r="G136" i="10"/>
  <c r="G135" i="10"/>
  <c r="G134" i="10"/>
  <c r="G133" i="10"/>
  <c r="G132" i="10"/>
  <c r="G131" i="10"/>
  <c r="C131" i="10"/>
  <c r="G130" i="10"/>
  <c r="C130" i="10"/>
  <c r="G129" i="10"/>
  <c r="G128" i="10"/>
  <c r="G127" i="10"/>
  <c r="G125" i="10"/>
  <c r="C125" i="10"/>
  <c r="G124" i="10"/>
  <c r="G123" i="10"/>
  <c r="G122" i="10"/>
  <c r="G121" i="10"/>
  <c r="G120" i="10"/>
  <c r="G119" i="10"/>
  <c r="G117" i="10"/>
  <c r="C117" i="10"/>
  <c r="G116" i="10"/>
  <c r="C116" i="10"/>
  <c r="G115" i="10"/>
  <c r="C115" i="10"/>
  <c r="G114" i="10"/>
  <c r="C114" i="10"/>
  <c r="G113" i="10"/>
  <c r="G112" i="10"/>
  <c r="G111" i="10"/>
  <c r="G110" i="10"/>
  <c r="G109" i="10"/>
  <c r="G108" i="10"/>
  <c r="G107" i="10"/>
  <c r="G106" i="10"/>
  <c r="G105" i="10"/>
  <c r="G104" i="10"/>
  <c r="C104" i="10"/>
  <c r="G103" i="10"/>
  <c r="C103" i="10"/>
  <c r="G102" i="10"/>
  <c r="C102" i="10"/>
  <c r="G101" i="10"/>
  <c r="C101" i="10"/>
  <c r="G100" i="10"/>
  <c r="C100" i="10"/>
  <c r="G99" i="10"/>
  <c r="G98" i="10"/>
  <c r="G97" i="10"/>
  <c r="G96" i="10"/>
  <c r="G95" i="10"/>
  <c r="G94" i="10"/>
  <c r="G93" i="10"/>
  <c r="G92" i="10"/>
  <c r="G91" i="10"/>
  <c r="G90" i="10"/>
  <c r="G89" i="10"/>
  <c r="G88" i="10"/>
  <c r="G87" i="10"/>
  <c r="G86" i="10"/>
  <c r="G85" i="10"/>
  <c r="G84" i="10"/>
  <c r="G83" i="10"/>
  <c r="G82" i="10"/>
  <c r="G81" i="10"/>
  <c r="G80" i="10"/>
  <c r="G79" i="10"/>
  <c r="G78" i="10"/>
  <c r="Y77" i="10"/>
  <c r="X77" i="10"/>
  <c r="W77" i="10"/>
  <c r="V77" i="10"/>
  <c r="U77" i="10"/>
  <c r="T77" i="10"/>
  <c r="S77" i="10"/>
  <c r="R77" i="10"/>
  <c r="Q77" i="10"/>
  <c r="P77" i="10"/>
  <c r="O77" i="10"/>
  <c r="N77" i="10"/>
  <c r="M77" i="10"/>
  <c r="L77" i="10"/>
  <c r="K77" i="10"/>
  <c r="J77" i="10"/>
  <c r="I77" i="10"/>
  <c r="H77" i="10"/>
  <c r="G77" i="10"/>
  <c r="Y76" i="10"/>
  <c r="X76" i="10"/>
  <c r="W76" i="10"/>
  <c r="V76" i="10"/>
  <c r="U76" i="10"/>
  <c r="T76" i="10"/>
  <c r="S76" i="10"/>
  <c r="R76" i="10"/>
  <c r="Q76" i="10"/>
  <c r="P76" i="10"/>
  <c r="O76" i="10"/>
  <c r="N76" i="10"/>
  <c r="M76" i="10"/>
  <c r="L76" i="10"/>
  <c r="K76" i="10"/>
  <c r="J76" i="10"/>
  <c r="I76" i="10"/>
  <c r="H76" i="10"/>
  <c r="G76" i="10"/>
  <c r="Y75" i="10"/>
  <c r="X75" i="10"/>
  <c r="W75" i="10"/>
  <c r="V75" i="10"/>
  <c r="U75" i="10"/>
  <c r="T75" i="10"/>
  <c r="S75" i="10"/>
  <c r="S50" i="10" s="1"/>
  <c r="R75" i="10"/>
  <c r="Q75" i="10"/>
  <c r="P75" i="10"/>
  <c r="P50" i="10" s="1"/>
  <c r="O75" i="10"/>
  <c r="N75" i="10"/>
  <c r="L75" i="10"/>
  <c r="K75" i="10"/>
  <c r="J75" i="10"/>
  <c r="I75" i="10"/>
  <c r="G75" i="10"/>
  <c r="Y74" i="10"/>
  <c r="X74" i="10"/>
  <c r="W74" i="10"/>
  <c r="V74" i="10"/>
  <c r="U74" i="10"/>
  <c r="T74" i="10"/>
  <c r="S74" i="10"/>
  <c r="R74" i="10"/>
  <c r="Q74" i="10"/>
  <c r="P74" i="10"/>
  <c r="O74" i="10"/>
  <c r="N74" i="10"/>
  <c r="L74" i="10"/>
  <c r="K74" i="10"/>
  <c r="J74" i="10"/>
  <c r="I74" i="10"/>
  <c r="G74" i="10"/>
  <c r="Y73" i="10"/>
  <c r="X73" i="10"/>
  <c r="W73" i="10"/>
  <c r="V73" i="10"/>
  <c r="U73" i="10"/>
  <c r="T73" i="10"/>
  <c r="S73" i="10"/>
  <c r="R73" i="10"/>
  <c r="Q73" i="10"/>
  <c r="P73" i="10"/>
  <c r="O73" i="10"/>
  <c r="N73" i="10"/>
  <c r="M73" i="10"/>
  <c r="L73" i="10"/>
  <c r="K73" i="10"/>
  <c r="J73" i="10"/>
  <c r="I73" i="10"/>
  <c r="H73" i="10"/>
  <c r="G73" i="10"/>
  <c r="Y72" i="10"/>
  <c r="X72" i="10"/>
  <c r="W72" i="10"/>
  <c r="V72" i="10"/>
  <c r="U72" i="10"/>
  <c r="T72" i="10"/>
  <c r="S72" i="10"/>
  <c r="R72" i="10"/>
  <c r="Q72" i="10"/>
  <c r="P72" i="10"/>
  <c r="O72" i="10"/>
  <c r="N72" i="10"/>
  <c r="M72" i="10"/>
  <c r="L72" i="10"/>
  <c r="K72" i="10"/>
  <c r="J72" i="10"/>
  <c r="I72" i="10"/>
  <c r="H72" i="10"/>
  <c r="G72" i="10"/>
  <c r="Y71" i="10"/>
  <c r="X71" i="10"/>
  <c r="W71" i="10"/>
  <c r="V71" i="10"/>
  <c r="V50" i="10" s="1"/>
  <c r="U71" i="10"/>
  <c r="T71" i="10"/>
  <c r="S71" i="10"/>
  <c r="R71" i="10"/>
  <c r="Q71" i="10"/>
  <c r="P71" i="10"/>
  <c r="O71" i="10"/>
  <c r="N71" i="10"/>
  <c r="L71" i="10"/>
  <c r="K71" i="10"/>
  <c r="J71" i="10"/>
  <c r="I71" i="10"/>
  <c r="G71" i="10"/>
  <c r="Y70" i="10"/>
  <c r="X70" i="10"/>
  <c r="W70" i="10"/>
  <c r="V70" i="10"/>
  <c r="U70" i="10"/>
  <c r="T70" i="10"/>
  <c r="S70" i="10"/>
  <c r="R70" i="10"/>
  <c r="Q70" i="10"/>
  <c r="P70" i="10"/>
  <c r="O70" i="10"/>
  <c r="N70" i="10"/>
  <c r="M70" i="10"/>
  <c r="L70" i="10"/>
  <c r="K70" i="10"/>
  <c r="J70" i="10"/>
  <c r="I70" i="10"/>
  <c r="H70" i="10"/>
  <c r="G70" i="10"/>
  <c r="Y69" i="10"/>
  <c r="X69" i="10"/>
  <c r="W69" i="10"/>
  <c r="V69" i="10"/>
  <c r="U69" i="10"/>
  <c r="T69" i="10"/>
  <c r="S69" i="10"/>
  <c r="R69" i="10"/>
  <c r="Q69" i="10"/>
  <c r="P69" i="10"/>
  <c r="O69" i="10"/>
  <c r="N69" i="10"/>
  <c r="M69" i="10"/>
  <c r="L69" i="10"/>
  <c r="K69" i="10"/>
  <c r="J69" i="10"/>
  <c r="I69" i="10"/>
  <c r="H69" i="10"/>
  <c r="G69" i="10"/>
  <c r="Y68" i="10"/>
  <c r="X68" i="10"/>
  <c r="W68" i="10"/>
  <c r="V68" i="10"/>
  <c r="U68" i="10"/>
  <c r="T68" i="10"/>
  <c r="S68" i="10"/>
  <c r="R68" i="10"/>
  <c r="Q68" i="10"/>
  <c r="P68" i="10"/>
  <c r="O68" i="10"/>
  <c r="N68" i="10"/>
  <c r="M68" i="10"/>
  <c r="L68" i="10"/>
  <c r="K68" i="10"/>
  <c r="J68" i="10"/>
  <c r="I68" i="10"/>
  <c r="H68" i="10"/>
  <c r="G68" i="10"/>
  <c r="Y67" i="10"/>
  <c r="X67" i="10"/>
  <c r="W67" i="10"/>
  <c r="V67" i="10"/>
  <c r="U67" i="10"/>
  <c r="T67" i="10"/>
  <c r="S67" i="10"/>
  <c r="R67" i="10"/>
  <c r="Q67" i="10"/>
  <c r="P67" i="10"/>
  <c r="O67" i="10"/>
  <c r="N67" i="10"/>
  <c r="M67" i="10"/>
  <c r="L67" i="10"/>
  <c r="K67" i="10"/>
  <c r="J67" i="10"/>
  <c r="I67" i="10"/>
  <c r="H67" i="10"/>
  <c r="G67" i="10"/>
  <c r="Y66" i="10"/>
  <c r="X66" i="10"/>
  <c r="W66" i="10"/>
  <c r="V66" i="10"/>
  <c r="U66" i="10"/>
  <c r="T66" i="10"/>
  <c r="S66" i="10"/>
  <c r="R66" i="10"/>
  <c r="Q66" i="10"/>
  <c r="P66" i="10"/>
  <c r="O66" i="10"/>
  <c r="N66" i="10"/>
  <c r="M66" i="10"/>
  <c r="L66" i="10"/>
  <c r="K66" i="10"/>
  <c r="J66" i="10"/>
  <c r="I66" i="10"/>
  <c r="H66" i="10"/>
  <c r="G66" i="10"/>
  <c r="Y65" i="10"/>
  <c r="X65" i="10"/>
  <c r="W65" i="10"/>
  <c r="V65" i="10"/>
  <c r="U65" i="10"/>
  <c r="T65" i="10"/>
  <c r="S65" i="10"/>
  <c r="R65" i="10"/>
  <c r="Q65" i="10"/>
  <c r="P65" i="10"/>
  <c r="O65" i="10"/>
  <c r="N65" i="10"/>
  <c r="M65" i="10"/>
  <c r="L65" i="10"/>
  <c r="K65" i="10"/>
  <c r="J65" i="10"/>
  <c r="I65" i="10"/>
  <c r="H65" i="10"/>
  <c r="G65" i="10"/>
  <c r="Y64" i="10"/>
  <c r="X64" i="10"/>
  <c r="W64" i="10"/>
  <c r="V64" i="10"/>
  <c r="U64" i="10"/>
  <c r="T64" i="10"/>
  <c r="S64" i="10"/>
  <c r="R64" i="10"/>
  <c r="Q64" i="10"/>
  <c r="P64" i="10"/>
  <c r="O64" i="10"/>
  <c r="N64" i="10"/>
  <c r="M64" i="10"/>
  <c r="L64" i="10"/>
  <c r="K64" i="10"/>
  <c r="J64" i="10"/>
  <c r="I64" i="10"/>
  <c r="H64" i="10"/>
  <c r="G64" i="10"/>
  <c r="Y63" i="10"/>
  <c r="X63" i="10"/>
  <c r="W63" i="10"/>
  <c r="V63" i="10"/>
  <c r="U63" i="10"/>
  <c r="T63" i="10"/>
  <c r="S63" i="10"/>
  <c r="R63" i="10"/>
  <c r="Q63" i="10"/>
  <c r="P63" i="10"/>
  <c r="O63" i="10"/>
  <c r="N63" i="10"/>
  <c r="L63" i="10"/>
  <c r="K63" i="10"/>
  <c r="J63" i="10"/>
  <c r="I63" i="10"/>
  <c r="G63" i="10"/>
  <c r="Y62" i="10"/>
  <c r="X62" i="10"/>
  <c r="W62" i="10"/>
  <c r="V62" i="10"/>
  <c r="U62" i="10"/>
  <c r="T62" i="10"/>
  <c r="S62" i="10"/>
  <c r="R62" i="10"/>
  <c r="Q62" i="10"/>
  <c r="P62" i="10"/>
  <c r="O62" i="10"/>
  <c r="N62" i="10"/>
  <c r="M62" i="10"/>
  <c r="L62" i="10"/>
  <c r="K62" i="10"/>
  <c r="J62" i="10"/>
  <c r="I62" i="10"/>
  <c r="H62" i="10"/>
  <c r="G62" i="10"/>
  <c r="Y61" i="10"/>
  <c r="X61" i="10"/>
  <c r="W61" i="10"/>
  <c r="V61" i="10"/>
  <c r="U61" i="10"/>
  <c r="T61" i="10"/>
  <c r="S61" i="10"/>
  <c r="R61" i="10"/>
  <c r="Q61" i="10"/>
  <c r="P61" i="10"/>
  <c r="O61" i="10"/>
  <c r="N61" i="10"/>
  <c r="M61" i="10"/>
  <c r="L61" i="10"/>
  <c r="K61" i="10"/>
  <c r="J61" i="10"/>
  <c r="I61" i="10"/>
  <c r="H61" i="10"/>
  <c r="G61" i="10"/>
  <c r="Y60" i="10"/>
  <c r="X60" i="10"/>
  <c r="W60" i="10"/>
  <c r="V60" i="10"/>
  <c r="U60" i="10"/>
  <c r="T60" i="10"/>
  <c r="S60" i="10"/>
  <c r="R60" i="10"/>
  <c r="Q60" i="10"/>
  <c r="P60" i="10"/>
  <c r="O60" i="10"/>
  <c r="N60" i="10"/>
  <c r="M60" i="10"/>
  <c r="L60" i="10"/>
  <c r="K60" i="10"/>
  <c r="J60" i="10"/>
  <c r="I60" i="10"/>
  <c r="H60" i="10"/>
  <c r="G60" i="10"/>
  <c r="Y59" i="10"/>
  <c r="X59" i="10"/>
  <c r="W59" i="10"/>
  <c r="V59" i="10"/>
  <c r="U59" i="10"/>
  <c r="T59" i="10"/>
  <c r="S59" i="10"/>
  <c r="R59" i="10"/>
  <c r="Q59" i="10"/>
  <c r="P59" i="10"/>
  <c r="O59" i="10"/>
  <c r="N59" i="10"/>
  <c r="M59" i="10"/>
  <c r="L59" i="10"/>
  <c r="K59" i="10"/>
  <c r="J59" i="10"/>
  <c r="I59" i="10"/>
  <c r="H59" i="10"/>
  <c r="G59" i="10"/>
  <c r="Y58" i="10"/>
  <c r="X58" i="10"/>
  <c r="W58" i="10"/>
  <c r="V58" i="10"/>
  <c r="U58" i="10"/>
  <c r="T58" i="10"/>
  <c r="S58" i="10"/>
  <c r="R58" i="10"/>
  <c r="Q58" i="10"/>
  <c r="P58" i="10"/>
  <c r="O58" i="10"/>
  <c r="N58" i="10"/>
  <c r="M58" i="10"/>
  <c r="L58" i="10"/>
  <c r="K58" i="10"/>
  <c r="J58" i="10"/>
  <c r="I58" i="10"/>
  <c r="H58" i="10"/>
  <c r="G58" i="10"/>
  <c r="Y57" i="10"/>
  <c r="X57" i="10"/>
  <c r="W57" i="10"/>
  <c r="V57" i="10"/>
  <c r="U57" i="10"/>
  <c r="T57" i="10"/>
  <c r="S57" i="10"/>
  <c r="R57" i="10"/>
  <c r="Q57" i="10"/>
  <c r="P57" i="10"/>
  <c r="O57" i="10"/>
  <c r="N57" i="10"/>
  <c r="M57" i="10"/>
  <c r="L57" i="10"/>
  <c r="K57" i="10"/>
  <c r="J57" i="10"/>
  <c r="I57" i="10"/>
  <c r="H57" i="10"/>
  <c r="G57" i="10"/>
  <c r="Y56" i="10"/>
  <c r="X56" i="10"/>
  <c r="W56" i="10"/>
  <c r="V56" i="10"/>
  <c r="U56" i="10"/>
  <c r="T56" i="10"/>
  <c r="S56" i="10"/>
  <c r="R56" i="10"/>
  <c r="Q56" i="10"/>
  <c r="P56" i="10"/>
  <c r="O56" i="10"/>
  <c r="N56" i="10"/>
  <c r="M56" i="10"/>
  <c r="L56" i="10"/>
  <c r="K56" i="10"/>
  <c r="J56" i="10"/>
  <c r="I56" i="10"/>
  <c r="H56" i="10"/>
  <c r="G56" i="10"/>
  <c r="Y55" i="10"/>
  <c r="X55" i="10"/>
  <c r="W55" i="10"/>
  <c r="V55" i="10"/>
  <c r="U55" i="10"/>
  <c r="T55" i="10"/>
  <c r="S55" i="10"/>
  <c r="R55" i="10"/>
  <c r="Q55" i="10"/>
  <c r="P55" i="10"/>
  <c r="O55" i="10"/>
  <c r="N55" i="10"/>
  <c r="M55" i="10"/>
  <c r="L55" i="10"/>
  <c r="K55" i="10"/>
  <c r="J55" i="10"/>
  <c r="I55" i="10"/>
  <c r="H55" i="10"/>
  <c r="G55" i="10"/>
  <c r="Y54" i="10"/>
  <c r="X54" i="10"/>
  <c r="W54" i="10"/>
  <c r="V54" i="10"/>
  <c r="U54" i="10"/>
  <c r="T54" i="10"/>
  <c r="S54" i="10"/>
  <c r="R54" i="10"/>
  <c r="Q54" i="10"/>
  <c r="P54" i="10"/>
  <c r="O54" i="10"/>
  <c r="N54" i="10"/>
  <c r="M54" i="10"/>
  <c r="L54" i="10"/>
  <c r="K54" i="10"/>
  <c r="J54" i="10"/>
  <c r="I54" i="10"/>
  <c r="H54" i="10"/>
  <c r="G54" i="10"/>
  <c r="Y53" i="10"/>
  <c r="X53" i="10"/>
  <c r="W53" i="10"/>
  <c r="V53" i="10"/>
  <c r="U53" i="10"/>
  <c r="T53" i="10"/>
  <c r="S53" i="10"/>
  <c r="R53" i="10"/>
  <c r="Q53" i="10"/>
  <c r="P53" i="10"/>
  <c r="O53" i="10"/>
  <c r="N53" i="10"/>
  <c r="M53" i="10"/>
  <c r="L53" i="10"/>
  <c r="K53" i="10"/>
  <c r="J53" i="10"/>
  <c r="I53" i="10"/>
  <c r="H53" i="10"/>
  <c r="G53" i="10"/>
  <c r="Y52" i="10"/>
  <c r="X52" i="10"/>
  <c r="W52" i="10"/>
  <c r="V52" i="10"/>
  <c r="U52" i="10"/>
  <c r="T52" i="10"/>
  <c r="S52" i="10"/>
  <c r="R52" i="10"/>
  <c r="Q52" i="10"/>
  <c r="P52" i="10"/>
  <c r="O52" i="10"/>
  <c r="N52" i="10"/>
  <c r="M52" i="10"/>
  <c r="L52" i="10"/>
  <c r="K52" i="10"/>
  <c r="J52" i="10"/>
  <c r="I52" i="10"/>
  <c r="H52" i="10"/>
  <c r="G52" i="10"/>
  <c r="Y51" i="10"/>
  <c r="X51" i="10"/>
  <c r="W51" i="10"/>
  <c r="V51" i="10"/>
  <c r="U51" i="10"/>
  <c r="T51" i="10"/>
  <c r="S51" i="10"/>
  <c r="R51" i="10"/>
  <c r="Q51" i="10"/>
  <c r="P51" i="10"/>
  <c r="O51" i="10"/>
  <c r="N51" i="10"/>
  <c r="M51" i="10"/>
  <c r="L51" i="10"/>
  <c r="K51" i="10"/>
  <c r="J51" i="10"/>
  <c r="I51" i="10"/>
  <c r="H51" i="10"/>
  <c r="G51"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U50" i="10"/>
  <c r="T50" i="10"/>
  <c r="R50" i="10"/>
  <c r="O50" i="10"/>
  <c r="N50" i="10"/>
  <c r="M50" i="10"/>
  <c r="L50" i="10"/>
  <c r="K50" i="10"/>
  <c r="J50" i="10"/>
  <c r="I50" i="10"/>
  <c r="H50" i="10"/>
  <c r="G50" i="10"/>
  <c r="G49" i="10"/>
  <c r="C49" i="10"/>
  <c r="G48" i="10"/>
  <c r="C48" i="10"/>
  <c r="G47" i="10"/>
  <c r="G46" i="10"/>
  <c r="G45" i="10"/>
  <c r="G44" i="10"/>
  <c r="G43" i="10"/>
  <c r="G41" i="10"/>
  <c r="C41" i="10"/>
  <c r="G40" i="10"/>
  <c r="C40" i="10"/>
  <c r="G39" i="10"/>
  <c r="G37" i="10"/>
  <c r="C37" i="10"/>
  <c r="G36" i="10"/>
  <c r="G35" i="10"/>
  <c r="G33" i="10"/>
  <c r="C33" i="10"/>
  <c r="G32" i="10"/>
  <c r="C30" i="10"/>
  <c r="C29" i="10"/>
  <c r="C28" i="10"/>
  <c r="C27" i="10"/>
  <c r="C26" i="10"/>
  <c r="C21" i="10"/>
  <c r="AM13" i="10"/>
  <c r="AL13" i="10"/>
  <c r="AI13" i="10"/>
  <c r="AD13" i="10"/>
  <c r="AB13" i="10"/>
  <c r="Y13" i="10"/>
  <c r="X13" i="10"/>
  <c r="U13" i="10"/>
  <c r="T13" i="10"/>
  <c r="P13" i="10"/>
  <c r="O13" i="10"/>
  <c r="L13" i="10"/>
  <c r="AE9" i="10"/>
  <c r="AE185" i="10" s="1"/>
  <c r="C179" i="9"/>
  <c r="C178" i="9"/>
  <c r="J163" i="9"/>
  <c r="I163" i="9"/>
  <c r="H163" i="9"/>
  <c r="C162" i="9"/>
  <c r="J160" i="9"/>
  <c r="I160" i="9"/>
  <c r="H160" i="9"/>
  <c r="C159" i="9"/>
  <c r="C158" i="9"/>
  <c r="J149" i="9"/>
  <c r="I149" i="9"/>
  <c r="H149" i="9"/>
  <c r="C148" i="9"/>
  <c r="C147" i="9"/>
  <c r="C146" i="9"/>
  <c r="J136" i="9"/>
  <c r="I136" i="9"/>
  <c r="H136" i="9"/>
  <c r="C135" i="9"/>
  <c r="C134" i="9"/>
  <c r="J130" i="9"/>
  <c r="I130" i="9"/>
  <c r="H130" i="9"/>
  <c r="C129" i="9"/>
  <c r="J122" i="9"/>
  <c r="I122" i="9"/>
  <c r="H122" i="9"/>
  <c r="C121" i="9"/>
  <c r="C120" i="9"/>
  <c r="C119" i="9"/>
  <c r="C118" i="9"/>
  <c r="J109" i="9"/>
  <c r="I109" i="9"/>
  <c r="H109" i="9"/>
  <c r="C108" i="9"/>
  <c r="C107" i="9"/>
  <c r="C106" i="9"/>
  <c r="C105" i="9"/>
  <c r="C104" i="9"/>
  <c r="J82" i="9"/>
  <c r="I82" i="9"/>
  <c r="H82" i="9"/>
  <c r="J54" i="9"/>
  <c r="I54" i="9"/>
  <c r="H54" i="9"/>
  <c r="C53" i="9"/>
  <c r="C52" i="9"/>
  <c r="J46" i="9"/>
  <c r="I46" i="9"/>
  <c r="H46" i="9"/>
  <c r="C45" i="9"/>
  <c r="C44" i="9"/>
  <c r="J42" i="9"/>
  <c r="I42" i="9"/>
  <c r="H42" i="9"/>
  <c r="C41" i="9"/>
  <c r="J38" i="9"/>
  <c r="I38" i="9"/>
  <c r="H38" i="9"/>
  <c r="C37" i="9"/>
  <c r="J35" i="9"/>
  <c r="I35" i="9"/>
  <c r="H35" i="9"/>
  <c r="C34" i="9"/>
  <c r="C33" i="9"/>
  <c r="C32" i="9"/>
  <c r="C31" i="9"/>
  <c r="C30" i="9"/>
  <c r="J26" i="9"/>
  <c r="I26" i="9"/>
  <c r="H26" i="9"/>
  <c r="C25" i="9"/>
  <c r="J23" i="9"/>
  <c r="I23" i="9"/>
  <c r="H23" i="9"/>
  <c r="AB22" i="9"/>
  <c r="AA22" i="9"/>
  <c r="Z22" i="9"/>
  <c r="Y22" i="9"/>
  <c r="X22" i="9"/>
  <c r="W22" i="9"/>
  <c r="V22" i="9"/>
  <c r="U22" i="9"/>
  <c r="T22" i="9"/>
  <c r="S22" i="9"/>
  <c r="R22" i="9"/>
  <c r="Q22" i="9"/>
  <c r="P22" i="9"/>
  <c r="O22" i="9"/>
  <c r="N22" i="9"/>
  <c r="M22" i="9"/>
  <c r="L22" i="9"/>
  <c r="K22" i="9"/>
  <c r="J22" i="9" s="1"/>
  <c r="B22" i="9"/>
  <c r="AB21" i="9"/>
  <c r="AA21" i="9"/>
  <c r="Z21" i="9"/>
  <c r="Y21" i="9"/>
  <c r="X21" i="9"/>
  <c r="W21" i="9"/>
  <c r="V21" i="9"/>
  <c r="U21" i="9"/>
  <c r="T21" i="9"/>
  <c r="S21" i="9"/>
  <c r="R21" i="9"/>
  <c r="Q21" i="9"/>
  <c r="P21" i="9"/>
  <c r="O21" i="9"/>
  <c r="N21" i="9"/>
  <c r="M21" i="9"/>
  <c r="L21" i="9"/>
  <c r="K21" i="9"/>
  <c r="I21" i="9" s="1"/>
  <c r="B21" i="9"/>
  <c r="AB20" i="9"/>
  <c r="AA20" i="9"/>
  <c r="Z20" i="9"/>
  <c r="Y20" i="9"/>
  <c r="X20" i="9"/>
  <c r="W20" i="9"/>
  <c r="V20" i="9"/>
  <c r="U20" i="9"/>
  <c r="T20" i="9"/>
  <c r="S20" i="9"/>
  <c r="R20" i="9"/>
  <c r="Q20" i="9"/>
  <c r="P20" i="9"/>
  <c r="O20" i="9"/>
  <c r="N20" i="9"/>
  <c r="M20" i="9"/>
  <c r="L20" i="9"/>
  <c r="K20" i="9"/>
  <c r="H20" i="9" s="1"/>
  <c r="B20" i="9"/>
  <c r="AZ19" i="9"/>
  <c r="AY19" i="9"/>
  <c r="AX19" i="9"/>
  <c r="AW19" i="9"/>
  <c r="AV19" i="9"/>
  <c r="AU19" i="9"/>
  <c r="AT19" i="9"/>
  <c r="AS19" i="9"/>
  <c r="AR19" i="9"/>
  <c r="AQ19" i="9"/>
  <c r="AP19" i="9"/>
  <c r="AO19" i="9"/>
  <c r="AN19" i="9"/>
  <c r="AM19" i="9"/>
  <c r="AL19" i="9"/>
  <c r="AK19" i="9"/>
  <c r="AJ19" i="9"/>
  <c r="AI19" i="9"/>
  <c r="AH19" i="9"/>
  <c r="AG19" i="9"/>
  <c r="AF19" i="9"/>
  <c r="AE19" i="9"/>
  <c r="AD19" i="9"/>
  <c r="AC19" i="9"/>
  <c r="AB19" i="9"/>
  <c r="AA19" i="9"/>
  <c r="Z19" i="9"/>
  <c r="Y19" i="9"/>
  <c r="X19" i="9"/>
  <c r="W19" i="9"/>
  <c r="V19" i="9"/>
  <c r="U19" i="9"/>
  <c r="T19" i="9"/>
  <c r="S19" i="9"/>
  <c r="R19" i="9"/>
  <c r="Q19" i="9"/>
  <c r="P19" i="9"/>
  <c r="O19" i="9"/>
  <c r="N19" i="9"/>
  <c r="M19" i="9"/>
  <c r="L19" i="9"/>
  <c r="K19" i="9"/>
  <c r="AP13" i="9"/>
  <c r="AO13" i="9"/>
  <c r="AL13" i="9"/>
  <c r="AG13" i="9"/>
  <c r="AE13" i="9"/>
  <c r="AB13" i="9"/>
  <c r="AA13" i="9"/>
  <c r="X13" i="9"/>
  <c r="W13" i="9"/>
  <c r="S13" i="9"/>
  <c r="R13" i="9"/>
  <c r="O13" i="9"/>
  <c r="AH9" i="9"/>
  <c r="J9" i="9"/>
  <c r="I9" i="9"/>
  <c r="H9" i="9"/>
  <c r="Y174" i="8"/>
  <c r="X174" i="8"/>
  <c r="W174" i="8"/>
  <c r="V174" i="8"/>
  <c r="U174" i="8"/>
  <c r="T174" i="8"/>
  <c r="S174" i="8"/>
  <c r="R174" i="8"/>
  <c r="Q174" i="8"/>
  <c r="P174" i="8"/>
  <c r="O174" i="8"/>
  <c r="N174" i="8"/>
  <c r="M174" i="8"/>
  <c r="L174" i="8"/>
  <c r="K174" i="8"/>
  <c r="J174" i="8"/>
  <c r="I174" i="8"/>
  <c r="H174" i="8"/>
  <c r="G174" i="8"/>
  <c r="AZ174" i="8" s="1"/>
  <c r="BA174" i="8" s="1"/>
  <c r="C174" i="8"/>
  <c r="Y173" i="8"/>
  <c r="X173" i="8"/>
  <c r="W173" i="8"/>
  <c r="V173" i="8"/>
  <c r="U173" i="8"/>
  <c r="T173" i="8"/>
  <c r="S173" i="8"/>
  <c r="R173" i="8"/>
  <c r="Q173" i="8"/>
  <c r="P173" i="8"/>
  <c r="O173" i="8"/>
  <c r="N173" i="8"/>
  <c r="M173" i="8"/>
  <c r="L173" i="8"/>
  <c r="K173" i="8"/>
  <c r="J173" i="8"/>
  <c r="I173" i="8"/>
  <c r="H173" i="8"/>
  <c r="G173" i="8"/>
  <c r="AZ173" i="8" s="1"/>
  <c r="BA173" i="8" s="1"/>
  <c r="C173" i="8"/>
  <c r="Y172" i="8"/>
  <c r="X172" i="8"/>
  <c r="W172" i="8"/>
  <c r="V172" i="8"/>
  <c r="U172" i="8"/>
  <c r="T172" i="8"/>
  <c r="S172" i="8"/>
  <c r="R172" i="8"/>
  <c r="Q172" i="8"/>
  <c r="P172" i="8"/>
  <c r="O172" i="8"/>
  <c r="N172" i="8"/>
  <c r="M172" i="8"/>
  <c r="L172" i="8"/>
  <c r="K172" i="8"/>
  <c r="J172" i="8"/>
  <c r="I172" i="8"/>
  <c r="H172" i="8"/>
  <c r="G172" i="8"/>
  <c r="AZ172" i="8" s="1"/>
  <c r="BA172" i="8" s="1"/>
  <c r="Y171" i="8"/>
  <c r="X171" i="8"/>
  <c r="W171" i="8"/>
  <c r="V171" i="8"/>
  <c r="U171" i="8"/>
  <c r="T171" i="8"/>
  <c r="S171" i="8"/>
  <c r="R171" i="8"/>
  <c r="Q171" i="8"/>
  <c r="P171" i="8"/>
  <c r="O171" i="8"/>
  <c r="N171" i="8"/>
  <c r="M171" i="8"/>
  <c r="L171" i="8"/>
  <c r="K171" i="8"/>
  <c r="J171" i="8"/>
  <c r="I171" i="8"/>
  <c r="H171" i="8"/>
  <c r="AZ171" i="8" s="1"/>
  <c r="BA171" i="8" s="1"/>
  <c r="G171" i="8"/>
  <c r="Y170" i="8"/>
  <c r="X170" i="8"/>
  <c r="W170" i="8"/>
  <c r="V170" i="8"/>
  <c r="U170" i="8"/>
  <c r="T170" i="8"/>
  <c r="S170" i="8"/>
  <c r="R170" i="8"/>
  <c r="Q170" i="8"/>
  <c r="P170" i="8"/>
  <c r="O170" i="8"/>
  <c r="N170" i="8"/>
  <c r="M170" i="8"/>
  <c r="L170" i="8"/>
  <c r="K170" i="8"/>
  <c r="J170" i="8"/>
  <c r="I170" i="8"/>
  <c r="H170" i="8"/>
  <c r="G170" i="8"/>
  <c r="AZ170" i="8" s="1"/>
  <c r="BA170" i="8" s="1"/>
  <c r="Y169" i="8"/>
  <c r="X169" i="8"/>
  <c r="W169" i="8"/>
  <c r="V169" i="8"/>
  <c r="U169" i="8"/>
  <c r="T169" i="8"/>
  <c r="S169" i="8"/>
  <c r="R169" i="8"/>
  <c r="Q169" i="8"/>
  <c r="P169" i="8"/>
  <c r="O169" i="8"/>
  <c r="N169" i="8"/>
  <c r="M169" i="8"/>
  <c r="L169" i="8"/>
  <c r="K169" i="8"/>
  <c r="J169" i="8"/>
  <c r="AZ169" i="8" s="1"/>
  <c r="BA169" i="8" s="1"/>
  <c r="I169" i="8"/>
  <c r="H169" i="8"/>
  <c r="G169" i="8"/>
  <c r="Y168" i="8"/>
  <c r="X168" i="8"/>
  <c r="W168" i="8"/>
  <c r="V168" i="8"/>
  <c r="U168" i="8"/>
  <c r="T168" i="8"/>
  <c r="S168" i="8"/>
  <c r="R168" i="8"/>
  <c r="Q168" i="8"/>
  <c r="P168" i="8"/>
  <c r="O168" i="8"/>
  <c r="N168" i="8"/>
  <c r="M168" i="8"/>
  <c r="L168" i="8"/>
  <c r="K168" i="8"/>
  <c r="J168" i="8"/>
  <c r="I168" i="8"/>
  <c r="H168" i="8"/>
  <c r="G168" i="8"/>
  <c r="AZ168" i="8" s="1"/>
  <c r="BA168" i="8" s="1"/>
  <c r="Y167" i="8"/>
  <c r="X167" i="8"/>
  <c r="W167" i="8"/>
  <c r="V167" i="8"/>
  <c r="U167" i="8"/>
  <c r="T167" i="8"/>
  <c r="S167" i="8"/>
  <c r="R167" i="8"/>
  <c r="Q167" i="8"/>
  <c r="P167" i="8"/>
  <c r="O167" i="8"/>
  <c r="N167" i="8"/>
  <c r="M167" i="8"/>
  <c r="L167" i="8"/>
  <c r="K167" i="8"/>
  <c r="J167" i="8"/>
  <c r="I167" i="8"/>
  <c r="H167" i="8"/>
  <c r="AZ167" i="8" s="1"/>
  <c r="BA167" i="8" s="1"/>
  <c r="G167" i="8"/>
  <c r="Y166" i="8"/>
  <c r="X166" i="8"/>
  <c r="W166" i="8"/>
  <c r="V166" i="8"/>
  <c r="U166" i="8"/>
  <c r="T166" i="8"/>
  <c r="S166" i="8"/>
  <c r="R166" i="8"/>
  <c r="Q166" i="8"/>
  <c r="P166" i="8"/>
  <c r="O166" i="8"/>
  <c r="N166" i="8"/>
  <c r="M166" i="8"/>
  <c r="L166" i="8"/>
  <c r="K166" i="8"/>
  <c r="J166" i="8"/>
  <c r="I166" i="8"/>
  <c r="H166" i="8"/>
  <c r="G166" i="8"/>
  <c r="AZ166" i="8" s="1"/>
  <c r="BA166" i="8" s="1"/>
  <c r="Y165" i="8"/>
  <c r="X165" i="8"/>
  <c r="W165" i="8"/>
  <c r="V165" i="8"/>
  <c r="U165" i="8"/>
  <c r="T165" i="8"/>
  <c r="S165" i="8"/>
  <c r="R165" i="8"/>
  <c r="Q165" i="8"/>
  <c r="P165" i="8"/>
  <c r="O165" i="8"/>
  <c r="N165" i="8"/>
  <c r="M165" i="8"/>
  <c r="L165" i="8"/>
  <c r="K165" i="8"/>
  <c r="J165" i="8"/>
  <c r="AZ165" i="8" s="1"/>
  <c r="BA165" i="8" s="1"/>
  <c r="I165" i="8"/>
  <c r="H165" i="8"/>
  <c r="G165" i="8"/>
  <c r="Y164" i="8"/>
  <c r="X164" i="8"/>
  <c r="W164" i="8"/>
  <c r="V164" i="8"/>
  <c r="U164" i="8"/>
  <c r="T164" i="8"/>
  <c r="S164" i="8"/>
  <c r="R164" i="8"/>
  <c r="Q164" i="8"/>
  <c r="P164" i="8"/>
  <c r="O164" i="8"/>
  <c r="N164" i="8"/>
  <c r="M164" i="8"/>
  <c r="L164" i="8"/>
  <c r="K164" i="8"/>
  <c r="J164" i="8"/>
  <c r="I164" i="8"/>
  <c r="H164" i="8"/>
  <c r="G164" i="8"/>
  <c r="AZ164" i="8" s="1"/>
  <c r="BA164" i="8" s="1"/>
  <c r="Y163" i="8"/>
  <c r="X163" i="8"/>
  <c r="W163" i="8"/>
  <c r="V163" i="8"/>
  <c r="U163" i="8"/>
  <c r="T163" i="8"/>
  <c r="S163" i="8"/>
  <c r="R163" i="8"/>
  <c r="Q163" i="8"/>
  <c r="P163" i="8"/>
  <c r="O163" i="8"/>
  <c r="N163" i="8"/>
  <c r="M163" i="8"/>
  <c r="L163" i="8"/>
  <c r="K163" i="8"/>
  <c r="J163" i="8"/>
  <c r="I163" i="8"/>
  <c r="H163" i="8"/>
  <c r="AZ163" i="8" s="1"/>
  <c r="BA163" i="8" s="1"/>
  <c r="G163" i="8"/>
  <c r="Y162" i="8"/>
  <c r="Y158" i="8" s="1"/>
  <c r="X162" i="8"/>
  <c r="W162" i="8"/>
  <c r="V162" i="8"/>
  <c r="U162" i="8"/>
  <c r="U158" i="8" s="1"/>
  <c r="T162" i="8"/>
  <c r="S162" i="8"/>
  <c r="R162" i="8"/>
  <c r="Q162" i="8"/>
  <c r="Q158" i="8" s="1"/>
  <c r="P162" i="8"/>
  <c r="O162" i="8"/>
  <c r="N162" i="8"/>
  <c r="M162" i="8"/>
  <c r="M158" i="8" s="1"/>
  <c r="L162" i="8"/>
  <c r="K162" i="8"/>
  <c r="J162" i="8"/>
  <c r="I162" i="8"/>
  <c r="I158" i="8" s="1"/>
  <c r="H162" i="8"/>
  <c r="G162" i="8"/>
  <c r="AZ162" i="8" s="1"/>
  <c r="BA162" i="8" s="1"/>
  <c r="Y161" i="8"/>
  <c r="X161" i="8"/>
  <c r="W161" i="8"/>
  <c r="V161" i="8"/>
  <c r="V158" i="8" s="1"/>
  <c r="U161" i="8"/>
  <c r="T161" i="8"/>
  <c r="S161" i="8"/>
  <c r="R161" i="8"/>
  <c r="R158" i="8" s="1"/>
  <c r="Q161" i="8"/>
  <c r="P161" i="8"/>
  <c r="O161" i="8"/>
  <c r="N161" i="8"/>
  <c r="N158" i="8" s="1"/>
  <c r="M161" i="8"/>
  <c r="L161" i="8"/>
  <c r="K161" i="8"/>
  <c r="J161" i="8"/>
  <c r="J158" i="8" s="1"/>
  <c r="I161" i="8"/>
  <c r="H161" i="8"/>
  <c r="G161" i="8"/>
  <c r="Y160" i="8"/>
  <c r="X160" i="8"/>
  <c r="W160" i="8"/>
  <c r="W158" i="8" s="1"/>
  <c r="V160" i="8"/>
  <c r="U160" i="8"/>
  <c r="T160" i="8"/>
  <c r="S160" i="8"/>
  <c r="S158" i="8" s="1"/>
  <c r="R160" i="8"/>
  <c r="Q160" i="8"/>
  <c r="P160" i="8"/>
  <c r="O160" i="8"/>
  <c r="O158" i="8" s="1"/>
  <c r="N160" i="8"/>
  <c r="M160" i="8"/>
  <c r="L160" i="8"/>
  <c r="K160" i="8"/>
  <c r="K158" i="8" s="1"/>
  <c r="J160" i="8"/>
  <c r="I160" i="8"/>
  <c r="H160" i="8"/>
  <c r="G160" i="8"/>
  <c r="AZ160" i="8" s="1"/>
  <c r="BA160" i="8" s="1"/>
  <c r="Y159" i="8"/>
  <c r="X159" i="8"/>
  <c r="W159" i="8"/>
  <c r="V159" i="8"/>
  <c r="U159" i="8"/>
  <c r="T159" i="8"/>
  <c r="S159" i="8"/>
  <c r="R159" i="8"/>
  <c r="Q159" i="8"/>
  <c r="P159" i="8"/>
  <c r="O159" i="8"/>
  <c r="N159" i="8"/>
  <c r="M159" i="8"/>
  <c r="L159" i="8"/>
  <c r="K159" i="8"/>
  <c r="J159" i="8"/>
  <c r="I159" i="8"/>
  <c r="H159" i="8"/>
  <c r="AZ159" i="8" s="1"/>
  <c r="BA159" i="8" s="1"/>
  <c r="G159" i="8"/>
  <c r="AV158" i="8"/>
  <c r="AV175" i="8" s="1"/>
  <c r="AU158" i="8"/>
  <c r="AU175" i="8" s="1"/>
  <c r="AT158" i="8"/>
  <c r="AS158" i="8"/>
  <c r="AS175" i="8" s="1"/>
  <c r="AR158" i="8"/>
  <c r="AR175" i="8" s="1"/>
  <c r="AQ158" i="8"/>
  <c r="AQ175" i="8" s="1"/>
  <c r="AP158" i="8"/>
  <c r="AO158" i="8"/>
  <c r="AO175" i="8" s="1"/>
  <c r="AN158" i="8"/>
  <c r="AN175" i="8" s="1"/>
  <c r="AM158" i="8"/>
  <c r="AM175" i="8" s="1"/>
  <c r="AL158" i="8"/>
  <c r="AK158" i="8"/>
  <c r="AK175" i="8" s="1"/>
  <c r="AJ158" i="8"/>
  <c r="AJ175" i="8" s="1"/>
  <c r="AI158" i="8"/>
  <c r="AI175" i="8" s="1"/>
  <c r="AH158" i="8"/>
  <c r="AG158" i="8"/>
  <c r="AG175" i="8" s="1"/>
  <c r="AF158" i="8"/>
  <c r="AF175" i="8" s="1"/>
  <c r="AE158" i="8"/>
  <c r="AE175" i="8" s="1"/>
  <c r="AD158" i="8"/>
  <c r="AC158" i="8"/>
  <c r="AC175" i="8" s="1"/>
  <c r="AB158" i="8"/>
  <c r="AB175" i="8" s="1"/>
  <c r="AA158" i="8"/>
  <c r="AA175" i="8" s="1"/>
  <c r="Z158" i="8"/>
  <c r="X158" i="8"/>
  <c r="T158" i="8"/>
  <c r="P158" i="8"/>
  <c r="L158" i="8"/>
  <c r="H158" i="8"/>
  <c r="Y157" i="8"/>
  <c r="Y155" i="8" s="1"/>
  <c r="X157" i="8"/>
  <c r="W157" i="8"/>
  <c r="V157" i="8"/>
  <c r="U157" i="8"/>
  <c r="U155" i="8" s="1"/>
  <c r="T157" i="8"/>
  <c r="S157" i="8"/>
  <c r="R157" i="8"/>
  <c r="Q157" i="8"/>
  <c r="Q155" i="8" s="1"/>
  <c r="P157" i="8"/>
  <c r="O157" i="8"/>
  <c r="N157" i="8"/>
  <c r="M157" i="8"/>
  <c r="M155" i="8" s="1"/>
  <c r="L157" i="8"/>
  <c r="K157" i="8"/>
  <c r="J157" i="8"/>
  <c r="I157" i="8"/>
  <c r="I155" i="8" s="1"/>
  <c r="G158" i="6" s="1"/>
  <c r="H157" i="8"/>
  <c r="G157" i="8"/>
  <c r="AZ157" i="8" s="1"/>
  <c r="BA157" i="8" s="1"/>
  <c r="C157" i="8"/>
  <c r="Y156" i="8"/>
  <c r="X156" i="8"/>
  <c r="W156" i="8"/>
  <c r="V156" i="8"/>
  <c r="U156" i="8"/>
  <c r="T156" i="8"/>
  <c r="S156" i="8"/>
  <c r="R156" i="8"/>
  <c r="Q156" i="8"/>
  <c r="P156" i="8"/>
  <c r="O156" i="8"/>
  <c r="N156" i="8"/>
  <c r="M156" i="8"/>
  <c r="L156" i="8"/>
  <c r="K156" i="8"/>
  <c r="J156" i="8"/>
  <c r="I156" i="8"/>
  <c r="H156" i="8"/>
  <c r="G156" i="8"/>
  <c r="AZ156" i="8" s="1"/>
  <c r="BA156" i="8" s="1"/>
  <c r="AV155" i="8"/>
  <c r="AU155" i="8"/>
  <c r="AT155" i="8"/>
  <c r="AS155" i="8"/>
  <c r="AR155" i="8"/>
  <c r="AQ155" i="8"/>
  <c r="AP155" i="8"/>
  <c r="AO155" i="8"/>
  <c r="AN155" i="8"/>
  <c r="AM155" i="8"/>
  <c r="AL155" i="8"/>
  <c r="AK155" i="8"/>
  <c r="AJ155" i="8"/>
  <c r="AI155" i="8"/>
  <c r="AH155" i="8"/>
  <c r="AG155" i="8"/>
  <c r="AF155" i="8"/>
  <c r="AE155" i="8"/>
  <c r="AD155" i="8"/>
  <c r="AC155" i="8"/>
  <c r="AB155" i="8"/>
  <c r="AA155" i="8"/>
  <c r="Z155" i="8"/>
  <c r="X155" i="8"/>
  <c r="W155" i="8"/>
  <c r="V155" i="8"/>
  <c r="T155" i="8"/>
  <c r="S155" i="8"/>
  <c r="R155" i="8"/>
  <c r="P155" i="8"/>
  <c r="O155" i="8"/>
  <c r="N155" i="8"/>
  <c r="L155" i="8"/>
  <c r="K155" i="8"/>
  <c r="J155" i="8"/>
  <c r="H155" i="8"/>
  <c r="Y154" i="8"/>
  <c r="X154" i="8"/>
  <c r="W154" i="8"/>
  <c r="V154" i="8"/>
  <c r="U154" i="8"/>
  <c r="T154" i="8"/>
  <c r="S154" i="8"/>
  <c r="R154" i="8"/>
  <c r="Q154" i="8"/>
  <c r="P154" i="8"/>
  <c r="O154" i="8"/>
  <c r="N154" i="8"/>
  <c r="M154" i="8"/>
  <c r="L154" i="8"/>
  <c r="K154" i="8"/>
  <c r="J154" i="8"/>
  <c r="I154" i="8"/>
  <c r="H154" i="8"/>
  <c r="G154" i="8"/>
  <c r="AZ154" i="8" s="1"/>
  <c r="BA154" i="8" s="1"/>
  <c r="C154" i="8"/>
  <c r="Y153" i="8"/>
  <c r="X153" i="8"/>
  <c r="W153" i="8"/>
  <c r="V153" i="8"/>
  <c r="U153" i="8"/>
  <c r="T153" i="8"/>
  <c r="S153" i="8"/>
  <c r="R153" i="8"/>
  <c r="Q153" i="8"/>
  <c r="P153" i="8"/>
  <c r="O153" i="8"/>
  <c r="N153" i="8"/>
  <c r="M153" i="8"/>
  <c r="L153" i="8"/>
  <c r="K153" i="8"/>
  <c r="J153" i="8"/>
  <c r="AZ153" i="8" s="1"/>
  <c r="BA153" i="8" s="1"/>
  <c r="I153" i="8"/>
  <c r="H153" i="8"/>
  <c r="G153" i="8"/>
  <c r="C153" i="8"/>
  <c r="Y152" i="8"/>
  <c r="X152" i="8"/>
  <c r="W152" i="8"/>
  <c r="V152" i="8"/>
  <c r="U152" i="8"/>
  <c r="T152" i="8"/>
  <c r="S152" i="8"/>
  <c r="R152" i="8"/>
  <c r="Q152" i="8"/>
  <c r="P152" i="8"/>
  <c r="O152" i="8"/>
  <c r="N152" i="8"/>
  <c r="M152" i="8"/>
  <c r="L152" i="8"/>
  <c r="K152" i="8"/>
  <c r="J152" i="8"/>
  <c r="I152" i="8"/>
  <c r="H152" i="8"/>
  <c r="G152" i="8"/>
  <c r="AZ152" i="8" s="1"/>
  <c r="BA152" i="8" s="1"/>
  <c r="Y151" i="8"/>
  <c r="X151" i="8"/>
  <c r="W151" i="8"/>
  <c r="V151" i="8"/>
  <c r="U151" i="8"/>
  <c r="T151" i="8"/>
  <c r="S151" i="8"/>
  <c r="R151" i="8"/>
  <c r="Q151" i="8"/>
  <c r="P151" i="8"/>
  <c r="O151" i="8"/>
  <c r="N151" i="8"/>
  <c r="M151" i="8"/>
  <c r="L151" i="8"/>
  <c r="K151" i="8"/>
  <c r="J151" i="8"/>
  <c r="I151" i="8"/>
  <c r="H151" i="8"/>
  <c r="G151" i="8"/>
  <c r="AZ151" i="8" s="1"/>
  <c r="BA151" i="8" s="1"/>
  <c r="Y150" i="8"/>
  <c r="X150" i="8"/>
  <c r="W150" i="8"/>
  <c r="V150" i="8"/>
  <c r="U150" i="8"/>
  <c r="T150" i="8"/>
  <c r="S150" i="8"/>
  <c r="R150" i="8"/>
  <c r="Q150" i="8"/>
  <c r="P150" i="8"/>
  <c r="O150" i="8"/>
  <c r="N150" i="8"/>
  <c r="M150" i="8"/>
  <c r="L150" i="8"/>
  <c r="K150" i="8"/>
  <c r="J150" i="8"/>
  <c r="AZ150" i="8" s="1"/>
  <c r="BA150" i="8" s="1"/>
  <c r="I150" i="8"/>
  <c r="H150" i="8"/>
  <c r="G150" i="8"/>
  <c r="Y149" i="8"/>
  <c r="X149" i="8"/>
  <c r="W149" i="8"/>
  <c r="V149" i="8"/>
  <c r="U149" i="8"/>
  <c r="T149" i="8"/>
  <c r="S149" i="8"/>
  <c r="R149" i="8"/>
  <c r="Q149" i="8"/>
  <c r="P149" i="8"/>
  <c r="O149" i="8"/>
  <c r="N149" i="8"/>
  <c r="M149" i="8"/>
  <c r="L149" i="8"/>
  <c r="K149" i="8"/>
  <c r="J149" i="8"/>
  <c r="I149" i="8"/>
  <c r="H149" i="8"/>
  <c r="G149" i="8"/>
  <c r="AZ149" i="8" s="1"/>
  <c r="BA149" i="8" s="1"/>
  <c r="Y148" i="8"/>
  <c r="X148" i="8"/>
  <c r="X144" i="8" s="1"/>
  <c r="W148" i="8"/>
  <c r="V148" i="8"/>
  <c r="U148" i="8"/>
  <c r="T148" i="8"/>
  <c r="T144" i="8" s="1"/>
  <c r="S148" i="8"/>
  <c r="R148" i="8"/>
  <c r="Q148" i="8"/>
  <c r="P148" i="8"/>
  <c r="P144" i="8" s="1"/>
  <c r="O148" i="8"/>
  <c r="N148" i="8"/>
  <c r="M148" i="8"/>
  <c r="L148" i="8"/>
  <c r="L144" i="8" s="1"/>
  <c r="K148" i="8"/>
  <c r="J148" i="8"/>
  <c r="I148" i="8"/>
  <c r="H148" i="8"/>
  <c r="H144" i="8" s="1"/>
  <c r="G148" i="8"/>
  <c r="AZ148" i="8" s="1"/>
  <c r="BA148" i="8" s="1"/>
  <c r="Y147" i="8"/>
  <c r="Y144" i="8" s="1"/>
  <c r="X147" i="8"/>
  <c r="W147" i="8"/>
  <c r="V147" i="8"/>
  <c r="U147" i="8"/>
  <c r="U144" i="8" s="1"/>
  <c r="T147" i="8"/>
  <c r="S147" i="8"/>
  <c r="R147" i="8"/>
  <c r="Q147" i="8"/>
  <c r="Q144" i="8" s="1"/>
  <c r="P147" i="8"/>
  <c r="O147" i="8"/>
  <c r="N147" i="8"/>
  <c r="M147" i="8"/>
  <c r="M144" i="8" s="1"/>
  <c r="L147" i="8"/>
  <c r="K147" i="8"/>
  <c r="J147" i="8"/>
  <c r="I147" i="8"/>
  <c r="I144" i="8" s="1"/>
  <c r="G147" i="6" s="1"/>
  <c r="H147" i="8"/>
  <c r="G147" i="8"/>
  <c r="AZ147" i="8" s="1"/>
  <c r="BA147" i="8" s="1"/>
  <c r="Y146" i="8"/>
  <c r="X146" i="8"/>
  <c r="W146" i="8"/>
  <c r="V146" i="8"/>
  <c r="V144" i="8" s="1"/>
  <c r="U146" i="8"/>
  <c r="T146" i="8"/>
  <c r="S146" i="8"/>
  <c r="R146" i="8"/>
  <c r="R144" i="8" s="1"/>
  <c r="Q146" i="8"/>
  <c r="P146" i="8"/>
  <c r="O146" i="8"/>
  <c r="N146" i="8"/>
  <c r="N144" i="8" s="1"/>
  <c r="M146" i="8"/>
  <c r="L146" i="8"/>
  <c r="K146" i="8"/>
  <c r="J146" i="8"/>
  <c r="J144" i="8" s="1"/>
  <c r="I146" i="8"/>
  <c r="H146" i="8"/>
  <c r="G146" i="8"/>
  <c r="Y145" i="8"/>
  <c r="X145" i="8"/>
  <c r="W145" i="8"/>
  <c r="V145" i="8"/>
  <c r="U145" i="8"/>
  <c r="T145" i="8"/>
  <c r="S145" i="8"/>
  <c r="R145" i="8"/>
  <c r="Q145" i="8"/>
  <c r="P145" i="8"/>
  <c r="O145" i="8"/>
  <c r="N145" i="8"/>
  <c r="M145" i="8"/>
  <c r="L145" i="8"/>
  <c r="K145" i="8"/>
  <c r="J145" i="8"/>
  <c r="I145" i="8"/>
  <c r="H145" i="8"/>
  <c r="G145" i="8"/>
  <c r="AZ145" i="8" s="1"/>
  <c r="BA145" i="8" s="1"/>
  <c r="AV144" i="8"/>
  <c r="AU144" i="8"/>
  <c r="AT144" i="8"/>
  <c r="AT175" i="8" s="1"/>
  <c r="AS144" i="8"/>
  <c r="AR144" i="8"/>
  <c r="AQ144" i="8"/>
  <c r="AP144" i="8"/>
  <c r="AP175" i="8" s="1"/>
  <c r="AO144" i="8"/>
  <c r="AN144" i="8"/>
  <c r="AM144" i="8"/>
  <c r="AL144" i="8"/>
  <c r="AL175" i="8" s="1"/>
  <c r="AK144" i="8"/>
  <c r="AJ144" i="8"/>
  <c r="AI144" i="8"/>
  <c r="AH144" i="8"/>
  <c r="AH175" i="8" s="1"/>
  <c r="AG144" i="8"/>
  <c r="AF144" i="8"/>
  <c r="AE144" i="8"/>
  <c r="AD144" i="8"/>
  <c r="AD175" i="8" s="1"/>
  <c r="AC144" i="8"/>
  <c r="AB144" i="8"/>
  <c r="AA144" i="8"/>
  <c r="Z144" i="8"/>
  <c r="Z175" i="8" s="1"/>
  <c r="W144" i="8"/>
  <c r="S144" i="8"/>
  <c r="O144" i="8"/>
  <c r="K144" i="8"/>
  <c r="Y143" i="8"/>
  <c r="X143" i="8"/>
  <c r="W143" i="8"/>
  <c r="V143" i="8"/>
  <c r="U143" i="8"/>
  <c r="T143" i="8"/>
  <c r="S143" i="8"/>
  <c r="R143" i="8"/>
  <c r="Q143" i="8"/>
  <c r="P143" i="8"/>
  <c r="O143" i="8"/>
  <c r="N143" i="8"/>
  <c r="M143" i="8"/>
  <c r="L143" i="8"/>
  <c r="K143" i="8"/>
  <c r="J143" i="8"/>
  <c r="I143" i="8"/>
  <c r="H143" i="8"/>
  <c r="G143" i="8"/>
  <c r="AZ143" i="8" s="1"/>
  <c r="BA143" i="8" s="1"/>
  <c r="C143" i="8"/>
  <c r="Y142" i="8"/>
  <c r="X142" i="8"/>
  <c r="W142" i="8"/>
  <c r="V142" i="8"/>
  <c r="U142" i="8"/>
  <c r="T142" i="8"/>
  <c r="S142" i="8"/>
  <c r="R142" i="8"/>
  <c r="Q142" i="8"/>
  <c r="P142" i="8"/>
  <c r="O142" i="8"/>
  <c r="N142" i="8"/>
  <c r="M142" i="8"/>
  <c r="L142" i="8"/>
  <c r="K142" i="8"/>
  <c r="J142" i="8"/>
  <c r="AZ142" i="8" s="1"/>
  <c r="BA142" i="8" s="1"/>
  <c r="I142" i="8"/>
  <c r="H142" i="8"/>
  <c r="G142" i="8"/>
  <c r="C142" i="8"/>
  <c r="Y141" i="8"/>
  <c r="X141" i="8"/>
  <c r="W141" i="8"/>
  <c r="V141" i="8"/>
  <c r="U141" i="8"/>
  <c r="T141" i="8"/>
  <c r="S141" i="8"/>
  <c r="R141" i="8"/>
  <c r="Q141" i="8"/>
  <c r="P141" i="8"/>
  <c r="O141" i="8"/>
  <c r="N141" i="8"/>
  <c r="M141" i="8"/>
  <c r="L141" i="8"/>
  <c r="K141" i="8"/>
  <c r="J141" i="8"/>
  <c r="I141" i="8"/>
  <c r="H141" i="8"/>
  <c r="G141" i="8"/>
  <c r="AZ141" i="8" s="1"/>
  <c r="BA141" i="8" s="1"/>
  <c r="C141" i="8"/>
  <c r="Y140" i="8"/>
  <c r="X140" i="8"/>
  <c r="W140" i="8"/>
  <c r="V140" i="8"/>
  <c r="U140" i="8"/>
  <c r="T140" i="8"/>
  <c r="S140" i="8"/>
  <c r="R140" i="8"/>
  <c r="Q140" i="8"/>
  <c r="P140" i="8"/>
  <c r="O140" i="8"/>
  <c r="N140" i="8"/>
  <c r="M140" i="8"/>
  <c r="L140" i="8"/>
  <c r="K140" i="8"/>
  <c r="J140" i="8"/>
  <c r="AZ140" i="8" s="1"/>
  <c r="BA140" i="8" s="1"/>
  <c r="I140" i="8"/>
  <c r="H140" i="8"/>
  <c r="G140" i="8"/>
  <c r="Y139" i="8"/>
  <c r="X139" i="8"/>
  <c r="W139" i="8"/>
  <c r="V139" i="8"/>
  <c r="U139" i="8"/>
  <c r="T139" i="8"/>
  <c r="S139" i="8"/>
  <c r="R139" i="8"/>
  <c r="Q139" i="8"/>
  <c r="P139" i="8"/>
  <c r="O139" i="8"/>
  <c r="N139" i="8"/>
  <c r="M139" i="8"/>
  <c r="L139" i="8"/>
  <c r="K139" i="8"/>
  <c r="J139" i="8"/>
  <c r="I139" i="8"/>
  <c r="H139" i="8"/>
  <c r="G139" i="8"/>
  <c r="AZ139" i="8" s="1"/>
  <c r="BA139" i="8" s="1"/>
  <c r="Y138" i="8"/>
  <c r="X138" i="8"/>
  <c r="W138" i="8"/>
  <c r="V138" i="8"/>
  <c r="U138" i="8"/>
  <c r="T138" i="8"/>
  <c r="S138" i="8"/>
  <c r="R138" i="8"/>
  <c r="Q138" i="8"/>
  <c r="P138" i="8"/>
  <c r="O138" i="8"/>
  <c r="N138" i="8"/>
  <c r="M138" i="8"/>
  <c r="L138" i="8"/>
  <c r="K138" i="8"/>
  <c r="J138" i="8"/>
  <c r="I138" i="8"/>
  <c r="H138" i="8"/>
  <c r="G138" i="8"/>
  <c r="AZ138" i="8" s="1"/>
  <c r="BA138" i="8" s="1"/>
  <c r="Y137" i="8"/>
  <c r="X137" i="8"/>
  <c r="W137" i="8"/>
  <c r="V137" i="8"/>
  <c r="U137" i="8"/>
  <c r="T137" i="8"/>
  <c r="S137" i="8"/>
  <c r="R137" i="8"/>
  <c r="Q137" i="8"/>
  <c r="P137" i="8"/>
  <c r="O137" i="8"/>
  <c r="N137" i="8"/>
  <c r="M137" i="8"/>
  <c r="L137" i="8"/>
  <c r="K137" i="8"/>
  <c r="J137" i="8"/>
  <c r="I137" i="8"/>
  <c r="H137" i="8"/>
  <c r="G137" i="8"/>
  <c r="AZ137" i="8" s="1"/>
  <c r="BA137" i="8" s="1"/>
  <c r="Y136" i="8"/>
  <c r="X136" i="8"/>
  <c r="W136" i="8"/>
  <c r="V136" i="8"/>
  <c r="U136" i="8"/>
  <c r="T136" i="8"/>
  <c r="S136" i="8"/>
  <c r="R136" i="8"/>
  <c r="Q136" i="8"/>
  <c r="P136" i="8"/>
  <c r="O136" i="8"/>
  <c r="N136" i="8"/>
  <c r="M136" i="8"/>
  <c r="L136" i="8"/>
  <c r="K136" i="8"/>
  <c r="J136" i="8"/>
  <c r="AZ136" i="8" s="1"/>
  <c r="BA136" i="8" s="1"/>
  <c r="I136" i="8"/>
  <c r="H136" i="8"/>
  <c r="G136" i="8"/>
  <c r="Y135" i="8"/>
  <c r="X135" i="8"/>
  <c r="W135" i="8"/>
  <c r="W131" i="8" s="1"/>
  <c r="V135" i="8"/>
  <c r="U135" i="8"/>
  <c r="T135" i="8"/>
  <c r="S135" i="8"/>
  <c r="S131" i="8" s="1"/>
  <c r="R135" i="8"/>
  <c r="Q135" i="8"/>
  <c r="P135" i="8"/>
  <c r="O135" i="8"/>
  <c r="O131" i="8" s="1"/>
  <c r="N135" i="8"/>
  <c r="M135" i="8"/>
  <c r="L135" i="8"/>
  <c r="K135" i="8"/>
  <c r="K131" i="8" s="1"/>
  <c r="J135" i="8"/>
  <c r="I135" i="8"/>
  <c r="H135" i="8"/>
  <c r="G135" i="8"/>
  <c r="AZ135" i="8" s="1"/>
  <c r="BA135" i="8" s="1"/>
  <c r="Y134" i="8"/>
  <c r="X134" i="8"/>
  <c r="X131" i="8" s="1"/>
  <c r="W134" i="8"/>
  <c r="V134" i="8"/>
  <c r="U134" i="8"/>
  <c r="T134" i="8"/>
  <c r="T131" i="8" s="1"/>
  <c r="S134" i="8"/>
  <c r="R134" i="8"/>
  <c r="Q134" i="8"/>
  <c r="P134" i="8"/>
  <c r="P131" i="8" s="1"/>
  <c r="O134" i="8"/>
  <c r="N134" i="8"/>
  <c r="M134" i="8"/>
  <c r="L134" i="8"/>
  <c r="L131" i="8" s="1"/>
  <c r="K134" i="8"/>
  <c r="J134" i="8"/>
  <c r="I134" i="8"/>
  <c r="H134" i="8"/>
  <c r="H131" i="8" s="1"/>
  <c r="G134" i="8"/>
  <c r="AZ134" i="8" s="1"/>
  <c r="BA134" i="8" s="1"/>
  <c r="Y133" i="8"/>
  <c r="Y131" i="8" s="1"/>
  <c r="X133" i="8"/>
  <c r="W133" i="8"/>
  <c r="V133" i="8"/>
  <c r="U133" i="8"/>
  <c r="U131" i="8" s="1"/>
  <c r="T133" i="8"/>
  <c r="S133" i="8"/>
  <c r="R133" i="8"/>
  <c r="Q133" i="8"/>
  <c r="Q131" i="8" s="1"/>
  <c r="P133" i="8"/>
  <c r="O133" i="8"/>
  <c r="N133" i="8"/>
  <c r="M133" i="8"/>
  <c r="M131" i="8" s="1"/>
  <c r="L133" i="8"/>
  <c r="K133" i="8"/>
  <c r="J133" i="8"/>
  <c r="I133" i="8"/>
  <c r="I131" i="8" s="1"/>
  <c r="G134" i="6" s="1"/>
  <c r="H133" i="8"/>
  <c r="G133" i="8"/>
  <c r="AZ133" i="8" s="1"/>
  <c r="BA133" i="8" s="1"/>
  <c r="Y132" i="8"/>
  <c r="X132" i="8"/>
  <c r="W132" i="8"/>
  <c r="V132" i="8"/>
  <c r="U132" i="8"/>
  <c r="T132" i="8"/>
  <c r="S132" i="8"/>
  <c r="R132" i="8"/>
  <c r="Q132" i="8"/>
  <c r="P132" i="8"/>
  <c r="O132" i="8"/>
  <c r="N132" i="8"/>
  <c r="M132" i="8"/>
  <c r="L132" i="8"/>
  <c r="K132" i="8"/>
  <c r="J132" i="8"/>
  <c r="AZ132" i="8" s="1"/>
  <c r="BA132" i="8" s="1"/>
  <c r="I132" i="8"/>
  <c r="H132" i="8"/>
  <c r="G132" i="8"/>
  <c r="AV131" i="8"/>
  <c r="AU131" i="8"/>
  <c r="AT131" i="8"/>
  <c r="AS131" i="8"/>
  <c r="AR131" i="8"/>
  <c r="AQ131" i="8"/>
  <c r="AP131" i="8"/>
  <c r="AO131" i="8"/>
  <c r="AN131" i="8"/>
  <c r="AM131" i="8"/>
  <c r="AL131" i="8"/>
  <c r="AK131" i="8"/>
  <c r="AJ131" i="8"/>
  <c r="AI131" i="8"/>
  <c r="AH131" i="8"/>
  <c r="AG131" i="8"/>
  <c r="AF131" i="8"/>
  <c r="AE131" i="8"/>
  <c r="AD131" i="8"/>
  <c r="AC131" i="8"/>
  <c r="AB131" i="8"/>
  <c r="AA131" i="8"/>
  <c r="Z131" i="8"/>
  <c r="V131" i="8"/>
  <c r="R131" i="8"/>
  <c r="N131" i="8"/>
  <c r="J131" i="8"/>
  <c r="Y130" i="8"/>
  <c r="X130" i="8"/>
  <c r="W130" i="8"/>
  <c r="V130" i="8"/>
  <c r="U130" i="8"/>
  <c r="T130" i="8"/>
  <c r="S130" i="8"/>
  <c r="R130" i="8"/>
  <c r="Q130" i="8"/>
  <c r="P130" i="8"/>
  <c r="O130" i="8"/>
  <c r="N130" i="8"/>
  <c r="M130" i="8"/>
  <c r="L130" i="8"/>
  <c r="K130" i="8"/>
  <c r="J130" i="8"/>
  <c r="I130" i="8"/>
  <c r="H130" i="8"/>
  <c r="G130" i="8"/>
  <c r="AZ130" i="8" s="1"/>
  <c r="BA130" i="8" s="1"/>
  <c r="C130" i="8"/>
  <c r="Y129" i="8"/>
  <c r="X129" i="8"/>
  <c r="W129" i="8"/>
  <c r="V129" i="8"/>
  <c r="U129" i="8"/>
  <c r="T129" i="8"/>
  <c r="S129" i="8"/>
  <c r="R129" i="8"/>
  <c r="Q129" i="8"/>
  <c r="P129" i="8"/>
  <c r="O129" i="8"/>
  <c r="N129" i="8"/>
  <c r="M129" i="8"/>
  <c r="L129" i="8"/>
  <c r="K129" i="8"/>
  <c r="J129" i="8"/>
  <c r="I129" i="8"/>
  <c r="H129" i="8"/>
  <c r="G129" i="8"/>
  <c r="AZ129" i="8" s="1"/>
  <c r="BA129" i="8" s="1"/>
  <c r="C129" i="8"/>
  <c r="Y128" i="8"/>
  <c r="X128" i="8"/>
  <c r="W128" i="8"/>
  <c r="W125" i="8" s="1"/>
  <c r="V128" i="8"/>
  <c r="U128" i="8"/>
  <c r="T128" i="8"/>
  <c r="S128" i="8"/>
  <c r="S125" i="8" s="1"/>
  <c r="R128" i="8"/>
  <c r="Q128" i="8"/>
  <c r="P128" i="8"/>
  <c r="O128" i="8"/>
  <c r="O125" i="8" s="1"/>
  <c r="N128" i="8"/>
  <c r="M128" i="8"/>
  <c r="L128" i="8"/>
  <c r="K128" i="8"/>
  <c r="K125" i="8" s="1"/>
  <c r="G128" i="6" s="1"/>
  <c r="J128" i="8"/>
  <c r="I128" i="8"/>
  <c r="H128" i="8"/>
  <c r="G128" i="8"/>
  <c r="AZ128" i="8" s="1"/>
  <c r="BA128" i="8" s="1"/>
  <c r="Y127" i="8"/>
  <c r="X127" i="8"/>
  <c r="X125" i="8" s="1"/>
  <c r="W127" i="8"/>
  <c r="V127" i="8"/>
  <c r="U127" i="8"/>
  <c r="T127" i="8"/>
  <c r="T125" i="8" s="1"/>
  <c r="S127" i="8"/>
  <c r="R127" i="8"/>
  <c r="Q127" i="8"/>
  <c r="P127" i="8"/>
  <c r="P125" i="8" s="1"/>
  <c r="O127" i="8"/>
  <c r="N127" i="8"/>
  <c r="M127" i="8"/>
  <c r="L127" i="8"/>
  <c r="L125" i="8" s="1"/>
  <c r="K127" i="8"/>
  <c r="J127" i="8"/>
  <c r="I127" i="8"/>
  <c r="H127" i="8"/>
  <c r="H125" i="8" s="1"/>
  <c r="G127" i="8"/>
  <c r="AZ127" i="8" s="1"/>
  <c r="BA127" i="8" s="1"/>
  <c r="Y126" i="8"/>
  <c r="X126" i="8"/>
  <c r="W126" i="8"/>
  <c r="V126" i="8"/>
  <c r="U126" i="8"/>
  <c r="T126" i="8"/>
  <c r="S126" i="8"/>
  <c r="R126" i="8"/>
  <c r="Q126" i="8"/>
  <c r="P126" i="8"/>
  <c r="O126" i="8"/>
  <c r="N126" i="8"/>
  <c r="M126" i="8"/>
  <c r="L126" i="8"/>
  <c r="K126" i="8"/>
  <c r="J126" i="8"/>
  <c r="I126" i="8"/>
  <c r="H126" i="8"/>
  <c r="G126" i="8"/>
  <c r="AZ126" i="8" s="1"/>
  <c r="BA126" i="8" s="1"/>
  <c r="AV125" i="8"/>
  <c r="AU125" i="8"/>
  <c r="AT125" i="8"/>
  <c r="AS125" i="8"/>
  <c r="AR125" i="8"/>
  <c r="AQ125" i="8"/>
  <c r="AP125" i="8"/>
  <c r="AO125" i="8"/>
  <c r="AN125" i="8"/>
  <c r="AM125" i="8"/>
  <c r="AL125" i="8"/>
  <c r="AK125" i="8"/>
  <c r="AJ125" i="8"/>
  <c r="AI125" i="8"/>
  <c r="AH125" i="8"/>
  <c r="AG125" i="8"/>
  <c r="AF125" i="8"/>
  <c r="AE125" i="8"/>
  <c r="AD125" i="8"/>
  <c r="AC125" i="8"/>
  <c r="AB125" i="8"/>
  <c r="AA125" i="8"/>
  <c r="Z125" i="8"/>
  <c r="Y125" i="8"/>
  <c r="V125" i="8"/>
  <c r="U125" i="8"/>
  <c r="R125" i="8"/>
  <c r="Q125" i="8"/>
  <c r="N125" i="8"/>
  <c r="M125" i="8"/>
  <c r="J125" i="8"/>
  <c r="I125" i="8"/>
  <c r="Y124" i="8"/>
  <c r="X124" i="8"/>
  <c r="W124" i="8"/>
  <c r="V124" i="8"/>
  <c r="U124" i="8"/>
  <c r="T124" i="8"/>
  <c r="S124" i="8"/>
  <c r="R124" i="8"/>
  <c r="Q124" i="8"/>
  <c r="P124" i="8"/>
  <c r="O124" i="8"/>
  <c r="N124" i="8"/>
  <c r="M124" i="8"/>
  <c r="L124" i="8"/>
  <c r="K124" i="8"/>
  <c r="J124" i="8"/>
  <c r="AZ124" i="8" s="1"/>
  <c r="BA124" i="8" s="1"/>
  <c r="I124" i="8"/>
  <c r="H124" i="8"/>
  <c r="G124" i="8"/>
  <c r="C124" i="8"/>
  <c r="Y123" i="8"/>
  <c r="X123" i="8"/>
  <c r="W123" i="8"/>
  <c r="V123" i="8"/>
  <c r="U123" i="8"/>
  <c r="T123" i="8"/>
  <c r="S123" i="8"/>
  <c r="R123" i="8"/>
  <c r="Q123" i="8"/>
  <c r="P123" i="8"/>
  <c r="O123" i="8"/>
  <c r="N123" i="8"/>
  <c r="M123" i="8"/>
  <c r="L123" i="8"/>
  <c r="K123" i="8"/>
  <c r="J123" i="8"/>
  <c r="I123" i="8"/>
  <c r="H123" i="8"/>
  <c r="G123" i="8"/>
  <c r="AZ123" i="8" s="1"/>
  <c r="BA123" i="8" s="1"/>
  <c r="Y122" i="8"/>
  <c r="X122" i="8"/>
  <c r="W122" i="8"/>
  <c r="V122" i="8"/>
  <c r="U122" i="8"/>
  <c r="T122" i="8"/>
  <c r="S122" i="8"/>
  <c r="R122" i="8"/>
  <c r="Q122" i="8"/>
  <c r="P122" i="8"/>
  <c r="O122" i="8"/>
  <c r="N122" i="8"/>
  <c r="M122" i="8"/>
  <c r="L122" i="8"/>
  <c r="K122" i="8"/>
  <c r="J122" i="8"/>
  <c r="I122" i="8"/>
  <c r="H122" i="8"/>
  <c r="G122" i="8"/>
  <c r="AZ122" i="8" s="1"/>
  <c r="BA122" i="8" s="1"/>
  <c r="Y121" i="8"/>
  <c r="X121" i="8"/>
  <c r="W121" i="8"/>
  <c r="V121" i="8"/>
  <c r="V117" i="8" s="1"/>
  <c r="U121" i="8"/>
  <c r="T121" i="8"/>
  <c r="S121" i="8"/>
  <c r="R121" i="8"/>
  <c r="R117" i="8" s="1"/>
  <c r="Q121" i="8"/>
  <c r="P121" i="8"/>
  <c r="O121" i="8"/>
  <c r="N121" i="8"/>
  <c r="N117" i="8" s="1"/>
  <c r="M121" i="8"/>
  <c r="L121" i="8"/>
  <c r="K121" i="8"/>
  <c r="J121" i="8"/>
  <c r="J117" i="8" s="1"/>
  <c r="I121" i="8"/>
  <c r="H121" i="8"/>
  <c r="G121" i="8"/>
  <c r="Y120" i="8"/>
  <c r="X120" i="8"/>
  <c r="W120" i="8"/>
  <c r="W117" i="8" s="1"/>
  <c r="V120" i="8"/>
  <c r="U120" i="8"/>
  <c r="T120" i="8"/>
  <c r="S120" i="8"/>
  <c r="S117" i="8" s="1"/>
  <c r="R120" i="8"/>
  <c r="Q120" i="8"/>
  <c r="P120" i="8"/>
  <c r="O120" i="8"/>
  <c r="O117" i="8" s="1"/>
  <c r="N120" i="8"/>
  <c r="M120" i="8"/>
  <c r="L120" i="8"/>
  <c r="K120" i="8"/>
  <c r="K117" i="8" s="1"/>
  <c r="G120" i="6" s="1"/>
  <c r="J120" i="8"/>
  <c r="I120" i="8"/>
  <c r="H120" i="8"/>
  <c r="G120" i="8"/>
  <c r="AZ120" i="8" s="1"/>
  <c r="BA120" i="8" s="1"/>
  <c r="Y119" i="8"/>
  <c r="X119" i="8"/>
  <c r="X117" i="8" s="1"/>
  <c r="W119" i="8"/>
  <c r="V119" i="8"/>
  <c r="U119" i="8"/>
  <c r="T119" i="8"/>
  <c r="T117" i="8" s="1"/>
  <c r="S119" i="8"/>
  <c r="R119" i="8"/>
  <c r="Q119" i="8"/>
  <c r="P119" i="8"/>
  <c r="P117" i="8" s="1"/>
  <c r="O119" i="8"/>
  <c r="N119" i="8"/>
  <c r="M119" i="8"/>
  <c r="L119" i="8"/>
  <c r="L117" i="8" s="1"/>
  <c r="K119" i="8"/>
  <c r="J119" i="8"/>
  <c r="I119" i="8"/>
  <c r="H119" i="8"/>
  <c r="H117" i="8" s="1"/>
  <c r="G119" i="8"/>
  <c r="AZ119" i="8" s="1"/>
  <c r="BA119" i="8" s="1"/>
  <c r="Y118" i="8"/>
  <c r="X118" i="8"/>
  <c r="W118" i="8"/>
  <c r="V118" i="8"/>
  <c r="U118" i="8"/>
  <c r="T118" i="8"/>
  <c r="S118" i="8"/>
  <c r="R118" i="8"/>
  <c r="Q118" i="8"/>
  <c r="P118" i="8"/>
  <c r="O118" i="8"/>
  <c r="N118" i="8"/>
  <c r="M118" i="8"/>
  <c r="L118" i="8"/>
  <c r="K118" i="8"/>
  <c r="J118" i="8"/>
  <c r="I118" i="8"/>
  <c r="H118" i="8"/>
  <c r="G118" i="8"/>
  <c r="AZ118" i="8" s="1"/>
  <c r="BA118" i="8" s="1"/>
  <c r="AV117" i="8"/>
  <c r="AU117" i="8"/>
  <c r="AT117" i="8"/>
  <c r="AS117" i="8"/>
  <c r="AR117" i="8"/>
  <c r="AQ117" i="8"/>
  <c r="AP117" i="8"/>
  <c r="AO117" i="8"/>
  <c r="AN117" i="8"/>
  <c r="AM117" i="8"/>
  <c r="AL117" i="8"/>
  <c r="AK117" i="8"/>
  <c r="AJ117" i="8"/>
  <c r="AI117" i="8"/>
  <c r="AH117" i="8"/>
  <c r="AG117" i="8"/>
  <c r="AF117" i="8"/>
  <c r="AE117" i="8"/>
  <c r="AD117" i="8"/>
  <c r="AC117" i="8"/>
  <c r="AB117" i="8"/>
  <c r="AA117" i="8"/>
  <c r="Z117" i="8"/>
  <c r="Y117" i="8"/>
  <c r="U117" i="8"/>
  <c r="Q117" i="8"/>
  <c r="M117" i="8"/>
  <c r="I117" i="8"/>
  <c r="Y116" i="8"/>
  <c r="X116" i="8"/>
  <c r="W116" i="8"/>
  <c r="V116" i="8"/>
  <c r="U116" i="8"/>
  <c r="T116" i="8"/>
  <c r="S116" i="8"/>
  <c r="R116" i="8"/>
  <c r="Q116" i="8"/>
  <c r="P116" i="8"/>
  <c r="O116" i="8"/>
  <c r="N116" i="8"/>
  <c r="M116" i="8"/>
  <c r="L116" i="8"/>
  <c r="K116" i="8"/>
  <c r="J116" i="8"/>
  <c r="AZ116" i="8" s="1"/>
  <c r="BA116" i="8" s="1"/>
  <c r="I116" i="8"/>
  <c r="H116" i="8"/>
  <c r="G116" i="8"/>
  <c r="C116" i="8"/>
  <c r="Y115" i="8"/>
  <c r="X115" i="8"/>
  <c r="W115" i="8"/>
  <c r="V115" i="8"/>
  <c r="U115" i="8"/>
  <c r="T115" i="8"/>
  <c r="S115" i="8"/>
  <c r="R115" i="8"/>
  <c r="Q115" i="8"/>
  <c r="P115" i="8"/>
  <c r="O115" i="8"/>
  <c r="N115" i="8"/>
  <c r="M115" i="8"/>
  <c r="L115" i="8"/>
  <c r="K115" i="8"/>
  <c r="J115" i="8"/>
  <c r="I115" i="8"/>
  <c r="H115" i="8"/>
  <c r="G115" i="8"/>
  <c r="AZ115" i="8" s="1"/>
  <c r="BA115" i="8" s="1"/>
  <c r="C115" i="8"/>
  <c r="Y114" i="8"/>
  <c r="X114" i="8"/>
  <c r="W114" i="8"/>
  <c r="V114" i="8"/>
  <c r="U114" i="8"/>
  <c r="T114" i="8"/>
  <c r="S114" i="8"/>
  <c r="R114" i="8"/>
  <c r="Q114" i="8"/>
  <c r="P114" i="8"/>
  <c r="O114" i="8"/>
  <c r="N114" i="8"/>
  <c r="M114" i="8"/>
  <c r="L114" i="8"/>
  <c r="K114" i="8"/>
  <c r="J114" i="8"/>
  <c r="AZ114" i="8" s="1"/>
  <c r="BA114" i="8" s="1"/>
  <c r="I114" i="8"/>
  <c r="H114" i="8"/>
  <c r="G114" i="8"/>
  <c r="C114" i="8"/>
  <c r="Y113" i="8"/>
  <c r="X113" i="8"/>
  <c r="W113" i="8"/>
  <c r="V113" i="8"/>
  <c r="U113" i="8"/>
  <c r="T113" i="8"/>
  <c r="S113" i="8"/>
  <c r="R113" i="8"/>
  <c r="Q113" i="8"/>
  <c r="P113" i="8"/>
  <c r="O113" i="8"/>
  <c r="N113" i="8"/>
  <c r="M113" i="8"/>
  <c r="L113" i="8"/>
  <c r="K113" i="8"/>
  <c r="J113" i="8"/>
  <c r="I113" i="8"/>
  <c r="H113" i="8"/>
  <c r="G113" i="8"/>
  <c r="AZ113" i="8" s="1"/>
  <c r="BA113" i="8" s="1"/>
  <c r="C113" i="8"/>
  <c r="Y112" i="8"/>
  <c r="X112" i="8"/>
  <c r="W112" i="8"/>
  <c r="V112" i="8"/>
  <c r="U112" i="8"/>
  <c r="T112" i="8"/>
  <c r="S112" i="8"/>
  <c r="R112" i="8"/>
  <c r="Q112" i="8"/>
  <c r="P112" i="8"/>
  <c r="O112" i="8"/>
  <c r="N112" i="8"/>
  <c r="M112" i="8"/>
  <c r="L112" i="8"/>
  <c r="K112" i="8"/>
  <c r="J112" i="8"/>
  <c r="AZ112" i="8" s="1"/>
  <c r="BA112" i="8" s="1"/>
  <c r="I112" i="8"/>
  <c r="H112" i="8"/>
  <c r="G112" i="8"/>
  <c r="Y111" i="8"/>
  <c r="X111" i="8"/>
  <c r="W111" i="8"/>
  <c r="V111" i="8"/>
  <c r="U111" i="8"/>
  <c r="T111" i="8"/>
  <c r="S111" i="8"/>
  <c r="R111" i="8"/>
  <c r="Q111" i="8"/>
  <c r="P111" i="8"/>
  <c r="O111" i="8"/>
  <c r="N111" i="8"/>
  <c r="M111" i="8"/>
  <c r="L111" i="8"/>
  <c r="K111" i="8"/>
  <c r="J111" i="8"/>
  <c r="I111" i="8"/>
  <c r="H111" i="8"/>
  <c r="G111" i="8"/>
  <c r="AZ111" i="8" s="1"/>
  <c r="BA111" i="8" s="1"/>
  <c r="Y110" i="8"/>
  <c r="X110" i="8"/>
  <c r="W110" i="8"/>
  <c r="V110" i="8"/>
  <c r="U110" i="8"/>
  <c r="T110" i="8"/>
  <c r="S110" i="8"/>
  <c r="R110" i="8"/>
  <c r="Q110" i="8"/>
  <c r="P110" i="8"/>
  <c r="O110" i="8"/>
  <c r="N110" i="8"/>
  <c r="M110" i="8"/>
  <c r="L110" i="8"/>
  <c r="K110" i="8"/>
  <c r="J110" i="8"/>
  <c r="I110" i="8"/>
  <c r="H110" i="8"/>
  <c r="G110" i="8"/>
  <c r="AZ110" i="8" s="1"/>
  <c r="BA110" i="8" s="1"/>
  <c r="Y109" i="8"/>
  <c r="X109" i="8"/>
  <c r="W109" i="8"/>
  <c r="V109" i="8"/>
  <c r="U109" i="8"/>
  <c r="T109" i="8"/>
  <c r="S109" i="8"/>
  <c r="R109" i="8"/>
  <c r="Q109" i="8"/>
  <c r="P109" i="8"/>
  <c r="O109" i="8"/>
  <c r="N109" i="8"/>
  <c r="M109" i="8"/>
  <c r="L109" i="8"/>
  <c r="K109" i="8"/>
  <c r="J109" i="8"/>
  <c r="I109" i="8"/>
  <c r="H109" i="8"/>
  <c r="G109" i="8"/>
  <c r="AZ109" i="8" s="1"/>
  <c r="BA109" i="8" s="1"/>
  <c r="Y108" i="8"/>
  <c r="X108" i="8"/>
  <c r="W108" i="8"/>
  <c r="V108" i="8"/>
  <c r="V104" i="8" s="1"/>
  <c r="U108" i="8"/>
  <c r="T108" i="8"/>
  <c r="S108" i="8"/>
  <c r="R108" i="8"/>
  <c r="R104" i="8" s="1"/>
  <c r="Q108" i="8"/>
  <c r="P108" i="8"/>
  <c r="O108" i="8"/>
  <c r="N108" i="8"/>
  <c r="N104" i="8" s="1"/>
  <c r="M108" i="8"/>
  <c r="L108" i="8"/>
  <c r="K108" i="8"/>
  <c r="J108" i="8"/>
  <c r="J104" i="8" s="1"/>
  <c r="I108" i="8"/>
  <c r="H108" i="8"/>
  <c r="G108" i="8"/>
  <c r="Y107" i="8"/>
  <c r="X107" i="8"/>
  <c r="W107" i="8"/>
  <c r="W104" i="8" s="1"/>
  <c r="V107" i="8"/>
  <c r="U107" i="8"/>
  <c r="T107" i="8"/>
  <c r="S107" i="8"/>
  <c r="S104" i="8" s="1"/>
  <c r="R107" i="8"/>
  <c r="Q107" i="8"/>
  <c r="P107" i="8"/>
  <c r="O107" i="8"/>
  <c r="O104" i="8" s="1"/>
  <c r="N107" i="8"/>
  <c r="M107" i="8"/>
  <c r="L107" i="8"/>
  <c r="K107" i="8"/>
  <c r="K104" i="8" s="1"/>
  <c r="G107" i="6" s="1"/>
  <c r="J107" i="8"/>
  <c r="I107" i="8"/>
  <c r="H107" i="8"/>
  <c r="G107" i="8"/>
  <c r="AZ107" i="8" s="1"/>
  <c r="BA107" i="8" s="1"/>
  <c r="Y106" i="8"/>
  <c r="X106" i="8"/>
  <c r="X104" i="8" s="1"/>
  <c r="W106" i="8"/>
  <c r="V106" i="8"/>
  <c r="U106" i="8"/>
  <c r="T106" i="8"/>
  <c r="T104" i="8" s="1"/>
  <c r="S106" i="8"/>
  <c r="R106" i="8"/>
  <c r="Q106" i="8"/>
  <c r="P106" i="8"/>
  <c r="P104" i="8" s="1"/>
  <c r="O106" i="8"/>
  <c r="N106" i="8"/>
  <c r="M106" i="8"/>
  <c r="L106" i="8"/>
  <c r="L104" i="8" s="1"/>
  <c r="K106" i="8"/>
  <c r="J106" i="8"/>
  <c r="I106" i="8"/>
  <c r="H106" i="8"/>
  <c r="H104" i="8" s="1"/>
  <c r="G106" i="8"/>
  <c r="AZ106" i="8" s="1"/>
  <c r="BA106" i="8" s="1"/>
  <c r="Y105" i="8"/>
  <c r="X105" i="8"/>
  <c r="W105" i="8"/>
  <c r="V105" i="8"/>
  <c r="U105" i="8"/>
  <c r="T105" i="8"/>
  <c r="S105" i="8"/>
  <c r="R105" i="8"/>
  <c r="Q105" i="8"/>
  <c r="P105" i="8"/>
  <c r="O105" i="8"/>
  <c r="N105" i="8"/>
  <c r="M105" i="8"/>
  <c r="L105" i="8"/>
  <c r="K105" i="8"/>
  <c r="J105" i="8"/>
  <c r="I105" i="8"/>
  <c r="H105" i="8"/>
  <c r="G105" i="8"/>
  <c r="AZ105" i="8" s="1"/>
  <c r="BA105" i="8" s="1"/>
  <c r="AV104" i="8"/>
  <c r="AU104" i="8"/>
  <c r="AT104" i="8"/>
  <c r="AS104" i="8"/>
  <c r="AR104" i="8"/>
  <c r="AQ104" i="8"/>
  <c r="AP104" i="8"/>
  <c r="AO104" i="8"/>
  <c r="AN104" i="8"/>
  <c r="AM104" i="8"/>
  <c r="AL104" i="8"/>
  <c r="AK104" i="8"/>
  <c r="AJ104" i="8"/>
  <c r="AI104" i="8"/>
  <c r="AH104" i="8"/>
  <c r="AG104" i="8"/>
  <c r="AF104" i="8"/>
  <c r="AE104" i="8"/>
  <c r="AD104" i="8"/>
  <c r="AC104" i="8"/>
  <c r="AB104" i="8"/>
  <c r="AA104" i="8"/>
  <c r="Z104" i="8"/>
  <c r="Y104" i="8"/>
  <c r="U104" i="8"/>
  <c r="Q104" i="8"/>
  <c r="M104" i="8"/>
  <c r="I104" i="8"/>
  <c r="Y103" i="8"/>
  <c r="X103" i="8"/>
  <c r="W103" i="8"/>
  <c r="V103" i="8"/>
  <c r="U103" i="8"/>
  <c r="T103" i="8"/>
  <c r="S103" i="8"/>
  <c r="R103" i="8"/>
  <c r="Q103" i="8"/>
  <c r="P103" i="8"/>
  <c r="O103" i="8"/>
  <c r="N103" i="8"/>
  <c r="M103" i="8"/>
  <c r="L103" i="8"/>
  <c r="K103" i="8"/>
  <c r="J103" i="8"/>
  <c r="AZ103" i="8" s="1"/>
  <c r="BA103" i="8" s="1"/>
  <c r="I103" i="8"/>
  <c r="H103" i="8"/>
  <c r="G103" i="8"/>
  <c r="C103" i="8"/>
  <c r="Y102" i="8"/>
  <c r="X102" i="8"/>
  <c r="W102" i="8"/>
  <c r="V102" i="8"/>
  <c r="U102" i="8"/>
  <c r="T102" i="8"/>
  <c r="S102" i="8"/>
  <c r="R102" i="8"/>
  <c r="Q102" i="8"/>
  <c r="P102" i="8"/>
  <c r="O102" i="8"/>
  <c r="N102" i="8"/>
  <c r="M102" i="8"/>
  <c r="L102" i="8"/>
  <c r="K102" i="8"/>
  <c r="J102" i="8"/>
  <c r="I102" i="8"/>
  <c r="H102" i="8"/>
  <c r="G102" i="8"/>
  <c r="AZ102" i="8" s="1"/>
  <c r="BA102" i="8" s="1"/>
  <c r="C102" i="8"/>
  <c r="Y101" i="8"/>
  <c r="X101" i="8"/>
  <c r="W101" i="8"/>
  <c r="V101" i="8"/>
  <c r="U101" i="8"/>
  <c r="T101" i="8"/>
  <c r="S101" i="8"/>
  <c r="R101" i="8"/>
  <c r="Q101" i="8"/>
  <c r="P101" i="8"/>
  <c r="O101" i="8"/>
  <c r="N101" i="8"/>
  <c r="M101" i="8"/>
  <c r="L101" i="8"/>
  <c r="K101" i="8"/>
  <c r="J101" i="8"/>
  <c r="AZ101" i="8" s="1"/>
  <c r="BA101" i="8" s="1"/>
  <c r="I101" i="8"/>
  <c r="H101" i="8"/>
  <c r="G101" i="8"/>
  <c r="C101" i="8"/>
  <c r="Y100" i="8"/>
  <c r="X100" i="8"/>
  <c r="W100" i="8"/>
  <c r="V100" i="8"/>
  <c r="U100" i="8"/>
  <c r="T100" i="8"/>
  <c r="S100" i="8"/>
  <c r="R100" i="8"/>
  <c r="Q100" i="8"/>
  <c r="P100" i="8"/>
  <c r="O100" i="8"/>
  <c r="N100" i="8"/>
  <c r="M100" i="8"/>
  <c r="L100" i="8"/>
  <c r="K100" i="8"/>
  <c r="J100" i="8"/>
  <c r="I100" i="8"/>
  <c r="H100" i="8"/>
  <c r="AZ100" i="8" s="1"/>
  <c r="BA100" i="8" s="1"/>
  <c r="G100" i="8"/>
  <c r="C100" i="8"/>
  <c r="Y99" i="8"/>
  <c r="X99" i="8"/>
  <c r="W99" i="8"/>
  <c r="V99" i="8"/>
  <c r="U99" i="8"/>
  <c r="T99" i="8"/>
  <c r="S99" i="8"/>
  <c r="R99" i="8"/>
  <c r="Q99" i="8"/>
  <c r="P99" i="8"/>
  <c r="O99" i="8"/>
  <c r="N99" i="8"/>
  <c r="M99" i="8"/>
  <c r="L99" i="8"/>
  <c r="K99" i="8"/>
  <c r="J99" i="8"/>
  <c r="AZ99" i="8" s="1"/>
  <c r="BA99" i="8" s="1"/>
  <c r="I99" i="8"/>
  <c r="H99" i="8"/>
  <c r="G99" i="8"/>
  <c r="C99" i="8"/>
  <c r="Y98" i="8"/>
  <c r="X98" i="8"/>
  <c r="W98" i="8"/>
  <c r="V98" i="8"/>
  <c r="U98" i="8"/>
  <c r="T98" i="8"/>
  <c r="S98" i="8"/>
  <c r="R98" i="8"/>
  <c r="Q98" i="8"/>
  <c r="P98" i="8"/>
  <c r="O98" i="8"/>
  <c r="N98" i="8"/>
  <c r="M98" i="8"/>
  <c r="L98" i="8"/>
  <c r="K98" i="8"/>
  <c r="J98" i="8"/>
  <c r="I98" i="8"/>
  <c r="H98" i="8"/>
  <c r="AZ98" i="8" s="1"/>
  <c r="BA98" i="8" s="1"/>
  <c r="G98" i="8"/>
  <c r="Y97" i="8"/>
  <c r="X97" i="8"/>
  <c r="W97" i="8"/>
  <c r="V97" i="8"/>
  <c r="U97" i="8"/>
  <c r="T97" i="8"/>
  <c r="S97" i="8"/>
  <c r="R97" i="8"/>
  <c r="Q97" i="8"/>
  <c r="P97" i="8"/>
  <c r="O97" i="8"/>
  <c r="N97" i="8"/>
  <c r="M97" i="8"/>
  <c r="L97" i="8"/>
  <c r="K97" i="8"/>
  <c r="J97" i="8"/>
  <c r="I97" i="8"/>
  <c r="H97" i="8"/>
  <c r="G97" i="8"/>
  <c r="AZ97" i="8" s="1"/>
  <c r="BA97" i="8" s="1"/>
  <c r="Y96" i="8"/>
  <c r="X96" i="8"/>
  <c r="W96" i="8"/>
  <c r="V96" i="8"/>
  <c r="U96" i="8"/>
  <c r="T96" i="8"/>
  <c r="S96" i="8"/>
  <c r="R96" i="8"/>
  <c r="Q96" i="8"/>
  <c r="P96" i="8"/>
  <c r="O96" i="8"/>
  <c r="N96" i="8"/>
  <c r="M96" i="8"/>
  <c r="L96" i="8"/>
  <c r="K96" i="8"/>
  <c r="J96" i="8"/>
  <c r="AZ96" i="8" s="1"/>
  <c r="BA96" i="8" s="1"/>
  <c r="I96" i="8"/>
  <c r="H96" i="8"/>
  <c r="G96" i="8"/>
  <c r="Y95" i="8"/>
  <c r="X95" i="8"/>
  <c r="W95" i="8"/>
  <c r="V95" i="8"/>
  <c r="U95" i="8"/>
  <c r="T95" i="8"/>
  <c r="S95" i="8"/>
  <c r="R95" i="8"/>
  <c r="Q95" i="8"/>
  <c r="P95" i="8"/>
  <c r="O95" i="8"/>
  <c r="N95" i="8"/>
  <c r="M95" i="8"/>
  <c r="L95" i="8"/>
  <c r="K95" i="8"/>
  <c r="J95" i="8"/>
  <c r="I95" i="8"/>
  <c r="H95" i="8"/>
  <c r="G95" i="8"/>
  <c r="AZ95" i="8" s="1"/>
  <c r="BA95" i="8" s="1"/>
  <c r="Y94" i="8"/>
  <c r="X94" i="8"/>
  <c r="W94" i="8"/>
  <c r="V94" i="8"/>
  <c r="U94" i="8"/>
  <c r="T94" i="8"/>
  <c r="S94" i="8"/>
  <c r="R94" i="8"/>
  <c r="Q94" i="8"/>
  <c r="P94" i="8"/>
  <c r="O94" i="8"/>
  <c r="N94" i="8"/>
  <c r="M94" i="8"/>
  <c r="L94" i="8"/>
  <c r="K94" i="8"/>
  <c r="J94" i="8"/>
  <c r="I94" i="8"/>
  <c r="H94" i="8"/>
  <c r="AZ94" i="8" s="1"/>
  <c r="BA94" i="8" s="1"/>
  <c r="G94" i="8"/>
  <c r="Y93" i="8"/>
  <c r="X93" i="8"/>
  <c r="W93" i="8"/>
  <c r="V93" i="8"/>
  <c r="U93" i="8"/>
  <c r="T93" i="8"/>
  <c r="S93" i="8"/>
  <c r="R93" i="8"/>
  <c r="Q93" i="8"/>
  <c r="P93" i="8"/>
  <c r="O93" i="8"/>
  <c r="N93" i="8"/>
  <c r="M93" i="8"/>
  <c r="L93" i="8"/>
  <c r="K93" i="8"/>
  <c r="J93" i="8"/>
  <c r="I93" i="8"/>
  <c r="H93" i="8"/>
  <c r="G93" i="8"/>
  <c r="AZ93" i="8" s="1"/>
  <c r="BA93" i="8" s="1"/>
  <c r="Y92" i="8"/>
  <c r="X92" i="8"/>
  <c r="W92" i="8"/>
  <c r="V92" i="8"/>
  <c r="U92" i="8"/>
  <c r="T92" i="8"/>
  <c r="S92" i="8"/>
  <c r="R92" i="8"/>
  <c r="Q92" i="8"/>
  <c r="P92" i="8"/>
  <c r="O92" i="8"/>
  <c r="N92" i="8"/>
  <c r="M92" i="8"/>
  <c r="L92" i="8"/>
  <c r="K92" i="8"/>
  <c r="J92" i="8"/>
  <c r="AZ92" i="8" s="1"/>
  <c r="BA92" i="8" s="1"/>
  <c r="I92" i="8"/>
  <c r="H92" i="8"/>
  <c r="G92" i="8"/>
  <c r="Y91" i="8"/>
  <c r="X91" i="8"/>
  <c r="W91" i="8"/>
  <c r="V91" i="8"/>
  <c r="U91" i="8"/>
  <c r="T91" i="8"/>
  <c r="S91" i="8"/>
  <c r="R91" i="8"/>
  <c r="Q91" i="8"/>
  <c r="P91" i="8"/>
  <c r="O91" i="8"/>
  <c r="N91" i="8"/>
  <c r="M91" i="8"/>
  <c r="L91" i="8"/>
  <c r="K91" i="8"/>
  <c r="J91" i="8"/>
  <c r="I91" i="8"/>
  <c r="H91" i="8"/>
  <c r="G91" i="8"/>
  <c r="AZ91" i="8" s="1"/>
  <c r="BA91" i="8" s="1"/>
  <c r="Y90" i="8"/>
  <c r="X90" i="8"/>
  <c r="W90" i="8"/>
  <c r="V90" i="8"/>
  <c r="U90" i="8"/>
  <c r="T90" i="8"/>
  <c r="S90" i="8"/>
  <c r="R90" i="8"/>
  <c r="Q90" i="8"/>
  <c r="P90" i="8"/>
  <c r="O90" i="8"/>
  <c r="N90" i="8"/>
  <c r="M90" i="8"/>
  <c r="L90" i="8"/>
  <c r="K90" i="8"/>
  <c r="J90" i="8"/>
  <c r="I90" i="8"/>
  <c r="H90" i="8"/>
  <c r="G90" i="8"/>
  <c r="AZ90" i="8" s="1"/>
  <c r="BA90" i="8" s="1"/>
  <c r="Y89" i="8"/>
  <c r="X89" i="8"/>
  <c r="W89" i="8"/>
  <c r="V89" i="8"/>
  <c r="U89" i="8"/>
  <c r="T89" i="8"/>
  <c r="S89" i="8"/>
  <c r="R89" i="8"/>
  <c r="Q89" i="8"/>
  <c r="P89" i="8"/>
  <c r="O89" i="8"/>
  <c r="N89" i="8"/>
  <c r="M89" i="8"/>
  <c r="L89" i="8"/>
  <c r="K89" i="8"/>
  <c r="J89" i="8"/>
  <c r="I89" i="8"/>
  <c r="H89" i="8"/>
  <c r="G89" i="8"/>
  <c r="AZ89" i="8" s="1"/>
  <c r="BA89" i="8" s="1"/>
  <c r="Y88" i="8"/>
  <c r="X88" i="8"/>
  <c r="W88" i="8"/>
  <c r="V88" i="8"/>
  <c r="U88" i="8"/>
  <c r="T88" i="8"/>
  <c r="S88" i="8"/>
  <c r="R88" i="8"/>
  <c r="Q88" i="8"/>
  <c r="P88" i="8"/>
  <c r="O88" i="8"/>
  <c r="N88" i="8"/>
  <c r="M88" i="8"/>
  <c r="L88" i="8"/>
  <c r="K88" i="8"/>
  <c r="J88" i="8"/>
  <c r="AZ88" i="8" s="1"/>
  <c r="BA88" i="8" s="1"/>
  <c r="I88" i="8"/>
  <c r="H88" i="8"/>
  <c r="G88" i="8"/>
  <c r="Y87" i="8"/>
  <c r="X87" i="8"/>
  <c r="W87" i="8"/>
  <c r="V87" i="8"/>
  <c r="U87" i="8"/>
  <c r="T87" i="8"/>
  <c r="S87" i="8"/>
  <c r="R87" i="8"/>
  <c r="Q87" i="8"/>
  <c r="P87" i="8"/>
  <c r="O87" i="8"/>
  <c r="N87" i="8"/>
  <c r="M87" i="8"/>
  <c r="L87" i="8"/>
  <c r="K87" i="8"/>
  <c r="J87" i="8"/>
  <c r="I87" i="8"/>
  <c r="H87" i="8"/>
  <c r="G87" i="8"/>
  <c r="AZ87" i="8" s="1"/>
  <c r="BA87" i="8" s="1"/>
  <c r="Y86" i="8"/>
  <c r="X86" i="8"/>
  <c r="W86" i="8"/>
  <c r="V86" i="8"/>
  <c r="U86" i="8"/>
  <c r="T86" i="8"/>
  <c r="S86" i="8"/>
  <c r="R86" i="8"/>
  <c r="Q86" i="8"/>
  <c r="P86" i="8"/>
  <c r="O86" i="8"/>
  <c r="N86" i="8"/>
  <c r="M86" i="8"/>
  <c r="L86" i="8"/>
  <c r="K86" i="8"/>
  <c r="J86" i="8"/>
  <c r="I86" i="8"/>
  <c r="H86" i="8"/>
  <c r="G86" i="8"/>
  <c r="AZ86" i="8" s="1"/>
  <c r="BA86" i="8" s="1"/>
  <c r="Y85" i="8"/>
  <c r="X85" i="8"/>
  <c r="W85" i="8"/>
  <c r="V85" i="8"/>
  <c r="U85" i="8"/>
  <c r="T85" i="8"/>
  <c r="S85" i="8"/>
  <c r="R85" i="8"/>
  <c r="Q85" i="8"/>
  <c r="P85" i="8"/>
  <c r="O85" i="8"/>
  <c r="N85" i="8"/>
  <c r="M85" i="8"/>
  <c r="L85" i="8"/>
  <c r="K85" i="8"/>
  <c r="J85" i="8"/>
  <c r="I85" i="8"/>
  <c r="H85" i="8"/>
  <c r="G85" i="8"/>
  <c r="AZ85" i="8" s="1"/>
  <c r="BA85" i="8" s="1"/>
  <c r="Y84" i="8"/>
  <c r="X84" i="8"/>
  <c r="W84" i="8"/>
  <c r="V84" i="8"/>
  <c r="U84" i="8"/>
  <c r="T84" i="8"/>
  <c r="S84" i="8"/>
  <c r="R84" i="8"/>
  <c r="Q84" i="8"/>
  <c r="P84" i="8"/>
  <c r="O84" i="8"/>
  <c r="N84" i="8"/>
  <c r="M84" i="8"/>
  <c r="L84" i="8"/>
  <c r="K84" i="8"/>
  <c r="J84" i="8"/>
  <c r="AZ84" i="8" s="1"/>
  <c r="BA84" i="8" s="1"/>
  <c r="I84" i="8"/>
  <c r="H84" i="8"/>
  <c r="G84" i="8"/>
  <c r="Y83" i="8"/>
  <c r="X83" i="8"/>
  <c r="W83" i="8"/>
  <c r="V83" i="8"/>
  <c r="U83" i="8"/>
  <c r="T83" i="8"/>
  <c r="S83" i="8"/>
  <c r="R83" i="8"/>
  <c r="Q83" i="8"/>
  <c r="P83" i="8"/>
  <c r="O83" i="8"/>
  <c r="N83" i="8"/>
  <c r="M83" i="8"/>
  <c r="L83" i="8"/>
  <c r="K83" i="8"/>
  <c r="J83" i="8"/>
  <c r="I83" i="8"/>
  <c r="H83" i="8"/>
  <c r="G83" i="8"/>
  <c r="AZ83" i="8" s="1"/>
  <c r="BA83" i="8" s="1"/>
  <c r="Y82" i="8"/>
  <c r="X82" i="8"/>
  <c r="W82" i="8"/>
  <c r="V82" i="8"/>
  <c r="U82" i="8"/>
  <c r="T82" i="8"/>
  <c r="S82" i="8"/>
  <c r="R82" i="8"/>
  <c r="Q82" i="8"/>
  <c r="P82" i="8"/>
  <c r="O82" i="8"/>
  <c r="N82" i="8"/>
  <c r="M82" i="8"/>
  <c r="L82" i="8"/>
  <c r="K82" i="8"/>
  <c r="J82" i="8"/>
  <c r="I82" i="8"/>
  <c r="H82" i="8"/>
  <c r="G82" i="8"/>
  <c r="AZ82" i="8" s="1"/>
  <c r="BA82" i="8" s="1"/>
  <c r="Y81" i="8"/>
  <c r="Y77" i="8" s="1"/>
  <c r="X81" i="8"/>
  <c r="W81" i="8"/>
  <c r="V81" i="8"/>
  <c r="U81" i="8"/>
  <c r="U77" i="8" s="1"/>
  <c r="T81" i="8"/>
  <c r="S81" i="8"/>
  <c r="R81" i="8"/>
  <c r="Q81" i="8"/>
  <c r="Q77" i="8" s="1"/>
  <c r="P81" i="8"/>
  <c r="O81" i="8"/>
  <c r="N81" i="8"/>
  <c r="M81" i="8"/>
  <c r="M77" i="8" s="1"/>
  <c r="L81" i="8"/>
  <c r="K81" i="8"/>
  <c r="J81" i="8"/>
  <c r="I81" i="8"/>
  <c r="I77" i="8" s="1"/>
  <c r="H81" i="8"/>
  <c r="G81" i="8"/>
  <c r="AZ81" i="8" s="1"/>
  <c r="BA81" i="8" s="1"/>
  <c r="Y80" i="8"/>
  <c r="X80" i="8"/>
  <c r="W80" i="8"/>
  <c r="V80" i="8"/>
  <c r="V77" i="8" s="1"/>
  <c r="U80" i="8"/>
  <c r="T80" i="8"/>
  <c r="S80" i="8"/>
  <c r="R80" i="8"/>
  <c r="R77" i="8" s="1"/>
  <c r="Q80" i="8"/>
  <c r="P80" i="8"/>
  <c r="O80" i="8"/>
  <c r="N80" i="8"/>
  <c r="N77" i="8" s="1"/>
  <c r="M80" i="8"/>
  <c r="L80" i="8"/>
  <c r="K80" i="8"/>
  <c r="J80" i="8"/>
  <c r="J77" i="8" s="1"/>
  <c r="I80" i="8"/>
  <c r="H80" i="8"/>
  <c r="G80" i="8"/>
  <c r="Y79" i="8"/>
  <c r="X79" i="8"/>
  <c r="W79" i="8"/>
  <c r="W77" i="8" s="1"/>
  <c r="V79" i="8"/>
  <c r="U79" i="8"/>
  <c r="T79" i="8"/>
  <c r="S79" i="8"/>
  <c r="S77" i="8" s="1"/>
  <c r="R79" i="8"/>
  <c r="Q79" i="8"/>
  <c r="P79" i="8"/>
  <c r="O79" i="8"/>
  <c r="O77" i="8" s="1"/>
  <c r="N79" i="8"/>
  <c r="M79" i="8"/>
  <c r="L79" i="8"/>
  <c r="K79" i="8"/>
  <c r="K77" i="8" s="1"/>
  <c r="J79" i="8"/>
  <c r="I79" i="8"/>
  <c r="H79" i="8"/>
  <c r="G79" i="8"/>
  <c r="AZ79" i="8" s="1"/>
  <c r="BA79" i="8" s="1"/>
  <c r="Y78" i="8"/>
  <c r="X78" i="8"/>
  <c r="W78" i="8"/>
  <c r="V78" i="8"/>
  <c r="U78" i="8"/>
  <c r="T78" i="8"/>
  <c r="S78" i="8"/>
  <c r="R78" i="8"/>
  <c r="Q78" i="8"/>
  <c r="P78" i="8"/>
  <c r="O78" i="8"/>
  <c r="N78" i="8"/>
  <c r="M78" i="8"/>
  <c r="L78" i="8"/>
  <c r="K78" i="8"/>
  <c r="J78" i="8"/>
  <c r="I78" i="8"/>
  <c r="H78" i="8"/>
  <c r="G78" i="8"/>
  <c r="AZ78" i="8" s="1"/>
  <c r="BA78" i="8" s="1"/>
  <c r="AV77" i="8"/>
  <c r="AU77" i="8"/>
  <c r="AT77" i="8"/>
  <c r="AS77" i="8"/>
  <c r="AR77" i="8"/>
  <c r="AQ77" i="8"/>
  <c r="AP77" i="8"/>
  <c r="AO77" i="8"/>
  <c r="AN77" i="8"/>
  <c r="AM77" i="8"/>
  <c r="AL77" i="8"/>
  <c r="AK77" i="8"/>
  <c r="AJ77" i="8"/>
  <c r="AI77" i="8"/>
  <c r="AH77" i="8"/>
  <c r="AG77" i="8"/>
  <c r="AF77" i="8"/>
  <c r="AE77" i="8"/>
  <c r="AD77" i="8"/>
  <c r="AC77" i="8"/>
  <c r="AB77" i="8"/>
  <c r="AA77" i="8"/>
  <c r="Z77" i="8"/>
  <c r="X77" i="8"/>
  <c r="T77" i="8"/>
  <c r="P77" i="8"/>
  <c r="L77" i="8"/>
  <c r="H77" i="8"/>
  <c r="Y76" i="8"/>
  <c r="X76" i="8"/>
  <c r="W76" i="8"/>
  <c r="V76" i="8"/>
  <c r="U76" i="8"/>
  <c r="T76" i="8"/>
  <c r="S76" i="8"/>
  <c r="R76" i="8"/>
  <c r="Q76" i="8"/>
  <c r="P76" i="8"/>
  <c r="O76" i="8"/>
  <c r="N76" i="8"/>
  <c r="M76" i="8"/>
  <c r="L76" i="8"/>
  <c r="K76" i="8"/>
  <c r="J76" i="8"/>
  <c r="I76" i="8"/>
  <c r="H76" i="8"/>
  <c r="G76" i="8"/>
  <c r="AZ76" i="8" s="1"/>
  <c r="BA76" i="8" s="1"/>
  <c r="Y75" i="8"/>
  <c r="X75" i="8"/>
  <c r="W75" i="8"/>
  <c r="V75" i="8"/>
  <c r="U75" i="8"/>
  <c r="T75" i="8"/>
  <c r="S75" i="8"/>
  <c r="R75" i="8"/>
  <c r="Q75" i="8"/>
  <c r="P75" i="8"/>
  <c r="O75" i="8"/>
  <c r="N75" i="8"/>
  <c r="M75" i="8"/>
  <c r="L75" i="8"/>
  <c r="K75" i="8"/>
  <c r="J75" i="8"/>
  <c r="AZ75" i="8" s="1"/>
  <c r="BA75" i="8" s="1"/>
  <c r="I75" i="8"/>
  <c r="H75" i="8"/>
  <c r="G75" i="8"/>
  <c r="Y74" i="8"/>
  <c r="X74" i="8"/>
  <c r="W74" i="8"/>
  <c r="V74" i="8"/>
  <c r="U74" i="8"/>
  <c r="T74" i="8"/>
  <c r="S74" i="8"/>
  <c r="R74" i="8"/>
  <c r="Q74" i="8"/>
  <c r="P74" i="8"/>
  <c r="O74" i="8"/>
  <c r="N74" i="8"/>
  <c r="M74" i="8"/>
  <c r="L74" i="8"/>
  <c r="K74" i="8"/>
  <c r="J74" i="8"/>
  <c r="I74" i="8"/>
  <c r="H74" i="8"/>
  <c r="G74" i="8"/>
  <c r="AZ74" i="8" s="1"/>
  <c r="BA74" i="8" s="1"/>
  <c r="Y73" i="8"/>
  <c r="X73" i="8"/>
  <c r="W73" i="8"/>
  <c r="V73" i="8"/>
  <c r="U73" i="8"/>
  <c r="T73" i="8"/>
  <c r="S73" i="8"/>
  <c r="R73" i="8"/>
  <c r="Q73" i="8"/>
  <c r="P73" i="8"/>
  <c r="O73" i="8"/>
  <c r="N73" i="8"/>
  <c r="M73" i="8"/>
  <c r="L73" i="8"/>
  <c r="K73" i="8"/>
  <c r="J73" i="8"/>
  <c r="I73" i="8"/>
  <c r="H73" i="8"/>
  <c r="G73" i="8"/>
  <c r="AZ73" i="8" s="1"/>
  <c r="BA73" i="8" s="1"/>
  <c r="Y72" i="8"/>
  <c r="X72" i="8"/>
  <c r="W72" i="8"/>
  <c r="V72" i="8"/>
  <c r="U72" i="8"/>
  <c r="T72" i="8"/>
  <c r="S72" i="8"/>
  <c r="R72" i="8"/>
  <c r="Q72" i="8"/>
  <c r="P72" i="8"/>
  <c r="O72" i="8"/>
  <c r="N72" i="8"/>
  <c r="M72" i="8"/>
  <c r="L72" i="8"/>
  <c r="K72" i="8"/>
  <c r="J72" i="8"/>
  <c r="I72" i="8"/>
  <c r="H72" i="8"/>
  <c r="G72" i="8"/>
  <c r="AZ72" i="8" s="1"/>
  <c r="BA72" i="8" s="1"/>
  <c r="Y71" i="8"/>
  <c r="X71" i="8"/>
  <c r="W71" i="8"/>
  <c r="V71" i="8"/>
  <c r="U71" i="8"/>
  <c r="T71" i="8"/>
  <c r="S71" i="8"/>
  <c r="R71" i="8"/>
  <c r="Q71" i="8"/>
  <c r="P71" i="8"/>
  <c r="O71" i="8"/>
  <c r="N71" i="8"/>
  <c r="M71" i="8"/>
  <c r="L71" i="8"/>
  <c r="K71" i="8"/>
  <c r="J71" i="8"/>
  <c r="AZ71" i="8" s="1"/>
  <c r="BA71" i="8" s="1"/>
  <c r="I71" i="8"/>
  <c r="H71" i="8"/>
  <c r="G71" i="8"/>
  <c r="Y70" i="8"/>
  <c r="X70" i="8"/>
  <c r="W70" i="8"/>
  <c r="V70" i="8"/>
  <c r="U70" i="8"/>
  <c r="T70" i="8"/>
  <c r="S70" i="8"/>
  <c r="R70" i="8"/>
  <c r="Q70" i="8"/>
  <c r="P70" i="8"/>
  <c r="O70" i="8"/>
  <c r="N70" i="8"/>
  <c r="M70" i="8"/>
  <c r="L70" i="8"/>
  <c r="K70" i="8"/>
  <c r="J70" i="8"/>
  <c r="I70" i="8"/>
  <c r="H70" i="8"/>
  <c r="G70" i="8"/>
  <c r="AZ70" i="8" s="1"/>
  <c r="BA70" i="8" s="1"/>
  <c r="Y69" i="8"/>
  <c r="X69" i="8"/>
  <c r="W69" i="8"/>
  <c r="V69" i="8"/>
  <c r="U69" i="8"/>
  <c r="T69" i="8"/>
  <c r="S69" i="8"/>
  <c r="R69" i="8"/>
  <c r="Q69" i="8"/>
  <c r="P69" i="8"/>
  <c r="O69" i="8"/>
  <c r="N69" i="8"/>
  <c r="M69" i="8"/>
  <c r="L69" i="8"/>
  <c r="K69" i="8"/>
  <c r="J69" i="8"/>
  <c r="I69" i="8"/>
  <c r="H69" i="8"/>
  <c r="G69" i="8"/>
  <c r="AZ69" i="8" s="1"/>
  <c r="BA69" i="8" s="1"/>
  <c r="Y68" i="8"/>
  <c r="X68" i="8"/>
  <c r="W68" i="8"/>
  <c r="V68" i="8"/>
  <c r="U68" i="8"/>
  <c r="T68" i="8"/>
  <c r="S68" i="8"/>
  <c r="R68" i="8"/>
  <c r="Q68" i="8"/>
  <c r="P68" i="8"/>
  <c r="O68" i="8"/>
  <c r="N68" i="8"/>
  <c r="M68" i="8"/>
  <c r="L68" i="8"/>
  <c r="K68" i="8"/>
  <c r="J68" i="8"/>
  <c r="I68" i="8"/>
  <c r="H68" i="8"/>
  <c r="G68" i="8"/>
  <c r="AZ68" i="8" s="1"/>
  <c r="BA68" i="8" s="1"/>
  <c r="Y67" i="8"/>
  <c r="X67" i="8"/>
  <c r="W67" i="8"/>
  <c r="V67" i="8"/>
  <c r="U67" i="8"/>
  <c r="T67" i="8"/>
  <c r="S67" i="8"/>
  <c r="R67" i="8"/>
  <c r="Q67" i="8"/>
  <c r="P67" i="8"/>
  <c r="O67" i="8"/>
  <c r="N67" i="8"/>
  <c r="M67" i="8"/>
  <c r="L67" i="8"/>
  <c r="K67" i="8"/>
  <c r="J67" i="8"/>
  <c r="AZ67" i="8" s="1"/>
  <c r="BA67" i="8" s="1"/>
  <c r="I67" i="8"/>
  <c r="H67" i="8"/>
  <c r="G67" i="8"/>
  <c r="Y66" i="8"/>
  <c r="X66" i="8"/>
  <c r="W66" i="8"/>
  <c r="V66" i="8"/>
  <c r="U66" i="8"/>
  <c r="T66" i="8"/>
  <c r="S66" i="8"/>
  <c r="R66" i="8"/>
  <c r="Q66" i="8"/>
  <c r="P66" i="8"/>
  <c r="O66" i="8"/>
  <c r="N66" i="8"/>
  <c r="M66" i="8"/>
  <c r="L66" i="8"/>
  <c r="K66" i="8"/>
  <c r="J66" i="8"/>
  <c r="I66" i="8"/>
  <c r="H66" i="8"/>
  <c r="G66" i="8"/>
  <c r="AZ66" i="8" s="1"/>
  <c r="BA66" i="8" s="1"/>
  <c r="Y65" i="8"/>
  <c r="X65" i="8"/>
  <c r="W65" i="8"/>
  <c r="V65" i="8"/>
  <c r="U65" i="8"/>
  <c r="T65" i="8"/>
  <c r="S65" i="8"/>
  <c r="R65" i="8"/>
  <c r="Q65" i="8"/>
  <c r="P65" i="8"/>
  <c r="O65" i="8"/>
  <c r="N65" i="8"/>
  <c r="M65" i="8"/>
  <c r="L65" i="8"/>
  <c r="K65" i="8"/>
  <c r="J65" i="8"/>
  <c r="I65" i="8"/>
  <c r="H65" i="8"/>
  <c r="G65" i="8"/>
  <c r="AZ65" i="8" s="1"/>
  <c r="BA65" i="8" s="1"/>
  <c r="Y64" i="8"/>
  <c r="X64" i="8"/>
  <c r="W64" i="8"/>
  <c r="V64" i="8"/>
  <c r="U64" i="8"/>
  <c r="T64" i="8"/>
  <c r="S64" i="8"/>
  <c r="R64" i="8"/>
  <c r="Q64" i="8"/>
  <c r="P64" i="8"/>
  <c r="O64" i="8"/>
  <c r="N64" i="8"/>
  <c r="M64" i="8"/>
  <c r="L64" i="8"/>
  <c r="K64" i="8"/>
  <c r="J64" i="8"/>
  <c r="I64" i="8"/>
  <c r="H64" i="8"/>
  <c r="G64" i="8"/>
  <c r="AZ64" i="8" s="1"/>
  <c r="BA64" i="8" s="1"/>
  <c r="Y63" i="8"/>
  <c r="X63" i="8"/>
  <c r="W63" i="8"/>
  <c r="V63" i="8"/>
  <c r="U63" i="8"/>
  <c r="T63" i="8"/>
  <c r="S63" i="8"/>
  <c r="R63" i="8"/>
  <c r="Q63" i="8"/>
  <c r="P63" i="8"/>
  <c r="O63" i="8"/>
  <c r="N63" i="8"/>
  <c r="M63" i="8"/>
  <c r="L63" i="8"/>
  <c r="K63" i="8"/>
  <c r="J63" i="8"/>
  <c r="AZ63" i="8" s="1"/>
  <c r="BA63" i="8" s="1"/>
  <c r="I63" i="8"/>
  <c r="H63" i="8"/>
  <c r="G63" i="8"/>
  <c r="Y62" i="8"/>
  <c r="X62" i="8"/>
  <c r="W62" i="8"/>
  <c r="V62" i="8"/>
  <c r="U62" i="8"/>
  <c r="T62" i="8"/>
  <c r="S62" i="8"/>
  <c r="R62" i="8"/>
  <c r="Q62" i="8"/>
  <c r="P62" i="8"/>
  <c r="O62" i="8"/>
  <c r="N62" i="8"/>
  <c r="M62" i="8"/>
  <c r="L62" i="8"/>
  <c r="K62" i="8"/>
  <c r="J62" i="8"/>
  <c r="I62" i="8"/>
  <c r="H62" i="8"/>
  <c r="G62" i="8"/>
  <c r="AZ62" i="8" s="1"/>
  <c r="BA62" i="8" s="1"/>
  <c r="Y61" i="8"/>
  <c r="X61" i="8"/>
  <c r="W61" i="8"/>
  <c r="V61" i="8"/>
  <c r="U61" i="8"/>
  <c r="T61" i="8"/>
  <c r="S61" i="8"/>
  <c r="R61" i="8"/>
  <c r="Q61" i="8"/>
  <c r="P61" i="8"/>
  <c r="O61" i="8"/>
  <c r="N61" i="8"/>
  <c r="M61" i="8"/>
  <c r="L61" i="8"/>
  <c r="K61" i="8"/>
  <c r="J61" i="8"/>
  <c r="I61" i="8"/>
  <c r="H61" i="8"/>
  <c r="G61" i="8"/>
  <c r="AZ61" i="8" s="1"/>
  <c r="BA61" i="8" s="1"/>
  <c r="Y60" i="8"/>
  <c r="X60" i="8"/>
  <c r="W60" i="8"/>
  <c r="V60" i="8"/>
  <c r="U60" i="8"/>
  <c r="T60" i="8"/>
  <c r="S60" i="8"/>
  <c r="R60" i="8"/>
  <c r="Q60" i="8"/>
  <c r="P60" i="8"/>
  <c r="O60" i="8"/>
  <c r="N60" i="8"/>
  <c r="M60" i="8"/>
  <c r="L60" i="8"/>
  <c r="K60" i="8"/>
  <c r="J60" i="8"/>
  <c r="I60" i="8"/>
  <c r="H60" i="8"/>
  <c r="G60" i="8"/>
  <c r="AZ60" i="8" s="1"/>
  <c r="BA60" i="8" s="1"/>
  <c r="Y59" i="8"/>
  <c r="X59" i="8"/>
  <c r="W59" i="8"/>
  <c r="V59" i="8"/>
  <c r="U59" i="8"/>
  <c r="T59" i="8"/>
  <c r="S59" i="8"/>
  <c r="R59" i="8"/>
  <c r="Q59" i="8"/>
  <c r="P59" i="8"/>
  <c r="O59" i="8"/>
  <c r="N59" i="8"/>
  <c r="M59" i="8"/>
  <c r="L59" i="8"/>
  <c r="K59" i="8"/>
  <c r="J59" i="8"/>
  <c r="AZ59" i="8" s="1"/>
  <c r="BA59" i="8" s="1"/>
  <c r="I59" i="8"/>
  <c r="H59" i="8"/>
  <c r="G59" i="8"/>
  <c r="Y58" i="8"/>
  <c r="X58" i="8"/>
  <c r="W58" i="8"/>
  <c r="V58" i="8"/>
  <c r="U58" i="8"/>
  <c r="T58" i="8"/>
  <c r="S58" i="8"/>
  <c r="R58" i="8"/>
  <c r="Q58" i="8"/>
  <c r="P58" i="8"/>
  <c r="O58" i="8"/>
  <c r="N58" i="8"/>
  <c r="M58" i="8"/>
  <c r="L58" i="8"/>
  <c r="K58" i="8"/>
  <c r="J58" i="8"/>
  <c r="I58" i="8"/>
  <c r="H58" i="8"/>
  <c r="G58" i="8"/>
  <c r="AZ58" i="8" s="1"/>
  <c r="BA58" i="8" s="1"/>
  <c r="Y57" i="8"/>
  <c r="X57" i="8"/>
  <c r="W57" i="8"/>
  <c r="V57" i="8"/>
  <c r="U57" i="8"/>
  <c r="T57" i="8"/>
  <c r="S57" i="8"/>
  <c r="R57" i="8"/>
  <c r="Q57" i="8"/>
  <c r="P57" i="8"/>
  <c r="O57" i="8"/>
  <c r="N57" i="8"/>
  <c r="M57" i="8"/>
  <c r="L57" i="8"/>
  <c r="K57" i="8"/>
  <c r="J57" i="8"/>
  <c r="I57" i="8"/>
  <c r="H57" i="8"/>
  <c r="G57" i="8"/>
  <c r="AZ57" i="8" s="1"/>
  <c r="BA57" i="8" s="1"/>
  <c r="Y56" i="8"/>
  <c r="X56" i="8"/>
  <c r="W56" i="8"/>
  <c r="V56" i="8"/>
  <c r="U56" i="8"/>
  <c r="T56" i="8"/>
  <c r="S56" i="8"/>
  <c r="R56" i="8"/>
  <c r="Q56" i="8"/>
  <c r="P56" i="8"/>
  <c r="O56" i="8"/>
  <c r="N56" i="8"/>
  <c r="M56" i="8"/>
  <c r="L56" i="8"/>
  <c r="K56" i="8"/>
  <c r="J56" i="8"/>
  <c r="I56" i="8"/>
  <c r="H56" i="8"/>
  <c r="G56" i="8"/>
  <c r="AZ56" i="8" s="1"/>
  <c r="BA56" i="8" s="1"/>
  <c r="Y55" i="8"/>
  <c r="X55" i="8"/>
  <c r="W55" i="8"/>
  <c r="V55" i="8"/>
  <c r="U55" i="8"/>
  <c r="T55" i="8"/>
  <c r="S55" i="8"/>
  <c r="R55" i="8"/>
  <c r="Q55" i="8"/>
  <c r="P55" i="8"/>
  <c r="O55" i="8"/>
  <c r="N55" i="8"/>
  <c r="M55" i="8"/>
  <c r="L55" i="8"/>
  <c r="K55" i="8"/>
  <c r="J55" i="8"/>
  <c r="AZ55" i="8" s="1"/>
  <c r="BA55" i="8" s="1"/>
  <c r="I55" i="8"/>
  <c r="H55" i="8"/>
  <c r="G55" i="8"/>
  <c r="Y54" i="8"/>
  <c r="X54" i="8"/>
  <c r="W54" i="8"/>
  <c r="V54" i="8"/>
  <c r="U54" i="8"/>
  <c r="T54" i="8"/>
  <c r="S54" i="8"/>
  <c r="R54" i="8"/>
  <c r="Q54" i="8"/>
  <c r="P54" i="8"/>
  <c r="O54" i="8"/>
  <c r="N54" i="8"/>
  <c r="M54" i="8"/>
  <c r="L54" i="8"/>
  <c r="K54" i="8"/>
  <c r="J54" i="8"/>
  <c r="I54" i="8"/>
  <c r="H54" i="8"/>
  <c r="G54" i="8"/>
  <c r="AZ54" i="8" s="1"/>
  <c r="BA54" i="8" s="1"/>
  <c r="Y53" i="8"/>
  <c r="X53" i="8"/>
  <c r="W53" i="8"/>
  <c r="V53" i="8"/>
  <c r="U53" i="8"/>
  <c r="T53" i="8"/>
  <c r="S53" i="8"/>
  <c r="R53" i="8"/>
  <c r="Q53" i="8"/>
  <c r="P53" i="8"/>
  <c r="O53" i="8"/>
  <c r="N53" i="8"/>
  <c r="M53" i="8"/>
  <c r="L53" i="8"/>
  <c r="K53" i="8"/>
  <c r="J53" i="8"/>
  <c r="I53" i="8"/>
  <c r="H53" i="8"/>
  <c r="G53" i="8"/>
  <c r="AZ53" i="8" s="1"/>
  <c r="BA53" i="8" s="1"/>
  <c r="Y52" i="8"/>
  <c r="X52" i="8"/>
  <c r="W52" i="8"/>
  <c r="W49" i="8" s="1"/>
  <c r="V52" i="8"/>
  <c r="U52" i="8"/>
  <c r="T52" i="8"/>
  <c r="S52" i="8"/>
  <c r="S49" i="8" s="1"/>
  <c r="R52" i="8"/>
  <c r="Q52" i="8"/>
  <c r="P52" i="8"/>
  <c r="O52" i="8"/>
  <c r="O49" i="8" s="1"/>
  <c r="N52" i="8"/>
  <c r="M52" i="8"/>
  <c r="L52" i="8"/>
  <c r="K52" i="8"/>
  <c r="K49" i="8" s="1"/>
  <c r="G52" i="6" s="1"/>
  <c r="J52" i="8"/>
  <c r="I52" i="8"/>
  <c r="H52" i="8"/>
  <c r="G52" i="8"/>
  <c r="AZ52" i="8" s="1"/>
  <c r="BA52" i="8" s="1"/>
  <c r="Y51" i="8"/>
  <c r="X51" i="8"/>
  <c r="X49" i="8" s="1"/>
  <c r="W51" i="8"/>
  <c r="V51" i="8"/>
  <c r="V49" i="8" s="1"/>
  <c r="U51" i="8"/>
  <c r="T51" i="8"/>
  <c r="T49" i="8" s="1"/>
  <c r="S51" i="8"/>
  <c r="R51" i="8"/>
  <c r="R49" i="8" s="1"/>
  <c r="Q51" i="8"/>
  <c r="P51" i="8"/>
  <c r="P49" i="8" s="1"/>
  <c r="O51" i="8"/>
  <c r="N51" i="8"/>
  <c r="N49" i="8" s="1"/>
  <c r="M51" i="8"/>
  <c r="L51" i="8"/>
  <c r="L49" i="8" s="1"/>
  <c r="K51" i="8"/>
  <c r="J51" i="8"/>
  <c r="J49" i="8" s="1"/>
  <c r="I51" i="8"/>
  <c r="H51" i="8"/>
  <c r="H49" i="8" s="1"/>
  <c r="G51" i="8"/>
  <c r="Y50" i="8"/>
  <c r="X50" i="8"/>
  <c r="W50" i="8"/>
  <c r="V50" i="8"/>
  <c r="U50" i="8"/>
  <c r="T50" i="8"/>
  <c r="S50" i="8"/>
  <c r="R50" i="8"/>
  <c r="Q50" i="8"/>
  <c r="P50" i="8"/>
  <c r="O50" i="8"/>
  <c r="N50" i="8"/>
  <c r="M50" i="8"/>
  <c r="L50" i="8"/>
  <c r="K50" i="8"/>
  <c r="J50" i="8"/>
  <c r="I50" i="8"/>
  <c r="H50" i="8"/>
  <c r="G50" i="8"/>
  <c r="AZ50" i="8" s="1"/>
  <c r="BA50" i="8" s="1"/>
  <c r="AV49" i="8"/>
  <c r="AU49" i="8"/>
  <c r="AT49" i="8"/>
  <c r="AS49" i="8"/>
  <c r="AR49" i="8"/>
  <c r="AQ49" i="8"/>
  <c r="AP49" i="8"/>
  <c r="AO49" i="8"/>
  <c r="AN49" i="8"/>
  <c r="AM49" i="8"/>
  <c r="AL49" i="8"/>
  <c r="AK49" i="8"/>
  <c r="AJ49" i="8"/>
  <c r="AI49" i="8"/>
  <c r="AH49" i="8"/>
  <c r="AG49" i="8"/>
  <c r="AF49" i="8"/>
  <c r="AE49" i="8"/>
  <c r="AD49" i="8"/>
  <c r="AC49" i="8"/>
  <c r="AB49" i="8"/>
  <c r="AA49" i="8"/>
  <c r="Z49" i="8"/>
  <c r="Y49" i="8"/>
  <c r="U49" i="8"/>
  <c r="Q49" i="8"/>
  <c r="M49" i="8"/>
  <c r="I49" i="8"/>
  <c r="Y48" i="8"/>
  <c r="X48" i="8"/>
  <c r="W48" i="8"/>
  <c r="V48" i="8"/>
  <c r="U48" i="8"/>
  <c r="T48" i="8"/>
  <c r="S48" i="8"/>
  <c r="R48" i="8"/>
  <c r="Q48" i="8"/>
  <c r="P48" i="8"/>
  <c r="O48" i="8"/>
  <c r="N48" i="8"/>
  <c r="M48" i="8"/>
  <c r="L48" i="8"/>
  <c r="K48" i="8"/>
  <c r="J48" i="8"/>
  <c r="AZ48" i="8" s="1"/>
  <c r="BA48" i="8" s="1"/>
  <c r="I48" i="8"/>
  <c r="H48" i="8"/>
  <c r="G48" i="8"/>
  <c r="C48" i="8"/>
  <c r="Y47" i="8"/>
  <c r="X47" i="8"/>
  <c r="W47" i="8"/>
  <c r="V47" i="8"/>
  <c r="U47" i="8"/>
  <c r="T47" i="8"/>
  <c r="S47" i="8"/>
  <c r="R47" i="8"/>
  <c r="Q47" i="8"/>
  <c r="P47" i="8"/>
  <c r="O47" i="8"/>
  <c r="N47" i="8"/>
  <c r="M47" i="8"/>
  <c r="L47" i="8"/>
  <c r="K47" i="8"/>
  <c r="J47" i="8"/>
  <c r="I47" i="8"/>
  <c r="H47" i="8"/>
  <c r="AZ47" i="8" s="1"/>
  <c r="BA47" i="8" s="1"/>
  <c r="G47" i="8"/>
  <c r="C47" i="8"/>
  <c r="Y46" i="8"/>
  <c r="X46" i="8"/>
  <c r="W46" i="8"/>
  <c r="V46" i="8"/>
  <c r="U46" i="8"/>
  <c r="T46" i="8"/>
  <c r="S46" i="8"/>
  <c r="R46" i="8"/>
  <c r="Q46" i="8"/>
  <c r="P46" i="8"/>
  <c r="O46" i="8"/>
  <c r="N46" i="8"/>
  <c r="M46" i="8"/>
  <c r="L46" i="8"/>
  <c r="K46" i="8"/>
  <c r="J46" i="8"/>
  <c r="AZ46" i="8" s="1"/>
  <c r="BA46" i="8" s="1"/>
  <c r="I46" i="8"/>
  <c r="H46" i="8"/>
  <c r="G46" i="8"/>
  <c r="Y45" i="8"/>
  <c r="X45" i="8"/>
  <c r="W45" i="8"/>
  <c r="V45" i="8"/>
  <c r="U45" i="8"/>
  <c r="T45" i="8"/>
  <c r="S45" i="8"/>
  <c r="R45" i="8"/>
  <c r="Q45" i="8"/>
  <c r="P45" i="8"/>
  <c r="O45" i="8"/>
  <c r="N45" i="8"/>
  <c r="M45" i="8"/>
  <c r="L45" i="8"/>
  <c r="K45" i="8"/>
  <c r="J45" i="8"/>
  <c r="I45" i="8"/>
  <c r="H45" i="8"/>
  <c r="G45" i="8"/>
  <c r="AZ45" i="8" s="1"/>
  <c r="BA45" i="8" s="1"/>
  <c r="Y44" i="8"/>
  <c r="X44" i="8"/>
  <c r="X41" i="8" s="1"/>
  <c r="W44" i="8"/>
  <c r="V44" i="8"/>
  <c r="U44" i="8"/>
  <c r="T44" i="8"/>
  <c r="T41" i="8" s="1"/>
  <c r="S44" i="8"/>
  <c r="R44" i="8"/>
  <c r="Q44" i="8"/>
  <c r="P44" i="8"/>
  <c r="P41" i="8" s="1"/>
  <c r="O44" i="8"/>
  <c r="N44" i="8"/>
  <c r="M44" i="8"/>
  <c r="L44" i="8"/>
  <c r="L41" i="8" s="1"/>
  <c r="K44" i="8"/>
  <c r="J44" i="8"/>
  <c r="I44" i="8"/>
  <c r="H44" i="8"/>
  <c r="AZ44" i="8" s="1"/>
  <c r="BA44" i="8" s="1"/>
  <c r="G44" i="8"/>
  <c r="Y43" i="8"/>
  <c r="Y41" i="8" s="1"/>
  <c r="X43" i="8"/>
  <c r="W43" i="8"/>
  <c r="W41" i="8" s="1"/>
  <c r="V43" i="8"/>
  <c r="U43" i="8"/>
  <c r="U41" i="8" s="1"/>
  <c r="T43" i="8"/>
  <c r="S43" i="8"/>
  <c r="S41" i="8" s="1"/>
  <c r="R43" i="8"/>
  <c r="Q43" i="8"/>
  <c r="Q41" i="8" s="1"/>
  <c r="P43" i="8"/>
  <c r="O43" i="8"/>
  <c r="O41" i="8" s="1"/>
  <c r="N43" i="8"/>
  <c r="M43" i="8"/>
  <c r="M41" i="8" s="1"/>
  <c r="L43" i="8"/>
  <c r="K43" i="8"/>
  <c r="K41" i="8" s="1"/>
  <c r="J43" i="8"/>
  <c r="I43" i="8"/>
  <c r="I41" i="8" s="1"/>
  <c r="G44" i="6" s="1"/>
  <c r="H43" i="8"/>
  <c r="G43" i="8"/>
  <c r="AZ43" i="8" s="1"/>
  <c r="BA43" i="8" s="1"/>
  <c r="Y42" i="8"/>
  <c r="X42" i="8"/>
  <c r="W42" i="8"/>
  <c r="V42" i="8"/>
  <c r="U42" i="8"/>
  <c r="T42" i="8"/>
  <c r="S42" i="8"/>
  <c r="R42" i="8"/>
  <c r="Q42" i="8"/>
  <c r="P42" i="8"/>
  <c r="O42" i="8"/>
  <c r="N42" i="8"/>
  <c r="M42" i="8"/>
  <c r="L42" i="8"/>
  <c r="K42" i="8"/>
  <c r="J42" i="8"/>
  <c r="AZ42" i="8" s="1"/>
  <c r="BA42" i="8" s="1"/>
  <c r="I42" i="8"/>
  <c r="H42" i="8"/>
  <c r="G42" i="8"/>
  <c r="AV41" i="8"/>
  <c r="AU41" i="8"/>
  <c r="AT41" i="8"/>
  <c r="AS41" i="8"/>
  <c r="AR41" i="8"/>
  <c r="AQ41" i="8"/>
  <c r="AP41" i="8"/>
  <c r="AO41" i="8"/>
  <c r="AN41" i="8"/>
  <c r="AM41" i="8"/>
  <c r="AL41" i="8"/>
  <c r="AK41" i="8"/>
  <c r="AJ41" i="8"/>
  <c r="AI41" i="8"/>
  <c r="AH41" i="8"/>
  <c r="AG41" i="8"/>
  <c r="AF41" i="8"/>
  <c r="AE41" i="8"/>
  <c r="AD41" i="8"/>
  <c r="AC41" i="8"/>
  <c r="AB41" i="8"/>
  <c r="AA41" i="8"/>
  <c r="Z41" i="8"/>
  <c r="V41" i="8"/>
  <c r="R41" i="8"/>
  <c r="N41" i="8"/>
  <c r="J41" i="8"/>
  <c r="Y40" i="8"/>
  <c r="X40" i="8"/>
  <c r="W40" i="8"/>
  <c r="V40" i="8"/>
  <c r="U40" i="8"/>
  <c r="T40" i="8"/>
  <c r="S40" i="8"/>
  <c r="R40" i="8"/>
  <c r="Q40" i="8"/>
  <c r="P40" i="8"/>
  <c r="O40" i="8"/>
  <c r="N40" i="8"/>
  <c r="M40" i="8"/>
  <c r="L40" i="8"/>
  <c r="K40" i="8"/>
  <c r="J40" i="8"/>
  <c r="I40" i="8"/>
  <c r="H40" i="8"/>
  <c r="G40" i="8"/>
  <c r="AZ40" i="8" s="1"/>
  <c r="BA40" i="8" s="1"/>
  <c r="C40" i="8"/>
  <c r="Y39" i="8"/>
  <c r="Y37" i="8" s="1"/>
  <c r="X39" i="8"/>
  <c r="W39" i="8"/>
  <c r="V39" i="8"/>
  <c r="U39" i="8"/>
  <c r="U37" i="8" s="1"/>
  <c r="T39" i="8"/>
  <c r="S39" i="8"/>
  <c r="R39" i="8"/>
  <c r="Q39" i="8"/>
  <c r="Q37" i="8" s="1"/>
  <c r="P39" i="8"/>
  <c r="O39" i="8"/>
  <c r="N39" i="8"/>
  <c r="M39" i="8"/>
  <c r="M37" i="8" s="1"/>
  <c r="L39" i="8"/>
  <c r="K39" i="8"/>
  <c r="J39" i="8"/>
  <c r="I39" i="8"/>
  <c r="I37" i="8" s="1"/>
  <c r="G40" i="6" s="1"/>
  <c r="H39" i="8"/>
  <c r="G39" i="8"/>
  <c r="AZ39" i="8" s="1"/>
  <c r="BA39" i="8" s="1"/>
  <c r="C39" i="8"/>
  <c r="Y38" i="8"/>
  <c r="X38" i="8"/>
  <c r="W38" i="8"/>
  <c r="V38" i="8"/>
  <c r="U38" i="8"/>
  <c r="T38" i="8"/>
  <c r="S38" i="8"/>
  <c r="R38" i="8"/>
  <c r="Q38" i="8"/>
  <c r="P38" i="8"/>
  <c r="O38" i="8"/>
  <c r="N38" i="8"/>
  <c r="M38" i="8"/>
  <c r="L38" i="8"/>
  <c r="K38" i="8"/>
  <c r="J38" i="8"/>
  <c r="I38" i="8"/>
  <c r="H38" i="8"/>
  <c r="G38" i="8"/>
  <c r="AZ38" i="8" s="1"/>
  <c r="BA38" i="8" s="1"/>
  <c r="AV37" i="8"/>
  <c r="AU37" i="8"/>
  <c r="AT37" i="8"/>
  <c r="AS37" i="8"/>
  <c r="AR37" i="8"/>
  <c r="AQ37" i="8"/>
  <c r="AP37" i="8"/>
  <c r="AO37" i="8"/>
  <c r="AN37" i="8"/>
  <c r="AM37" i="8"/>
  <c r="AL37" i="8"/>
  <c r="AK37" i="8"/>
  <c r="AJ37" i="8"/>
  <c r="AI37" i="8"/>
  <c r="AH37" i="8"/>
  <c r="AG37" i="8"/>
  <c r="AF37" i="8"/>
  <c r="AE37" i="8"/>
  <c r="AD37" i="8"/>
  <c r="AC37" i="8"/>
  <c r="AB37" i="8"/>
  <c r="AA37" i="8"/>
  <c r="Z37" i="8"/>
  <c r="X37" i="8"/>
  <c r="W37" i="8"/>
  <c r="V37" i="8"/>
  <c r="T37" i="8"/>
  <c r="S37" i="8"/>
  <c r="R37" i="8"/>
  <c r="P37" i="8"/>
  <c r="O37" i="8"/>
  <c r="N37" i="8"/>
  <c r="L37" i="8"/>
  <c r="K37" i="8"/>
  <c r="J37" i="8"/>
  <c r="H37" i="8"/>
  <c r="Y36" i="8"/>
  <c r="X36" i="8"/>
  <c r="W36" i="8"/>
  <c r="V36" i="8"/>
  <c r="U36" i="8"/>
  <c r="T36" i="8"/>
  <c r="S36" i="8"/>
  <c r="R36" i="8"/>
  <c r="Q36" i="8"/>
  <c r="P36" i="8"/>
  <c r="O36" i="8"/>
  <c r="N36" i="8"/>
  <c r="M36" i="8"/>
  <c r="L36" i="8"/>
  <c r="K36" i="8"/>
  <c r="J36" i="8"/>
  <c r="I36" i="8"/>
  <c r="H36" i="8"/>
  <c r="AZ36" i="8" s="1"/>
  <c r="BA36" i="8" s="1"/>
  <c r="G36" i="8"/>
  <c r="C36" i="8"/>
  <c r="Y35" i="8"/>
  <c r="X35" i="8"/>
  <c r="X33" i="8" s="1"/>
  <c r="W35" i="8"/>
  <c r="V35" i="8"/>
  <c r="V33" i="8" s="1"/>
  <c r="U35" i="8"/>
  <c r="T35" i="8"/>
  <c r="T33" i="8" s="1"/>
  <c r="S35" i="8"/>
  <c r="R35" i="8"/>
  <c r="R33" i="8" s="1"/>
  <c r="Q35" i="8"/>
  <c r="P35" i="8"/>
  <c r="P33" i="8" s="1"/>
  <c r="O35" i="8"/>
  <c r="N35" i="8"/>
  <c r="N33" i="8" s="1"/>
  <c r="M35" i="8"/>
  <c r="L35" i="8"/>
  <c r="L33" i="8" s="1"/>
  <c r="K35" i="8"/>
  <c r="J35" i="8"/>
  <c r="AZ35" i="8" s="1"/>
  <c r="BA35" i="8" s="1"/>
  <c r="I35" i="8"/>
  <c r="H35" i="8"/>
  <c r="H33" i="8" s="1"/>
  <c r="G35" i="8"/>
  <c r="Y34" i="8"/>
  <c r="X34" i="8"/>
  <c r="W34" i="8"/>
  <c r="V34" i="8"/>
  <c r="U34" i="8"/>
  <c r="T34" i="8"/>
  <c r="S34" i="8"/>
  <c r="R34" i="8"/>
  <c r="Q34" i="8"/>
  <c r="P34" i="8"/>
  <c r="O34" i="8"/>
  <c r="N34" i="8"/>
  <c r="M34" i="8"/>
  <c r="L34" i="8"/>
  <c r="K34" i="8"/>
  <c r="J34" i="8"/>
  <c r="I34" i="8"/>
  <c r="H34" i="8"/>
  <c r="G34" i="8"/>
  <c r="AZ34" i="8" s="1"/>
  <c r="BA34" i="8" s="1"/>
  <c r="AV33" i="8"/>
  <c r="AU33" i="8"/>
  <c r="AT33" i="8"/>
  <c r="AS33" i="8"/>
  <c r="AR33" i="8"/>
  <c r="AQ33" i="8"/>
  <c r="AP33" i="8"/>
  <c r="AO33" i="8"/>
  <c r="AN33" i="8"/>
  <c r="AM33" i="8"/>
  <c r="AL33" i="8"/>
  <c r="AK33" i="8"/>
  <c r="AJ33" i="8"/>
  <c r="AI33" i="8"/>
  <c r="AH33" i="8"/>
  <c r="AG33" i="8"/>
  <c r="AF33" i="8"/>
  <c r="AE33" i="8"/>
  <c r="AD33" i="8"/>
  <c r="AC33" i="8"/>
  <c r="AB33" i="8"/>
  <c r="AA33" i="8"/>
  <c r="Z33" i="8"/>
  <c r="Y33" i="8"/>
  <c r="W33" i="8"/>
  <c r="U33" i="8"/>
  <c r="S33" i="8"/>
  <c r="Q33" i="8"/>
  <c r="O33" i="8"/>
  <c r="M33" i="8"/>
  <c r="K33" i="8"/>
  <c r="I33" i="8"/>
  <c r="Y32" i="8"/>
  <c r="X32" i="8"/>
  <c r="X30" i="8" s="1"/>
  <c r="W32" i="8"/>
  <c r="V32" i="8"/>
  <c r="U32" i="8"/>
  <c r="T32" i="8"/>
  <c r="T30" i="8" s="1"/>
  <c r="S32" i="8"/>
  <c r="R32" i="8"/>
  <c r="Q32" i="8"/>
  <c r="P32" i="8"/>
  <c r="P30" i="8" s="1"/>
  <c r="O32" i="8"/>
  <c r="N32" i="8"/>
  <c r="M32" i="8"/>
  <c r="L32" i="8"/>
  <c r="L30" i="8" s="1"/>
  <c r="K32" i="8"/>
  <c r="J32" i="8"/>
  <c r="I32" i="8"/>
  <c r="H32" i="8"/>
  <c r="AZ32" i="8" s="1"/>
  <c r="BA32" i="8" s="1"/>
  <c r="G32" i="8"/>
  <c r="C32" i="8"/>
  <c r="Y31" i="8"/>
  <c r="X31" i="8"/>
  <c r="W31" i="8"/>
  <c r="V31" i="8"/>
  <c r="U31" i="8"/>
  <c r="T31" i="8"/>
  <c r="S31" i="8"/>
  <c r="R31" i="8"/>
  <c r="Q31" i="8"/>
  <c r="P31" i="8"/>
  <c r="O31" i="8"/>
  <c r="N31" i="8"/>
  <c r="M31" i="8"/>
  <c r="L31" i="8"/>
  <c r="K31" i="8"/>
  <c r="J31" i="8"/>
  <c r="AZ31" i="8" s="1"/>
  <c r="BA31" i="8" s="1"/>
  <c r="I31" i="8"/>
  <c r="H31" i="8"/>
  <c r="G31" i="8"/>
  <c r="AV30" i="8"/>
  <c r="AU30" i="8"/>
  <c r="AT30" i="8"/>
  <c r="AS30" i="8"/>
  <c r="AR30" i="8"/>
  <c r="AQ30" i="8"/>
  <c r="AP30" i="8"/>
  <c r="AO30" i="8"/>
  <c r="AN30" i="8"/>
  <c r="AM30" i="8"/>
  <c r="AL30" i="8"/>
  <c r="AK30" i="8"/>
  <c r="AJ30" i="8"/>
  <c r="AI30" i="8"/>
  <c r="AH30" i="8"/>
  <c r="AG30" i="8"/>
  <c r="AF30" i="8"/>
  <c r="AE30" i="8"/>
  <c r="AD30" i="8"/>
  <c r="AC30" i="8"/>
  <c r="AB30" i="8"/>
  <c r="AA30" i="8"/>
  <c r="Z30" i="8"/>
  <c r="Y30" i="8"/>
  <c r="W30" i="8"/>
  <c r="V30" i="8"/>
  <c r="U30" i="8"/>
  <c r="S30" i="8"/>
  <c r="R30" i="8"/>
  <c r="Q30" i="8"/>
  <c r="O30" i="8"/>
  <c r="N30" i="8"/>
  <c r="M30" i="8"/>
  <c r="K30" i="8"/>
  <c r="J30" i="8"/>
  <c r="I30" i="8"/>
  <c r="Y29" i="8"/>
  <c r="X29" i="8"/>
  <c r="W29" i="8"/>
  <c r="V29" i="8"/>
  <c r="U29" i="8"/>
  <c r="T29" i="8"/>
  <c r="S29" i="8"/>
  <c r="R29" i="8"/>
  <c r="Q29" i="8"/>
  <c r="P29" i="8"/>
  <c r="O29" i="8"/>
  <c r="N29" i="8"/>
  <c r="M29" i="8"/>
  <c r="L29" i="8"/>
  <c r="K29" i="8"/>
  <c r="J29" i="8"/>
  <c r="I29" i="8"/>
  <c r="H29" i="8"/>
  <c r="G29" i="8"/>
  <c r="AZ29" i="8" s="1"/>
  <c r="BA29" i="8" s="1"/>
  <c r="C29" i="8"/>
  <c r="Y28" i="8"/>
  <c r="X28" i="8"/>
  <c r="W28" i="8"/>
  <c r="V28" i="8"/>
  <c r="U28" i="8"/>
  <c r="T28" i="8"/>
  <c r="S28" i="8"/>
  <c r="R28" i="8"/>
  <c r="Q28" i="8"/>
  <c r="P28" i="8"/>
  <c r="O28" i="8"/>
  <c r="N28" i="8"/>
  <c r="M28" i="8"/>
  <c r="L28" i="8"/>
  <c r="K28" i="8"/>
  <c r="J28" i="8"/>
  <c r="I28" i="8"/>
  <c r="H28" i="8"/>
  <c r="G28" i="8"/>
  <c r="AZ28" i="8" s="1"/>
  <c r="BA28" i="8" s="1"/>
  <c r="C28" i="8"/>
  <c r="Y27" i="8"/>
  <c r="X27" i="8"/>
  <c r="W27" i="8"/>
  <c r="V27" i="8"/>
  <c r="U27" i="8"/>
  <c r="T27" i="8"/>
  <c r="S27" i="8"/>
  <c r="R27" i="8"/>
  <c r="Q27" i="8"/>
  <c r="P27" i="8"/>
  <c r="O27" i="8"/>
  <c r="N27" i="8"/>
  <c r="M27" i="8"/>
  <c r="L27" i="8"/>
  <c r="K27" i="8"/>
  <c r="J27" i="8"/>
  <c r="I27" i="8"/>
  <c r="H27" i="8"/>
  <c r="G27" i="8"/>
  <c r="AZ27" i="8" s="1"/>
  <c r="BA27" i="8" s="1"/>
  <c r="C27" i="8"/>
  <c r="Y26" i="8"/>
  <c r="X26" i="8"/>
  <c r="W26" i="8"/>
  <c r="V26" i="8"/>
  <c r="U26" i="8"/>
  <c r="T26" i="8"/>
  <c r="S26" i="8"/>
  <c r="R26" i="8"/>
  <c r="Q26" i="8"/>
  <c r="P26" i="8"/>
  <c r="O26" i="8"/>
  <c r="N26" i="8"/>
  <c r="M26" i="8"/>
  <c r="L26" i="8"/>
  <c r="K26" i="8"/>
  <c r="J26" i="8"/>
  <c r="I26" i="8"/>
  <c r="H26" i="8"/>
  <c r="G26" i="8"/>
  <c r="AZ26" i="8" s="1"/>
  <c r="BA26" i="8" s="1"/>
  <c r="C26" i="8"/>
  <c r="Y25" i="8"/>
  <c r="X25" i="8"/>
  <c r="W25" i="8"/>
  <c r="V25" i="8"/>
  <c r="U25" i="8"/>
  <c r="T25" i="8"/>
  <c r="S25" i="8"/>
  <c r="R25" i="8"/>
  <c r="Q25" i="8"/>
  <c r="P25" i="8"/>
  <c r="O25" i="8"/>
  <c r="N25" i="8"/>
  <c r="M25" i="8"/>
  <c r="L25" i="8"/>
  <c r="K25" i="8"/>
  <c r="J25" i="8"/>
  <c r="I25" i="8"/>
  <c r="H25" i="8"/>
  <c r="G25" i="8"/>
  <c r="AZ25" i="8" s="1"/>
  <c r="BA25" i="8" s="1"/>
  <c r="C25" i="8"/>
  <c r="Y24" i="8"/>
  <c r="Y21" i="8" s="1"/>
  <c r="X24" i="8"/>
  <c r="W24" i="8"/>
  <c r="V24" i="8"/>
  <c r="U24" i="8"/>
  <c r="U21" i="8" s="1"/>
  <c r="T24" i="8"/>
  <c r="S24" i="8"/>
  <c r="R24" i="8"/>
  <c r="Q24" i="8"/>
  <c r="Q21" i="8" s="1"/>
  <c r="P24" i="8"/>
  <c r="O24" i="8"/>
  <c r="N24" i="8"/>
  <c r="M24" i="8"/>
  <c r="M21" i="8" s="1"/>
  <c r="L24" i="8"/>
  <c r="K24" i="8"/>
  <c r="J24" i="8"/>
  <c r="I24" i="8"/>
  <c r="I21" i="8" s="1"/>
  <c r="G24" i="6" s="1"/>
  <c r="H24" i="8"/>
  <c r="G24" i="8"/>
  <c r="AZ24" i="8" s="1"/>
  <c r="BA24" i="8" s="1"/>
  <c r="Y23" i="8"/>
  <c r="X23" i="8"/>
  <c r="W23" i="8"/>
  <c r="V23" i="8"/>
  <c r="V21" i="8" s="1"/>
  <c r="U23" i="8"/>
  <c r="T23" i="8"/>
  <c r="S23" i="8"/>
  <c r="R23" i="8"/>
  <c r="R21" i="8" s="1"/>
  <c r="Q23" i="8"/>
  <c r="P23" i="8"/>
  <c r="O23" i="8"/>
  <c r="N23" i="8"/>
  <c r="N21" i="8" s="1"/>
  <c r="M23" i="8"/>
  <c r="L23" i="8"/>
  <c r="K23" i="8"/>
  <c r="J23" i="8"/>
  <c r="AZ23" i="8" s="1"/>
  <c r="BA23" i="8" s="1"/>
  <c r="I23" i="8"/>
  <c r="H23" i="8"/>
  <c r="G23" i="8"/>
  <c r="Y22" i="8"/>
  <c r="X22" i="8"/>
  <c r="W22" i="8"/>
  <c r="V22" i="8"/>
  <c r="U22" i="8"/>
  <c r="T22" i="8"/>
  <c r="S22" i="8"/>
  <c r="R22" i="8"/>
  <c r="Q22" i="8"/>
  <c r="P22" i="8"/>
  <c r="O22" i="8"/>
  <c r="N22" i="8"/>
  <c r="M22" i="8"/>
  <c r="L22" i="8"/>
  <c r="K22" i="8"/>
  <c r="J22" i="8"/>
  <c r="I22" i="8"/>
  <c r="H22" i="8"/>
  <c r="G22" i="8"/>
  <c r="AZ22" i="8" s="1"/>
  <c r="BA22" i="8" s="1"/>
  <c r="AV21" i="8"/>
  <c r="AU21" i="8"/>
  <c r="AT21" i="8"/>
  <c r="AS21" i="8"/>
  <c r="AR21" i="8"/>
  <c r="AQ21" i="8"/>
  <c r="AP21" i="8"/>
  <c r="AO21" i="8"/>
  <c r="AN21" i="8"/>
  <c r="AM21" i="8"/>
  <c r="AL21" i="8"/>
  <c r="AK21" i="8"/>
  <c r="AJ21" i="8"/>
  <c r="AI21" i="8"/>
  <c r="AH21" i="8"/>
  <c r="AG21" i="8"/>
  <c r="AF21" i="8"/>
  <c r="AE21" i="8"/>
  <c r="AD21" i="8"/>
  <c r="AC21" i="8"/>
  <c r="AB21" i="8"/>
  <c r="AA21" i="8"/>
  <c r="Z21" i="8"/>
  <c r="X21" i="8"/>
  <c r="W21" i="8"/>
  <c r="T21" i="8"/>
  <c r="S21" i="8"/>
  <c r="P21" i="8"/>
  <c r="O21" i="8"/>
  <c r="L21" i="8"/>
  <c r="K21" i="8"/>
  <c r="H21" i="8"/>
  <c r="Y20" i="8"/>
  <c r="X20" i="8"/>
  <c r="X18" i="8" s="1"/>
  <c r="W20" i="8"/>
  <c r="V20" i="8"/>
  <c r="U20" i="8"/>
  <c r="T20" i="8"/>
  <c r="T18" i="8" s="1"/>
  <c r="S20" i="8"/>
  <c r="R20" i="8"/>
  <c r="Q20" i="8"/>
  <c r="P20" i="8"/>
  <c r="P18" i="8" s="1"/>
  <c r="O20" i="8"/>
  <c r="N20" i="8"/>
  <c r="M20" i="8"/>
  <c r="L20" i="8"/>
  <c r="L18" i="8" s="1"/>
  <c r="K20" i="8"/>
  <c r="J20" i="8"/>
  <c r="I20" i="8"/>
  <c r="H20" i="8"/>
  <c r="H18" i="8" s="1"/>
  <c r="G20" i="8"/>
  <c r="AZ20" i="8" s="1"/>
  <c r="BA20" i="8" s="1"/>
  <c r="C20" i="8"/>
  <c r="Y19" i="8"/>
  <c r="X19" i="8"/>
  <c r="W19" i="8"/>
  <c r="V19" i="8"/>
  <c r="U19" i="8"/>
  <c r="T19" i="8"/>
  <c r="S19" i="8"/>
  <c r="R19" i="8"/>
  <c r="Q19" i="8"/>
  <c r="P19" i="8"/>
  <c r="O19" i="8"/>
  <c r="N19" i="8"/>
  <c r="M19" i="8"/>
  <c r="L19" i="8"/>
  <c r="K19" i="8"/>
  <c r="J19" i="8"/>
  <c r="AZ19" i="8" s="1"/>
  <c r="BA19" i="8" s="1"/>
  <c r="I19" i="8"/>
  <c r="H19" i="8"/>
  <c r="G19" i="8"/>
  <c r="AV18" i="8"/>
  <c r="AU18" i="8"/>
  <c r="AT18" i="8"/>
  <c r="AS18" i="8"/>
  <c r="AR18" i="8"/>
  <c r="AQ18" i="8"/>
  <c r="AP18" i="8"/>
  <c r="AO18" i="8"/>
  <c r="AN18" i="8"/>
  <c r="AM18" i="8"/>
  <c r="AL18" i="8"/>
  <c r="AK18" i="8"/>
  <c r="AJ18" i="8"/>
  <c r="AI18" i="8"/>
  <c r="AH18" i="8"/>
  <c r="AG18" i="8"/>
  <c r="AF18" i="8"/>
  <c r="AE18" i="8"/>
  <c r="AD18" i="8"/>
  <c r="AC18" i="8"/>
  <c r="AB18" i="8"/>
  <c r="AA18" i="8"/>
  <c r="Z18" i="8"/>
  <c r="Y18" i="8"/>
  <c r="W18" i="8"/>
  <c r="V18" i="8"/>
  <c r="U18" i="8"/>
  <c r="S18" i="8"/>
  <c r="R18" i="8"/>
  <c r="Q18" i="8"/>
  <c r="O18" i="8"/>
  <c r="N18" i="8"/>
  <c r="M18" i="8"/>
  <c r="K18" i="8"/>
  <c r="J18" i="8"/>
  <c r="I18" i="8"/>
  <c r="AV13" i="8"/>
  <c r="AM13" i="8"/>
  <c r="AL13" i="8"/>
  <c r="AI13" i="8"/>
  <c r="AD13" i="8"/>
  <c r="AB13" i="8"/>
  <c r="Y13" i="8"/>
  <c r="X13" i="8"/>
  <c r="U13" i="8"/>
  <c r="T13" i="8"/>
  <c r="P13" i="8"/>
  <c r="O13" i="8"/>
  <c r="L13" i="8"/>
  <c r="AE9" i="8"/>
  <c r="Y174" i="7"/>
  <c r="X174" i="7"/>
  <c r="W174" i="7"/>
  <c r="V174" i="7"/>
  <c r="U174" i="7"/>
  <c r="T174" i="7"/>
  <c r="S174" i="7"/>
  <c r="R174" i="7"/>
  <c r="Q174" i="7"/>
  <c r="P174" i="7"/>
  <c r="O174" i="7"/>
  <c r="N174" i="7"/>
  <c r="M174" i="7"/>
  <c r="L174" i="7"/>
  <c r="K174" i="7"/>
  <c r="J174" i="7"/>
  <c r="I174" i="7"/>
  <c r="H174" i="7"/>
  <c r="AZ174" i="7" s="1"/>
  <c r="BA174" i="7" s="1"/>
  <c r="G174" i="7"/>
  <c r="Y173" i="7"/>
  <c r="X173" i="7"/>
  <c r="W173" i="7"/>
  <c r="V173" i="7"/>
  <c r="U173" i="7"/>
  <c r="T173" i="7"/>
  <c r="S173" i="7"/>
  <c r="R173" i="7"/>
  <c r="Q173" i="7"/>
  <c r="P173" i="7"/>
  <c r="O173" i="7"/>
  <c r="N173" i="7"/>
  <c r="M173" i="7"/>
  <c r="L173" i="7"/>
  <c r="K173" i="7"/>
  <c r="J173" i="7"/>
  <c r="I173" i="7"/>
  <c r="H173" i="7"/>
  <c r="G173" i="7"/>
  <c r="AZ173" i="7" s="1"/>
  <c r="BA173" i="7" s="1"/>
  <c r="Y172" i="7"/>
  <c r="X172" i="7"/>
  <c r="W172" i="7"/>
  <c r="V172" i="7"/>
  <c r="U172" i="7"/>
  <c r="T172" i="7"/>
  <c r="S172" i="7"/>
  <c r="R172" i="7"/>
  <c r="Q172" i="7"/>
  <c r="P172" i="7"/>
  <c r="O172" i="7"/>
  <c r="N172" i="7"/>
  <c r="M172" i="7"/>
  <c r="L172" i="7"/>
  <c r="K172" i="7"/>
  <c r="J172" i="7"/>
  <c r="AZ172" i="7" s="1"/>
  <c r="BA172" i="7" s="1"/>
  <c r="I172" i="7"/>
  <c r="H172" i="7"/>
  <c r="G172" i="7"/>
  <c r="Y171" i="7"/>
  <c r="X171" i="7"/>
  <c r="W171" i="7"/>
  <c r="V171" i="7"/>
  <c r="U171" i="7"/>
  <c r="T171" i="7"/>
  <c r="S171" i="7"/>
  <c r="R171" i="7"/>
  <c r="Q171" i="7"/>
  <c r="P171" i="7"/>
  <c r="O171" i="7"/>
  <c r="N171" i="7"/>
  <c r="M171" i="7"/>
  <c r="L171" i="7"/>
  <c r="K171" i="7"/>
  <c r="J171" i="7"/>
  <c r="I171" i="7"/>
  <c r="H171" i="7"/>
  <c r="G171" i="7"/>
  <c r="AZ171" i="7" s="1"/>
  <c r="BA171" i="7" s="1"/>
  <c r="Y170" i="7"/>
  <c r="X170" i="7"/>
  <c r="W170" i="7"/>
  <c r="V170" i="7"/>
  <c r="U170" i="7"/>
  <c r="T170" i="7"/>
  <c r="S170" i="7"/>
  <c r="R170" i="7"/>
  <c r="Q170" i="7"/>
  <c r="P170" i="7"/>
  <c r="O170" i="7"/>
  <c r="N170" i="7"/>
  <c r="M170" i="7"/>
  <c r="L170" i="7"/>
  <c r="K170" i="7"/>
  <c r="J170" i="7"/>
  <c r="I170" i="7"/>
  <c r="H170" i="7"/>
  <c r="AZ170" i="7" s="1"/>
  <c r="BA170" i="7" s="1"/>
  <c r="G170" i="7"/>
  <c r="Y169" i="7"/>
  <c r="X169" i="7"/>
  <c r="W169" i="7"/>
  <c r="V169" i="7"/>
  <c r="U169" i="7"/>
  <c r="T169" i="7"/>
  <c r="S169" i="7"/>
  <c r="R169" i="7"/>
  <c r="Q169" i="7"/>
  <c r="P169" i="7"/>
  <c r="O169" i="7"/>
  <c r="N169" i="7"/>
  <c r="M169" i="7"/>
  <c r="L169" i="7"/>
  <c r="K169" i="7"/>
  <c r="J169" i="7"/>
  <c r="I169" i="7"/>
  <c r="H169" i="7"/>
  <c r="G169" i="7"/>
  <c r="AZ169" i="7" s="1"/>
  <c r="BA169" i="7" s="1"/>
  <c r="Y168" i="7"/>
  <c r="X168" i="7"/>
  <c r="W168" i="7"/>
  <c r="V168" i="7"/>
  <c r="U168" i="7"/>
  <c r="T168" i="7"/>
  <c r="S168" i="7"/>
  <c r="R168" i="7"/>
  <c r="Q168" i="7"/>
  <c r="P168" i="7"/>
  <c r="O168" i="7"/>
  <c r="N168" i="7"/>
  <c r="M168" i="7"/>
  <c r="L168" i="7"/>
  <c r="K168" i="7"/>
  <c r="J168" i="7"/>
  <c r="AZ168" i="7" s="1"/>
  <c r="BA168" i="7" s="1"/>
  <c r="I168" i="7"/>
  <c r="H168" i="7"/>
  <c r="G168" i="7"/>
  <c r="Y167" i="7"/>
  <c r="X167" i="7"/>
  <c r="W167" i="7"/>
  <c r="V167" i="7"/>
  <c r="U167" i="7"/>
  <c r="T167" i="7"/>
  <c r="S167" i="7"/>
  <c r="R167" i="7"/>
  <c r="Q167" i="7"/>
  <c r="P167" i="7"/>
  <c r="O167" i="7"/>
  <c r="N167" i="7"/>
  <c r="M167" i="7"/>
  <c r="L167" i="7"/>
  <c r="K167" i="7"/>
  <c r="J167" i="7"/>
  <c r="I167" i="7"/>
  <c r="H167" i="7"/>
  <c r="G167" i="7"/>
  <c r="AZ167" i="7" s="1"/>
  <c r="BA167" i="7" s="1"/>
  <c r="Y166" i="7"/>
  <c r="X166" i="7"/>
  <c r="W166" i="7"/>
  <c r="V166" i="7"/>
  <c r="U166" i="7"/>
  <c r="T166" i="7"/>
  <c r="S166" i="7"/>
  <c r="R166" i="7"/>
  <c r="Q166" i="7"/>
  <c r="P166" i="7"/>
  <c r="O166" i="7"/>
  <c r="N166" i="7"/>
  <c r="M166" i="7"/>
  <c r="L166" i="7"/>
  <c r="K166" i="7"/>
  <c r="J166" i="7"/>
  <c r="I166" i="7"/>
  <c r="H166" i="7"/>
  <c r="AZ166" i="7" s="1"/>
  <c r="BA166" i="7" s="1"/>
  <c r="G166" i="7"/>
  <c r="Y165" i="7"/>
  <c r="X165" i="7"/>
  <c r="W165" i="7"/>
  <c r="V165" i="7"/>
  <c r="U165" i="7"/>
  <c r="T165" i="7"/>
  <c r="S165" i="7"/>
  <c r="R165" i="7"/>
  <c r="Q165" i="7"/>
  <c r="P165" i="7"/>
  <c r="O165" i="7"/>
  <c r="N165" i="7"/>
  <c r="M165" i="7"/>
  <c r="L165" i="7"/>
  <c r="K165" i="7"/>
  <c r="J165" i="7"/>
  <c r="I165" i="7"/>
  <c r="H165" i="7"/>
  <c r="G165" i="7"/>
  <c r="AZ165" i="7" s="1"/>
  <c r="BA165" i="7" s="1"/>
  <c r="Y164" i="7"/>
  <c r="X164" i="7"/>
  <c r="W164" i="7"/>
  <c r="V164" i="7"/>
  <c r="U164" i="7"/>
  <c r="T164" i="7"/>
  <c r="S164" i="7"/>
  <c r="R164" i="7"/>
  <c r="Q164" i="7"/>
  <c r="P164" i="7"/>
  <c r="O164" i="7"/>
  <c r="N164" i="7"/>
  <c r="M164" i="7"/>
  <c r="L164" i="7"/>
  <c r="K164" i="7"/>
  <c r="J164" i="7"/>
  <c r="AZ164" i="7" s="1"/>
  <c r="BA164" i="7" s="1"/>
  <c r="I164" i="7"/>
  <c r="H164" i="7"/>
  <c r="G164" i="7"/>
  <c r="Y163" i="7"/>
  <c r="X163" i="7"/>
  <c r="W163" i="7"/>
  <c r="V163" i="7"/>
  <c r="U163" i="7"/>
  <c r="T163" i="7"/>
  <c r="S163" i="7"/>
  <c r="R163" i="7"/>
  <c r="Q163" i="7"/>
  <c r="P163" i="7"/>
  <c r="O163" i="7"/>
  <c r="N163" i="7"/>
  <c r="M163" i="7"/>
  <c r="L163" i="7"/>
  <c r="K163" i="7"/>
  <c r="J163" i="7"/>
  <c r="I163" i="7"/>
  <c r="H163" i="7"/>
  <c r="G163" i="7"/>
  <c r="AZ163" i="7" s="1"/>
  <c r="BA163" i="7" s="1"/>
  <c r="Y162" i="7"/>
  <c r="X162" i="7"/>
  <c r="W162" i="7"/>
  <c r="V162" i="7"/>
  <c r="U162" i="7"/>
  <c r="T162" i="7"/>
  <c r="S162" i="7"/>
  <c r="R162" i="7"/>
  <c r="Q162" i="7"/>
  <c r="P162" i="7"/>
  <c r="O162" i="7"/>
  <c r="N162" i="7"/>
  <c r="M162" i="7"/>
  <c r="L162" i="7"/>
  <c r="K162" i="7"/>
  <c r="J162" i="7"/>
  <c r="I162" i="7"/>
  <c r="H162" i="7"/>
  <c r="AZ162" i="7" s="1"/>
  <c r="BA162" i="7" s="1"/>
  <c r="G162" i="7"/>
  <c r="Y161" i="7"/>
  <c r="X161" i="7"/>
  <c r="W161" i="7"/>
  <c r="V161" i="7"/>
  <c r="U161" i="7"/>
  <c r="T161" i="7"/>
  <c r="S161" i="7"/>
  <c r="R161" i="7"/>
  <c r="Q161" i="7"/>
  <c r="P161" i="7"/>
  <c r="O161" i="7"/>
  <c r="N161" i="7"/>
  <c r="M161" i="7"/>
  <c r="L161" i="7"/>
  <c r="K161" i="7"/>
  <c r="J161" i="7"/>
  <c r="I161" i="7"/>
  <c r="H161" i="7"/>
  <c r="G161" i="7"/>
  <c r="AZ161" i="7" s="1"/>
  <c r="BA161" i="7" s="1"/>
  <c r="Y160" i="7"/>
  <c r="X160" i="7"/>
  <c r="W160" i="7"/>
  <c r="V160" i="7"/>
  <c r="V158" i="7" s="1"/>
  <c r="U160" i="7"/>
  <c r="T160" i="7"/>
  <c r="S160" i="7"/>
  <c r="R160" i="7"/>
  <c r="R158" i="7" s="1"/>
  <c r="Q160" i="7"/>
  <c r="P160" i="7"/>
  <c r="O160" i="7"/>
  <c r="N160" i="7"/>
  <c r="N158" i="7" s="1"/>
  <c r="M160" i="7"/>
  <c r="L160" i="7"/>
  <c r="K160" i="7"/>
  <c r="J160" i="7"/>
  <c r="AZ160" i="7" s="1"/>
  <c r="BA160" i="7" s="1"/>
  <c r="I160" i="7"/>
  <c r="H160" i="7"/>
  <c r="G160" i="7"/>
  <c r="Y159" i="7"/>
  <c r="Y158" i="7" s="1"/>
  <c r="X159" i="7"/>
  <c r="W159" i="7"/>
  <c r="W158" i="7" s="1"/>
  <c r="V159" i="7"/>
  <c r="U159" i="7"/>
  <c r="U158" i="7" s="1"/>
  <c r="T159" i="7"/>
  <c r="S159" i="7"/>
  <c r="S158" i="7" s="1"/>
  <c r="R159" i="7"/>
  <c r="Q159" i="7"/>
  <c r="Q158" i="7" s="1"/>
  <c r="P159" i="7"/>
  <c r="O159" i="7"/>
  <c r="O158" i="7" s="1"/>
  <c r="N159" i="7"/>
  <c r="M159" i="7"/>
  <c r="M158" i="7" s="1"/>
  <c r="L159" i="7"/>
  <c r="K159" i="7"/>
  <c r="K158" i="7" s="1"/>
  <c r="J159" i="7"/>
  <c r="I159" i="7"/>
  <c r="I158" i="7" s="1"/>
  <c r="H159" i="7"/>
  <c r="G159" i="7"/>
  <c r="AZ159" i="7" s="1"/>
  <c r="BA159" i="7" s="1"/>
  <c r="AV158" i="7"/>
  <c r="AV175" i="7" s="1"/>
  <c r="AU158" i="7"/>
  <c r="AU175" i="7" s="1"/>
  <c r="AT158" i="7"/>
  <c r="AT175" i="7" s="1"/>
  <c r="AR158" i="7"/>
  <c r="AR175" i="7" s="1"/>
  <c r="AQ158" i="7"/>
  <c r="AO158" i="7"/>
  <c r="AO175" i="7" s="1"/>
  <c r="AL158" i="7"/>
  <c r="AL175" i="7" s="1"/>
  <c r="AK158" i="7"/>
  <c r="AK175" i="7" s="1"/>
  <c r="AI158" i="7"/>
  <c r="AH158" i="7"/>
  <c r="AH175" i="7" s="1"/>
  <c r="AG158" i="7"/>
  <c r="AG175" i="7" s="1"/>
  <c r="AF158" i="7"/>
  <c r="AF175" i="7" s="1"/>
  <c r="AC158" i="7"/>
  <c r="AC175" i="7" s="1"/>
  <c r="AB158" i="7"/>
  <c r="AB175" i="7" s="1"/>
  <c r="AA158" i="7"/>
  <c r="Z158" i="7"/>
  <c r="X158" i="7"/>
  <c r="T158" i="7"/>
  <c r="P158" i="7"/>
  <c r="L158" i="7"/>
  <c r="H158" i="7"/>
  <c r="G158" i="7"/>
  <c r="Y157" i="7"/>
  <c r="Y155" i="7" s="1"/>
  <c r="X157" i="7"/>
  <c r="W157" i="7"/>
  <c r="W155" i="7" s="1"/>
  <c r="V157" i="7"/>
  <c r="U157" i="7"/>
  <c r="U155" i="7" s="1"/>
  <c r="T157" i="7"/>
  <c r="S157" i="7"/>
  <c r="S155" i="7" s="1"/>
  <c r="R157" i="7"/>
  <c r="Q157" i="7"/>
  <c r="Q155" i="7" s="1"/>
  <c r="P157" i="7"/>
  <c r="O157" i="7"/>
  <c r="O155" i="7" s="1"/>
  <c r="N157" i="7"/>
  <c r="M157" i="7"/>
  <c r="M155" i="7" s="1"/>
  <c r="L157" i="7"/>
  <c r="K157" i="7"/>
  <c r="K155" i="7" s="1"/>
  <c r="J157" i="7"/>
  <c r="I157" i="7"/>
  <c r="I155" i="7" s="1"/>
  <c r="H157" i="7"/>
  <c r="G157" i="7"/>
  <c r="AZ157" i="7" s="1"/>
  <c r="BA157" i="7" s="1"/>
  <c r="Y156" i="7"/>
  <c r="X156" i="7"/>
  <c r="W156" i="7"/>
  <c r="V156" i="7"/>
  <c r="U156" i="7"/>
  <c r="T156" i="7"/>
  <c r="S156" i="7"/>
  <c r="R156" i="7"/>
  <c r="Q156" i="7"/>
  <c r="P156" i="7"/>
  <c r="O156" i="7"/>
  <c r="N156" i="7"/>
  <c r="M156" i="7"/>
  <c r="L156" i="7"/>
  <c r="K156" i="7"/>
  <c r="J156" i="7"/>
  <c r="AZ156" i="7" s="1"/>
  <c r="BA156" i="7" s="1"/>
  <c r="I156" i="7"/>
  <c r="H156" i="7"/>
  <c r="G156" i="7"/>
  <c r="AV155" i="7"/>
  <c r="AU155" i="7"/>
  <c r="AT155" i="7"/>
  <c r="AS155" i="7"/>
  <c r="AS175" i="7" s="1"/>
  <c r="AR155" i="7"/>
  <c r="AQ155" i="7"/>
  <c r="AP155" i="7"/>
  <c r="AP175" i="7" s="1"/>
  <c r="AO155" i="7"/>
  <c r="AN155" i="7"/>
  <c r="AN175" i="7" s="1"/>
  <c r="AM155" i="7"/>
  <c r="AL155" i="7"/>
  <c r="AK155" i="7"/>
  <c r="AJ155" i="7"/>
  <c r="AJ175" i="7" s="1"/>
  <c r="AI155" i="7"/>
  <c r="AH155" i="7"/>
  <c r="AG155" i="7"/>
  <c r="AF155" i="7"/>
  <c r="AE155" i="7"/>
  <c r="AD155" i="7"/>
  <c r="AD175" i="7" s="1"/>
  <c r="AC155" i="7"/>
  <c r="AB155" i="7"/>
  <c r="AA155" i="7"/>
  <c r="Z155" i="7"/>
  <c r="X155" i="7"/>
  <c r="V155" i="7"/>
  <c r="T155" i="7"/>
  <c r="R155" i="7"/>
  <c r="P155" i="7"/>
  <c r="N155" i="7"/>
  <c r="L155" i="7"/>
  <c r="J155" i="7"/>
  <c r="H155" i="7"/>
  <c r="Y154" i="7"/>
  <c r="X154" i="7"/>
  <c r="W154" i="7"/>
  <c r="V154" i="7"/>
  <c r="U154" i="7"/>
  <c r="T154" i="7"/>
  <c r="S154" i="7"/>
  <c r="R154" i="7"/>
  <c r="Q154" i="7"/>
  <c r="P154" i="7"/>
  <c r="O154" i="7"/>
  <c r="N154" i="7"/>
  <c r="M154" i="7"/>
  <c r="L154" i="7"/>
  <c r="K154" i="7"/>
  <c r="J154" i="7"/>
  <c r="I154" i="7"/>
  <c r="H154" i="7"/>
  <c r="G154" i="7"/>
  <c r="AZ154" i="7" s="1"/>
  <c r="BA154" i="7" s="1"/>
  <c r="Y153" i="7"/>
  <c r="X153" i="7"/>
  <c r="W153" i="7"/>
  <c r="V153" i="7"/>
  <c r="U153" i="7"/>
  <c r="T153" i="7"/>
  <c r="S153" i="7"/>
  <c r="R153" i="7"/>
  <c r="Q153" i="7"/>
  <c r="P153" i="7"/>
  <c r="O153" i="7"/>
  <c r="N153" i="7"/>
  <c r="M153" i="7"/>
  <c r="L153" i="7"/>
  <c r="K153" i="7"/>
  <c r="J153" i="7"/>
  <c r="I153" i="7"/>
  <c r="H153" i="7"/>
  <c r="AZ153" i="7" s="1"/>
  <c r="BA153" i="7" s="1"/>
  <c r="G153" i="7"/>
  <c r="Y152" i="7"/>
  <c r="X152" i="7"/>
  <c r="W152" i="7"/>
  <c r="V152" i="7"/>
  <c r="U152" i="7"/>
  <c r="T152" i="7"/>
  <c r="S152" i="7"/>
  <c r="R152" i="7"/>
  <c r="Q152" i="7"/>
  <c r="P152" i="7"/>
  <c r="O152" i="7"/>
  <c r="N152" i="7"/>
  <c r="M152" i="7"/>
  <c r="L152" i="7"/>
  <c r="K152" i="7"/>
  <c r="J152" i="7"/>
  <c r="I152" i="7"/>
  <c r="H152" i="7"/>
  <c r="G152" i="7"/>
  <c r="AZ152" i="7" s="1"/>
  <c r="BA152" i="7" s="1"/>
  <c r="Y151" i="7"/>
  <c r="X151" i="7"/>
  <c r="W151" i="7"/>
  <c r="V151" i="7"/>
  <c r="U151" i="7"/>
  <c r="T151" i="7"/>
  <c r="S151" i="7"/>
  <c r="R151" i="7"/>
  <c r="Q151" i="7"/>
  <c r="P151" i="7"/>
  <c r="O151" i="7"/>
  <c r="N151" i="7"/>
  <c r="M151" i="7"/>
  <c r="L151" i="7"/>
  <c r="K151" i="7"/>
  <c r="J151" i="7"/>
  <c r="AZ151" i="7" s="1"/>
  <c r="BA151" i="7" s="1"/>
  <c r="I151" i="7"/>
  <c r="H151" i="7"/>
  <c r="G151" i="7"/>
  <c r="Y150" i="7"/>
  <c r="X150" i="7"/>
  <c r="W150" i="7"/>
  <c r="V150" i="7"/>
  <c r="U150" i="7"/>
  <c r="T150" i="7"/>
  <c r="S150" i="7"/>
  <c r="R150" i="7"/>
  <c r="Q150" i="7"/>
  <c r="P150" i="7"/>
  <c r="O150" i="7"/>
  <c r="N150" i="7"/>
  <c r="M150" i="7"/>
  <c r="L150" i="7"/>
  <c r="K150" i="7"/>
  <c r="J150" i="7"/>
  <c r="I150" i="7"/>
  <c r="H150" i="7"/>
  <c r="G150" i="7"/>
  <c r="AZ150" i="7" s="1"/>
  <c r="BA150" i="7" s="1"/>
  <c r="Y149" i="7"/>
  <c r="X149" i="7"/>
  <c r="W149" i="7"/>
  <c r="V149" i="7"/>
  <c r="U149" i="7"/>
  <c r="T149" i="7"/>
  <c r="S149" i="7"/>
  <c r="R149" i="7"/>
  <c r="Q149" i="7"/>
  <c r="P149" i="7"/>
  <c r="O149" i="7"/>
  <c r="N149" i="7"/>
  <c r="M149" i="7"/>
  <c r="L149" i="7"/>
  <c r="K149" i="7"/>
  <c r="J149" i="7"/>
  <c r="I149" i="7"/>
  <c r="H149" i="7"/>
  <c r="AZ149" i="7" s="1"/>
  <c r="BA149" i="7" s="1"/>
  <c r="G149" i="7"/>
  <c r="Y148" i="7"/>
  <c r="X148" i="7"/>
  <c r="W148" i="7"/>
  <c r="V148" i="7"/>
  <c r="U148" i="7"/>
  <c r="T148" i="7"/>
  <c r="S148" i="7"/>
  <c r="R148" i="7"/>
  <c r="Q148" i="7"/>
  <c r="P148" i="7"/>
  <c r="O148" i="7"/>
  <c r="N148" i="7"/>
  <c r="M148" i="7"/>
  <c r="L148" i="7"/>
  <c r="K148" i="7"/>
  <c r="J148" i="7"/>
  <c r="I148" i="7"/>
  <c r="H148" i="7"/>
  <c r="G148" i="7"/>
  <c r="AZ148" i="7" s="1"/>
  <c r="BA148" i="7" s="1"/>
  <c r="Y147" i="7"/>
  <c r="X147" i="7"/>
  <c r="W147" i="7"/>
  <c r="V147" i="7"/>
  <c r="U147" i="7"/>
  <c r="T147" i="7"/>
  <c r="S147" i="7"/>
  <c r="R147" i="7"/>
  <c r="Q147" i="7"/>
  <c r="P147" i="7"/>
  <c r="O147" i="7"/>
  <c r="N147" i="7"/>
  <c r="M147" i="7"/>
  <c r="L147" i="7"/>
  <c r="K147" i="7"/>
  <c r="J147" i="7"/>
  <c r="AZ147" i="7" s="1"/>
  <c r="BA147" i="7" s="1"/>
  <c r="I147" i="7"/>
  <c r="H147" i="7"/>
  <c r="G147" i="7"/>
  <c r="Y146" i="7"/>
  <c r="X146" i="7"/>
  <c r="W146" i="7"/>
  <c r="W144" i="7" s="1"/>
  <c r="V146" i="7"/>
  <c r="U146" i="7"/>
  <c r="T146" i="7"/>
  <c r="S146" i="7"/>
  <c r="S144" i="7" s="1"/>
  <c r="R146" i="7"/>
  <c r="Q146" i="7"/>
  <c r="P146" i="7"/>
  <c r="O146" i="7"/>
  <c r="O144" i="7" s="1"/>
  <c r="N146" i="7"/>
  <c r="M146" i="7"/>
  <c r="L146" i="7"/>
  <c r="K146" i="7"/>
  <c r="K144" i="7" s="1"/>
  <c r="J146" i="7"/>
  <c r="I146" i="7"/>
  <c r="H146" i="7"/>
  <c r="G146" i="7"/>
  <c r="AZ146" i="7" s="1"/>
  <c r="BA146" i="7" s="1"/>
  <c r="Y145" i="7"/>
  <c r="X145" i="7"/>
  <c r="X144" i="7" s="1"/>
  <c r="W145" i="7"/>
  <c r="V145" i="7"/>
  <c r="V144" i="7" s="1"/>
  <c r="U145" i="7"/>
  <c r="T145" i="7"/>
  <c r="T144" i="7" s="1"/>
  <c r="S145" i="7"/>
  <c r="R145" i="7"/>
  <c r="R144" i="7" s="1"/>
  <c r="Q145" i="7"/>
  <c r="P145" i="7"/>
  <c r="P144" i="7" s="1"/>
  <c r="O145" i="7"/>
  <c r="N145" i="7"/>
  <c r="N144" i="7" s="1"/>
  <c r="M145" i="7"/>
  <c r="L145" i="7"/>
  <c r="L144" i="7" s="1"/>
  <c r="K145" i="7"/>
  <c r="J145" i="7"/>
  <c r="J144" i="7" s="1"/>
  <c r="I145" i="7"/>
  <c r="H145" i="7"/>
  <c r="H144" i="7" s="1"/>
  <c r="G145" i="7"/>
  <c r="AV144" i="7"/>
  <c r="AU144" i="7"/>
  <c r="AT144" i="7"/>
  <c r="AR144" i="7"/>
  <c r="AQ144" i="7"/>
  <c r="AQ175" i="7" s="1"/>
  <c r="AO144" i="7"/>
  <c r="AL144" i="7"/>
  <c r="AK144" i="7"/>
  <c r="AI144" i="7"/>
  <c r="AI175" i="7" s="1"/>
  <c r="AH144" i="7"/>
  <c r="AG144" i="7"/>
  <c r="AF144" i="7"/>
  <c r="AC144" i="7"/>
  <c r="AB144" i="7"/>
  <c r="AA144" i="7"/>
  <c r="Z144" i="7"/>
  <c r="Y144" i="7"/>
  <c r="U144" i="7"/>
  <c r="Q144" i="7"/>
  <c r="M144" i="7"/>
  <c r="I144" i="7"/>
  <c r="G144" i="7"/>
  <c r="Y143" i="7"/>
  <c r="X143" i="7"/>
  <c r="W143" i="7"/>
  <c r="V143" i="7"/>
  <c r="U143" i="7"/>
  <c r="T143" i="7"/>
  <c r="S143" i="7"/>
  <c r="R143" i="7"/>
  <c r="Q143" i="7"/>
  <c r="P143" i="7"/>
  <c r="O143" i="7"/>
  <c r="N143" i="7"/>
  <c r="M143" i="7"/>
  <c r="L143" i="7"/>
  <c r="K143" i="7"/>
  <c r="J143" i="7"/>
  <c r="AZ143" i="7" s="1"/>
  <c r="BA143" i="7" s="1"/>
  <c r="I143" i="7"/>
  <c r="H143" i="7"/>
  <c r="G143" i="7"/>
  <c r="Y142" i="7"/>
  <c r="X142" i="7"/>
  <c r="W142" i="7"/>
  <c r="V142" i="7"/>
  <c r="U142" i="7"/>
  <c r="T142" i="7"/>
  <c r="S142" i="7"/>
  <c r="R142" i="7"/>
  <c r="Q142" i="7"/>
  <c r="P142" i="7"/>
  <c r="O142" i="7"/>
  <c r="N142" i="7"/>
  <c r="M142" i="7"/>
  <c r="L142" i="7"/>
  <c r="K142" i="7"/>
  <c r="J142" i="7"/>
  <c r="I142" i="7"/>
  <c r="H142" i="7"/>
  <c r="G142" i="7"/>
  <c r="AZ142" i="7" s="1"/>
  <c r="BA142" i="7" s="1"/>
  <c r="Y141" i="7"/>
  <c r="X141" i="7"/>
  <c r="W141" i="7"/>
  <c r="V141" i="7"/>
  <c r="U141" i="7"/>
  <c r="T141" i="7"/>
  <c r="S141" i="7"/>
  <c r="R141" i="7"/>
  <c r="Q141" i="7"/>
  <c r="P141" i="7"/>
  <c r="O141" i="7"/>
  <c r="N141" i="7"/>
  <c r="M141" i="7"/>
  <c r="L141" i="7"/>
  <c r="K141" i="7"/>
  <c r="J141" i="7"/>
  <c r="I141" i="7"/>
  <c r="H141" i="7"/>
  <c r="AZ141" i="7" s="1"/>
  <c r="BA141" i="7" s="1"/>
  <c r="G141" i="7"/>
  <c r="Y140" i="7"/>
  <c r="X140" i="7"/>
  <c r="W140" i="7"/>
  <c r="V140" i="7"/>
  <c r="U140" i="7"/>
  <c r="T140" i="7"/>
  <c r="S140" i="7"/>
  <c r="R140" i="7"/>
  <c r="Q140" i="7"/>
  <c r="P140" i="7"/>
  <c r="O140" i="7"/>
  <c r="N140" i="7"/>
  <c r="M140" i="7"/>
  <c r="L140" i="7"/>
  <c r="K140" i="7"/>
  <c r="J140" i="7"/>
  <c r="I140" i="7"/>
  <c r="H140" i="7"/>
  <c r="G140" i="7"/>
  <c r="AZ140" i="7" s="1"/>
  <c r="BA140" i="7" s="1"/>
  <c r="Y139" i="7"/>
  <c r="X139" i="7"/>
  <c r="W139" i="7"/>
  <c r="V139" i="7"/>
  <c r="U139" i="7"/>
  <c r="T139" i="7"/>
  <c r="S139" i="7"/>
  <c r="R139" i="7"/>
  <c r="Q139" i="7"/>
  <c r="P139" i="7"/>
  <c r="O139" i="7"/>
  <c r="N139" i="7"/>
  <c r="M139" i="7"/>
  <c r="L139" i="7"/>
  <c r="K139" i="7"/>
  <c r="J139" i="7"/>
  <c r="AZ139" i="7" s="1"/>
  <c r="BA139" i="7" s="1"/>
  <c r="I139" i="7"/>
  <c r="H139" i="7"/>
  <c r="G139" i="7"/>
  <c r="Y138" i="7"/>
  <c r="X138" i="7"/>
  <c r="W138" i="7"/>
  <c r="V138" i="7"/>
  <c r="U138" i="7"/>
  <c r="T138" i="7"/>
  <c r="S138" i="7"/>
  <c r="R138" i="7"/>
  <c r="Q138" i="7"/>
  <c r="P138" i="7"/>
  <c r="O138" i="7"/>
  <c r="N138" i="7"/>
  <c r="M138" i="7"/>
  <c r="L138" i="7"/>
  <c r="K138" i="7"/>
  <c r="J138" i="7"/>
  <c r="I138" i="7"/>
  <c r="H138" i="7"/>
  <c r="G138" i="7"/>
  <c r="AZ138" i="7" s="1"/>
  <c r="BA138" i="7" s="1"/>
  <c r="Y137" i="7"/>
  <c r="X137" i="7"/>
  <c r="W137" i="7"/>
  <c r="V137" i="7"/>
  <c r="U137" i="7"/>
  <c r="T137" i="7"/>
  <c r="S137" i="7"/>
  <c r="R137" i="7"/>
  <c r="Q137" i="7"/>
  <c r="P137" i="7"/>
  <c r="O137" i="7"/>
  <c r="N137" i="7"/>
  <c r="M137" i="7"/>
  <c r="L137" i="7"/>
  <c r="K137" i="7"/>
  <c r="J137" i="7"/>
  <c r="I137" i="7"/>
  <c r="H137" i="7"/>
  <c r="AZ137" i="7" s="1"/>
  <c r="BA137" i="7" s="1"/>
  <c r="G137" i="7"/>
  <c r="Y136" i="7"/>
  <c r="X136" i="7"/>
  <c r="W136" i="7"/>
  <c r="V136" i="7"/>
  <c r="U136" i="7"/>
  <c r="T136" i="7"/>
  <c r="S136" i="7"/>
  <c r="R136" i="7"/>
  <c r="Q136" i="7"/>
  <c r="P136" i="7"/>
  <c r="O136" i="7"/>
  <c r="N136" i="7"/>
  <c r="M136" i="7"/>
  <c r="L136" i="7"/>
  <c r="AY13" i="9" s="1"/>
  <c r="K136" i="7"/>
  <c r="J136" i="7"/>
  <c r="I136" i="7"/>
  <c r="H136" i="7"/>
  <c r="G136" i="7"/>
  <c r="AZ136" i="7" s="1"/>
  <c r="BA136" i="7" s="1"/>
  <c r="Y135" i="7"/>
  <c r="X135" i="7"/>
  <c r="W135" i="7"/>
  <c r="V135" i="7"/>
  <c r="V131" i="7" s="1"/>
  <c r="U135" i="7"/>
  <c r="T135" i="7"/>
  <c r="S135" i="7"/>
  <c r="R135" i="7"/>
  <c r="R131" i="7" s="1"/>
  <c r="Q135" i="7"/>
  <c r="P135" i="7"/>
  <c r="O135" i="7"/>
  <c r="N135" i="7"/>
  <c r="N131" i="7" s="1"/>
  <c r="M135" i="7"/>
  <c r="L135" i="7"/>
  <c r="K135" i="7"/>
  <c r="J135" i="7"/>
  <c r="AZ135" i="7" s="1"/>
  <c r="BA135" i="7" s="1"/>
  <c r="I135" i="7"/>
  <c r="H135" i="7"/>
  <c r="G135" i="7"/>
  <c r="Y134" i="7"/>
  <c r="X134" i="7"/>
  <c r="W134" i="7"/>
  <c r="V134" i="7"/>
  <c r="U134" i="7"/>
  <c r="T134" i="7"/>
  <c r="S134" i="7"/>
  <c r="R134" i="7"/>
  <c r="Q134" i="7"/>
  <c r="P134" i="7"/>
  <c r="O134" i="7"/>
  <c r="N134" i="7"/>
  <c r="M134" i="7"/>
  <c r="L134" i="7"/>
  <c r="AU13" i="9" s="1"/>
  <c r="K134" i="7"/>
  <c r="J134" i="7"/>
  <c r="I134" i="7"/>
  <c r="H134" i="7"/>
  <c r="G134" i="7"/>
  <c r="AZ134" i="7" s="1"/>
  <c r="BA134" i="7" s="1"/>
  <c r="Y133" i="7"/>
  <c r="X133" i="7"/>
  <c r="W133" i="7"/>
  <c r="V133" i="7"/>
  <c r="U133" i="7"/>
  <c r="T133" i="7"/>
  <c r="S133" i="7"/>
  <c r="R133" i="7"/>
  <c r="Q133" i="7"/>
  <c r="P133" i="7"/>
  <c r="O133" i="7"/>
  <c r="N133" i="7"/>
  <c r="M133" i="7"/>
  <c r="L133" i="7"/>
  <c r="AT13" i="9" s="1"/>
  <c r="K133" i="7"/>
  <c r="J133" i="7"/>
  <c r="I133" i="7"/>
  <c r="H133" i="7"/>
  <c r="AZ133" i="7" s="1"/>
  <c r="BA133" i="7" s="1"/>
  <c r="G133" i="7"/>
  <c r="Y132" i="7"/>
  <c r="Y131" i="7" s="1"/>
  <c r="X132" i="7"/>
  <c r="W132" i="7"/>
  <c r="W131" i="7" s="1"/>
  <c r="V132" i="7"/>
  <c r="U132" i="7"/>
  <c r="U131" i="7" s="1"/>
  <c r="T132" i="7"/>
  <c r="S132" i="7"/>
  <c r="S131" i="7" s="1"/>
  <c r="R132" i="7"/>
  <c r="Q132" i="7"/>
  <c r="Q131" i="7" s="1"/>
  <c r="P132" i="7"/>
  <c r="O132" i="7"/>
  <c r="O131" i="7" s="1"/>
  <c r="N132" i="7"/>
  <c r="M132" i="7"/>
  <c r="M131" i="7" s="1"/>
  <c r="L132" i="7"/>
  <c r="K132" i="7"/>
  <c r="K131" i="7" s="1"/>
  <c r="J132" i="7"/>
  <c r="I132" i="7"/>
  <c r="I131" i="7" s="1"/>
  <c r="H132" i="7"/>
  <c r="G132" i="7"/>
  <c r="AZ132" i="7" s="1"/>
  <c r="BA132" i="7" s="1"/>
  <c r="AV131" i="7"/>
  <c r="AU131" i="7"/>
  <c r="AT131" i="7"/>
  <c r="AR131" i="7"/>
  <c r="AQ131" i="7"/>
  <c r="AO131" i="7"/>
  <c r="AL131" i="7"/>
  <c r="AK131" i="7"/>
  <c r="AJ131" i="7"/>
  <c r="AI131" i="7"/>
  <c r="AH131" i="7"/>
  <c r="AG131" i="7"/>
  <c r="AF131" i="7"/>
  <c r="AE131" i="7"/>
  <c r="AC131" i="7"/>
  <c r="AB131" i="7"/>
  <c r="AA131" i="7"/>
  <c r="Z131" i="7"/>
  <c r="X131" i="7"/>
  <c r="T131" i="7"/>
  <c r="P131" i="7"/>
  <c r="L131" i="7"/>
  <c r="H131" i="7"/>
  <c r="G131" i="7"/>
  <c r="Y130" i="7"/>
  <c r="X130" i="7"/>
  <c r="W130" i="7"/>
  <c r="V130" i="7"/>
  <c r="U130" i="7"/>
  <c r="T130" i="7"/>
  <c r="S130" i="7"/>
  <c r="R130" i="7"/>
  <c r="Q130" i="7"/>
  <c r="P130" i="7"/>
  <c r="O130" i="7"/>
  <c r="N130" i="7"/>
  <c r="M130" i="7"/>
  <c r="L130" i="7"/>
  <c r="K130" i="7"/>
  <c r="J130" i="7"/>
  <c r="I130" i="7"/>
  <c r="H130" i="7"/>
  <c r="G130" i="7"/>
  <c r="AZ130" i="7" s="1"/>
  <c r="BA130" i="7" s="1"/>
  <c r="Y129" i="7"/>
  <c r="X129" i="7"/>
  <c r="W129" i="7"/>
  <c r="V129" i="7"/>
  <c r="V125" i="7" s="1"/>
  <c r="U129" i="7"/>
  <c r="T129" i="7"/>
  <c r="S129" i="7"/>
  <c r="R129" i="7"/>
  <c r="R125" i="7" s="1"/>
  <c r="Q129" i="7"/>
  <c r="P129" i="7"/>
  <c r="O129" i="7"/>
  <c r="N129" i="7"/>
  <c r="N125" i="7" s="1"/>
  <c r="M129" i="7"/>
  <c r="L129" i="7"/>
  <c r="K129" i="7"/>
  <c r="J129" i="7"/>
  <c r="AZ129" i="7" s="1"/>
  <c r="BA129" i="7" s="1"/>
  <c r="I129" i="7"/>
  <c r="H129" i="7"/>
  <c r="G129" i="7"/>
  <c r="Y128" i="7"/>
  <c r="X128" i="7"/>
  <c r="W128" i="7"/>
  <c r="V128" i="7"/>
  <c r="U128" i="7"/>
  <c r="T128" i="7"/>
  <c r="S128" i="7"/>
  <c r="R128" i="7"/>
  <c r="Q128" i="7"/>
  <c r="P128" i="7"/>
  <c r="O128" i="7"/>
  <c r="N128" i="7"/>
  <c r="M128" i="7"/>
  <c r="L128" i="7"/>
  <c r="K128" i="7"/>
  <c r="J128" i="7"/>
  <c r="I128" i="7"/>
  <c r="H128" i="7"/>
  <c r="G128" i="7"/>
  <c r="AZ128" i="7" s="1"/>
  <c r="BA128" i="7" s="1"/>
  <c r="Y127" i="7"/>
  <c r="X127" i="7"/>
  <c r="X125" i="7" s="1"/>
  <c r="W127" i="7"/>
  <c r="V127" i="7"/>
  <c r="U127" i="7"/>
  <c r="T127" i="7"/>
  <c r="T125" i="7" s="1"/>
  <c r="S127" i="7"/>
  <c r="R127" i="7"/>
  <c r="Q127" i="7"/>
  <c r="P127" i="7"/>
  <c r="P125" i="7" s="1"/>
  <c r="O127" i="7"/>
  <c r="N127" i="7"/>
  <c r="M127" i="7"/>
  <c r="L127" i="7"/>
  <c r="L125" i="7" s="1"/>
  <c r="K127" i="7"/>
  <c r="J127" i="7"/>
  <c r="I127" i="7"/>
  <c r="H127" i="7"/>
  <c r="H125" i="7" s="1"/>
  <c r="G127" i="7"/>
  <c r="Y126" i="7"/>
  <c r="Y125" i="7" s="1"/>
  <c r="X126" i="7"/>
  <c r="W126" i="7"/>
  <c r="V126" i="7"/>
  <c r="U126" i="7"/>
  <c r="U125" i="7" s="1"/>
  <c r="T126" i="7"/>
  <c r="S126" i="7"/>
  <c r="R126" i="7"/>
  <c r="Q126" i="7"/>
  <c r="Q125" i="7" s="1"/>
  <c r="P126" i="7"/>
  <c r="O126" i="7"/>
  <c r="N126" i="7"/>
  <c r="M126" i="7"/>
  <c r="M125" i="7" s="1"/>
  <c r="L126" i="7"/>
  <c r="K126" i="7"/>
  <c r="J126" i="7"/>
  <c r="I126" i="7"/>
  <c r="I125" i="7" s="1"/>
  <c r="H126" i="7"/>
  <c r="G126" i="7"/>
  <c r="AZ126" i="7" s="1"/>
  <c r="BA126" i="7" s="1"/>
  <c r="AV125" i="7"/>
  <c r="AU125" i="7"/>
  <c r="AT125" i="7"/>
  <c r="AS125" i="7"/>
  <c r="AR125" i="7"/>
  <c r="AQ125" i="7"/>
  <c r="AP125" i="7"/>
  <c r="AO125" i="7"/>
  <c r="AN125" i="7"/>
  <c r="AL125" i="7"/>
  <c r="AK125" i="7"/>
  <c r="AJ125" i="7"/>
  <c r="AJ18" i="10" s="1"/>
  <c r="AI125" i="7"/>
  <c r="AH125" i="7"/>
  <c r="AG125" i="7"/>
  <c r="AF125" i="7"/>
  <c r="AE125" i="7"/>
  <c r="AE18" i="10" s="1"/>
  <c r="AC125" i="7"/>
  <c r="AB125" i="7"/>
  <c r="AA125" i="7"/>
  <c r="AA175" i="7" s="1"/>
  <c r="Z125" i="7"/>
  <c r="W125" i="7"/>
  <c r="S125" i="7"/>
  <c r="O125" i="7"/>
  <c r="K125" i="7"/>
  <c r="G125" i="7"/>
  <c r="Y124" i="7"/>
  <c r="X124" i="7"/>
  <c r="W124" i="7"/>
  <c r="V124" i="7"/>
  <c r="U124" i="7"/>
  <c r="T124" i="7"/>
  <c r="S124" i="7"/>
  <c r="R124" i="7"/>
  <c r="Q124" i="7"/>
  <c r="P124" i="7"/>
  <c r="O124" i="7"/>
  <c r="N124" i="7"/>
  <c r="M124" i="7"/>
  <c r="L124" i="7"/>
  <c r="K124" i="7"/>
  <c r="J124" i="7"/>
  <c r="I124" i="7"/>
  <c r="H124" i="7"/>
  <c r="AZ124" i="7" s="1"/>
  <c r="BA124" i="7" s="1"/>
  <c r="G124" i="7"/>
  <c r="Y123" i="7"/>
  <c r="X123" i="7"/>
  <c r="W123" i="7"/>
  <c r="V123" i="7"/>
  <c r="U123" i="7"/>
  <c r="T123" i="7"/>
  <c r="S123" i="7"/>
  <c r="R123" i="7"/>
  <c r="Q123" i="7"/>
  <c r="P123" i="7"/>
  <c r="O123" i="7"/>
  <c r="N123" i="7"/>
  <c r="M123" i="7"/>
  <c r="L123" i="7"/>
  <c r="K123" i="7"/>
  <c r="J123" i="7"/>
  <c r="I123" i="7"/>
  <c r="H123" i="7"/>
  <c r="G123" i="7"/>
  <c r="AZ123" i="7" s="1"/>
  <c r="BA123" i="7" s="1"/>
  <c r="Y122" i="7"/>
  <c r="X122" i="7"/>
  <c r="W122" i="7"/>
  <c r="V122" i="7"/>
  <c r="U122" i="7"/>
  <c r="T122" i="7"/>
  <c r="S122" i="7"/>
  <c r="R122" i="7"/>
  <c r="Q122" i="7"/>
  <c r="P122" i="7"/>
  <c r="O122" i="7"/>
  <c r="N122" i="7"/>
  <c r="M122" i="7"/>
  <c r="L122" i="7"/>
  <c r="K122" i="7"/>
  <c r="J122" i="7"/>
  <c r="AZ122" i="7" s="1"/>
  <c r="BA122" i="7" s="1"/>
  <c r="I122" i="7"/>
  <c r="H122" i="7"/>
  <c r="G122" i="7"/>
  <c r="Y121" i="7"/>
  <c r="X121" i="7"/>
  <c r="W121" i="7"/>
  <c r="V121" i="7"/>
  <c r="U121" i="7"/>
  <c r="T121" i="7"/>
  <c r="S121" i="7"/>
  <c r="R121" i="7"/>
  <c r="Q121" i="7"/>
  <c r="P121" i="7"/>
  <c r="O121" i="7"/>
  <c r="N121" i="7"/>
  <c r="M121" i="7"/>
  <c r="L121" i="7"/>
  <c r="K121" i="7"/>
  <c r="J121" i="7"/>
  <c r="I121" i="7"/>
  <c r="H121" i="7"/>
  <c r="G121" i="7"/>
  <c r="AZ121" i="7" s="1"/>
  <c r="BA121" i="7" s="1"/>
  <c r="Y120" i="7"/>
  <c r="X120" i="7"/>
  <c r="W120" i="7"/>
  <c r="V120" i="7"/>
  <c r="U120" i="7"/>
  <c r="T120" i="7"/>
  <c r="S120" i="7"/>
  <c r="R120" i="7"/>
  <c r="Q120" i="7"/>
  <c r="P120" i="7"/>
  <c r="O120" i="7"/>
  <c r="N120" i="7"/>
  <c r="M120" i="7"/>
  <c r="L120" i="7"/>
  <c r="K120" i="7"/>
  <c r="J120" i="7"/>
  <c r="I120" i="7"/>
  <c r="H120" i="7"/>
  <c r="AZ120" i="7" s="1"/>
  <c r="BA120" i="7" s="1"/>
  <c r="G120" i="7"/>
  <c r="Y119" i="7"/>
  <c r="Y117" i="7" s="1"/>
  <c r="X119" i="7"/>
  <c r="W119" i="7"/>
  <c r="V119" i="7"/>
  <c r="U119" i="7"/>
  <c r="U117" i="7" s="1"/>
  <c r="T119" i="7"/>
  <c r="S119" i="7"/>
  <c r="R119" i="7"/>
  <c r="Q119" i="7"/>
  <c r="Q117" i="7" s="1"/>
  <c r="P119" i="7"/>
  <c r="O119" i="7"/>
  <c r="N119" i="7"/>
  <c r="M119" i="7"/>
  <c r="M117" i="7" s="1"/>
  <c r="L119" i="7"/>
  <c r="K119" i="7"/>
  <c r="J119" i="7"/>
  <c r="I119" i="7"/>
  <c r="I117" i="7" s="1"/>
  <c r="H119" i="7"/>
  <c r="G119" i="7"/>
  <c r="AZ119" i="7" s="1"/>
  <c r="BA119" i="7" s="1"/>
  <c r="Y118" i="7"/>
  <c r="X118" i="7"/>
  <c r="X117" i="7" s="1"/>
  <c r="W118" i="7"/>
  <c r="V118" i="7"/>
  <c r="V117" i="7" s="1"/>
  <c r="U118" i="7"/>
  <c r="T118" i="7"/>
  <c r="T117" i="7" s="1"/>
  <c r="S118" i="7"/>
  <c r="R118" i="7"/>
  <c r="R117" i="7" s="1"/>
  <c r="Q118" i="7"/>
  <c r="P118" i="7"/>
  <c r="P117" i="7" s="1"/>
  <c r="O118" i="7"/>
  <c r="N118" i="7"/>
  <c r="N117" i="7" s="1"/>
  <c r="M118" i="7"/>
  <c r="L118" i="7"/>
  <c r="L117" i="7" s="1"/>
  <c r="K118" i="7"/>
  <c r="J118" i="7"/>
  <c r="AZ118" i="7" s="1"/>
  <c r="BA118" i="7" s="1"/>
  <c r="I118" i="7"/>
  <c r="H118" i="7"/>
  <c r="H117" i="7" s="1"/>
  <c r="G118" i="7"/>
  <c r="AV117" i="7"/>
  <c r="AU117" i="7"/>
  <c r="AT117" i="7"/>
  <c r="AS117" i="7"/>
  <c r="AR117" i="7"/>
  <c r="AQ117" i="7"/>
  <c r="AP117" i="7"/>
  <c r="AO117" i="7"/>
  <c r="AN117" i="7"/>
  <c r="AL117" i="7"/>
  <c r="AK117" i="7"/>
  <c r="AI117" i="7"/>
  <c r="AH117" i="7"/>
  <c r="AG117" i="7"/>
  <c r="AF117" i="7"/>
  <c r="AD117" i="7"/>
  <c r="AC117" i="7"/>
  <c r="AB117" i="7"/>
  <c r="AA117" i="7"/>
  <c r="Z117" i="7"/>
  <c r="W117" i="7"/>
  <c r="S117" i="7"/>
  <c r="O117" i="7"/>
  <c r="K117" i="7"/>
  <c r="G117" i="7"/>
  <c r="Y116" i="7"/>
  <c r="X116" i="7"/>
  <c r="W116" i="7"/>
  <c r="V116" i="7"/>
  <c r="U116" i="7"/>
  <c r="T116" i="7"/>
  <c r="S116" i="7"/>
  <c r="R116" i="7"/>
  <c r="Q116" i="7"/>
  <c r="P116" i="7"/>
  <c r="O116" i="7"/>
  <c r="N116" i="7"/>
  <c r="M116" i="7"/>
  <c r="L116" i="7"/>
  <c r="K116" i="7"/>
  <c r="J116" i="7"/>
  <c r="I116" i="7"/>
  <c r="H116" i="7"/>
  <c r="AZ116" i="7" s="1"/>
  <c r="BA116" i="7" s="1"/>
  <c r="G116" i="7"/>
  <c r="Y115" i="7"/>
  <c r="X115" i="7"/>
  <c r="W115" i="7"/>
  <c r="V115" i="7"/>
  <c r="U115" i="7"/>
  <c r="T115" i="7"/>
  <c r="S115" i="7"/>
  <c r="R115" i="7"/>
  <c r="Q115" i="7"/>
  <c r="P115" i="7"/>
  <c r="O115" i="7"/>
  <c r="N115" i="7"/>
  <c r="M115" i="7"/>
  <c r="L115" i="7"/>
  <c r="K115" i="7"/>
  <c r="J115" i="7"/>
  <c r="I115" i="7"/>
  <c r="H115" i="7"/>
  <c r="G115" i="7"/>
  <c r="AZ115" i="7" s="1"/>
  <c r="BA115" i="7" s="1"/>
  <c r="Y114" i="7"/>
  <c r="X114" i="7"/>
  <c r="W114" i="7"/>
  <c r="V114" i="7"/>
  <c r="U114" i="7"/>
  <c r="T114" i="7"/>
  <c r="S114" i="7"/>
  <c r="R114" i="7"/>
  <c r="Q114" i="7"/>
  <c r="P114" i="7"/>
  <c r="O114" i="7"/>
  <c r="N114" i="7"/>
  <c r="M114" i="7"/>
  <c r="L114" i="7"/>
  <c r="K114" i="7"/>
  <c r="J114" i="7"/>
  <c r="AZ114" i="7" s="1"/>
  <c r="BA114" i="7" s="1"/>
  <c r="I114" i="7"/>
  <c r="H114" i="7"/>
  <c r="G114" i="7"/>
  <c r="Y113" i="7"/>
  <c r="X113" i="7"/>
  <c r="W113" i="7"/>
  <c r="V113" i="7"/>
  <c r="U113" i="7"/>
  <c r="T113" i="7"/>
  <c r="S113" i="7"/>
  <c r="R113" i="7"/>
  <c r="Q113" i="7"/>
  <c r="P113" i="7"/>
  <c r="O113" i="7"/>
  <c r="N113" i="7"/>
  <c r="M113" i="7"/>
  <c r="L113" i="7"/>
  <c r="K113" i="7"/>
  <c r="J113" i="7"/>
  <c r="I113" i="7"/>
  <c r="H113" i="7"/>
  <c r="G113" i="7"/>
  <c r="AZ113" i="7" s="1"/>
  <c r="BA113" i="7" s="1"/>
  <c r="Y112" i="7"/>
  <c r="X112" i="7"/>
  <c r="W112" i="7"/>
  <c r="V112" i="7"/>
  <c r="U112" i="7"/>
  <c r="T112" i="7"/>
  <c r="S112" i="7"/>
  <c r="R112" i="7"/>
  <c r="Q112" i="7"/>
  <c r="P112" i="7"/>
  <c r="O112" i="7"/>
  <c r="N112" i="7"/>
  <c r="M112" i="7"/>
  <c r="L112" i="7"/>
  <c r="K112" i="7"/>
  <c r="J112" i="7"/>
  <c r="I112" i="7"/>
  <c r="H112" i="7"/>
  <c r="AZ112" i="7" s="1"/>
  <c r="BA112" i="7" s="1"/>
  <c r="G112" i="7"/>
  <c r="Y111" i="7"/>
  <c r="X111" i="7"/>
  <c r="W111" i="7"/>
  <c r="V111" i="7"/>
  <c r="U111" i="7"/>
  <c r="T111" i="7"/>
  <c r="S111" i="7"/>
  <c r="R111" i="7"/>
  <c r="Q111" i="7"/>
  <c r="P111" i="7"/>
  <c r="O111" i="7"/>
  <c r="N111" i="7"/>
  <c r="M111" i="7"/>
  <c r="L111" i="7"/>
  <c r="K111" i="7"/>
  <c r="J111" i="7"/>
  <c r="I111" i="7"/>
  <c r="H111" i="7"/>
  <c r="G111" i="7"/>
  <c r="AZ111" i="7" s="1"/>
  <c r="BA111" i="7" s="1"/>
  <c r="Y110" i="7"/>
  <c r="X110" i="7"/>
  <c r="W110" i="7"/>
  <c r="V110" i="7"/>
  <c r="U110" i="7"/>
  <c r="T110" i="7"/>
  <c r="S110" i="7"/>
  <c r="R110" i="7"/>
  <c r="Q110" i="7"/>
  <c r="P110" i="7"/>
  <c r="O110" i="7"/>
  <c r="N110" i="7"/>
  <c r="M110" i="7"/>
  <c r="L110" i="7"/>
  <c r="K110" i="7"/>
  <c r="J110" i="7"/>
  <c r="AZ110" i="7" s="1"/>
  <c r="BA110" i="7" s="1"/>
  <c r="I110" i="7"/>
  <c r="H110" i="7"/>
  <c r="G110" i="7"/>
  <c r="Y109" i="7"/>
  <c r="X109" i="7"/>
  <c r="W109" i="7"/>
  <c r="V109" i="7"/>
  <c r="U109" i="7"/>
  <c r="T109" i="7"/>
  <c r="S109" i="7"/>
  <c r="R109" i="7"/>
  <c r="Q109" i="7"/>
  <c r="P109" i="7"/>
  <c r="O109" i="7"/>
  <c r="N109" i="7"/>
  <c r="M109" i="7"/>
  <c r="L109" i="7"/>
  <c r="K109" i="7"/>
  <c r="J109" i="7"/>
  <c r="I109" i="7"/>
  <c r="H109" i="7"/>
  <c r="G109" i="7"/>
  <c r="AZ109" i="7" s="1"/>
  <c r="BA109" i="7" s="1"/>
  <c r="Y108" i="7"/>
  <c r="X108" i="7"/>
  <c r="W108" i="7"/>
  <c r="V108" i="7"/>
  <c r="U108" i="7"/>
  <c r="T108" i="7"/>
  <c r="S108" i="7"/>
  <c r="R108" i="7"/>
  <c r="Q108" i="7"/>
  <c r="P108" i="7"/>
  <c r="O108" i="7"/>
  <c r="N108" i="7"/>
  <c r="M108" i="7"/>
  <c r="L108" i="7"/>
  <c r="K108" i="7"/>
  <c r="J108" i="7"/>
  <c r="I108" i="7"/>
  <c r="H108" i="7"/>
  <c r="AZ108" i="7" s="1"/>
  <c r="BA108" i="7" s="1"/>
  <c r="G108" i="7"/>
  <c r="Y107" i="7"/>
  <c r="X107" i="7"/>
  <c r="W107" i="7"/>
  <c r="V107" i="7"/>
  <c r="U107" i="7"/>
  <c r="T107" i="7"/>
  <c r="S107" i="7"/>
  <c r="R107" i="7"/>
  <c r="Q107" i="7"/>
  <c r="P107" i="7"/>
  <c r="O107" i="7"/>
  <c r="N107" i="7"/>
  <c r="M107" i="7"/>
  <c r="L107" i="7"/>
  <c r="K107" i="7"/>
  <c r="J107" i="7"/>
  <c r="I107" i="7"/>
  <c r="H107" i="7"/>
  <c r="G107" i="7"/>
  <c r="AZ107" i="7" s="1"/>
  <c r="BA107" i="7" s="1"/>
  <c r="Y106" i="7"/>
  <c r="X106" i="7"/>
  <c r="W106" i="7"/>
  <c r="V106" i="7"/>
  <c r="V104" i="7" s="1"/>
  <c r="U106" i="7"/>
  <c r="T106" i="7"/>
  <c r="S106" i="7"/>
  <c r="R106" i="7"/>
  <c r="R104" i="7" s="1"/>
  <c r="Q106" i="7"/>
  <c r="P106" i="7"/>
  <c r="O106" i="7"/>
  <c r="N106" i="7"/>
  <c r="N104" i="7" s="1"/>
  <c r="M106" i="7"/>
  <c r="L106" i="7"/>
  <c r="K106" i="7"/>
  <c r="J106" i="7"/>
  <c r="AZ106" i="7" s="1"/>
  <c r="BA106" i="7" s="1"/>
  <c r="I106" i="7"/>
  <c r="H106" i="7"/>
  <c r="G106" i="7"/>
  <c r="Y105" i="7"/>
  <c r="Y104" i="7" s="1"/>
  <c r="X105" i="7"/>
  <c r="W105" i="7"/>
  <c r="W104" i="7" s="1"/>
  <c r="V105" i="7"/>
  <c r="U105" i="7"/>
  <c r="U104" i="7" s="1"/>
  <c r="T105" i="7"/>
  <c r="S105" i="7"/>
  <c r="S104" i="7" s="1"/>
  <c r="R105" i="7"/>
  <c r="Q105" i="7"/>
  <c r="Q104" i="7" s="1"/>
  <c r="P105" i="7"/>
  <c r="O105" i="7"/>
  <c r="O104" i="7" s="1"/>
  <c r="N105" i="7"/>
  <c r="M105" i="7"/>
  <c r="M104" i="7" s="1"/>
  <c r="L105" i="7"/>
  <c r="K105" i="7"/>
  <c r="K104" i="7" s="1"/>
  <c r="J105" i="7"/>
  <c r="I105" i="7"/>
  <c r="I104" i="7" s="1"/>
  <c r="H105" i="7"/>
  <c r="G105" i="7"/>
  <c r="AZ105" i="7" s="1"/>
  <c r="BA105" i="7" s="1"/>
  <c r="AV104" i="7"/>
  <c r="AU104" i="7"/>
  <c r="AT104" i="7"/>
  <c r="AR104" i="7"/>
  <c r="AQ104" i="7"/>
  <c r="AO104" i="7"/>
  <c r="AL104" i="7"/>
  <c r="AK104" i="7"/>
  <c r="AI104" i="7"/>
  <c r="AH104" i="7"/>
  <c r="AG104" i="7"/>
  <c r="AF104" i="7"/>
  <c r="AC104" i="7"/>
  <c r="AB104" i="7"/>
  <c r="AA104" i="7"/>
  <c r="Z104" i="7"/>
  <c r="X104" i="7"/>
  <c r="T104" i="7"/>
  <c r="P104" i="7"/>
  <c r="L104" i="7"/>
  <c r="H104" i="7"/>
  <c r="G104" i="7"/>
  <c r="Y103" i="7"/>
  <c r="X103" i="7"/>
  <c r="W103" i="7"/>
  <c r="V103" i="7"/>
  <c r="U103" i="7"/>
  <c r="T103" i="7"/>
  <c r="S103" i="7"/>
  <c r="R103" i="7"/>
  <c r="Q103" i="7"/>
  <c r="P103" i="7"/>
  <c r="O103" i="7"/>
  <c r="N103" i="7"/>
  <c r="M103" i="7"/>
  <c r="L103" i="7"/>
  <c r="K103" i="7"/>
  <c r="J103" i="7"/>
  <c r="I103" i="7"/>
  <c r="H103" i="7"/>
  <c r="G103" i="7"/>
  <c r="AZ103" i="7" s="1"/>
  <c r="BA103" i="7" s="1"/>
  <c r="Y102" i="7"/>
  <c r="X102" i="7"/>
  <c r="W102" i="7"/>
  <c r="V102" i="7"/>
  <c r="U102" i="7"/>
  <c r="T102" i="7"/>
  <c r="S102" i="7"/>
  <c r="R102" i="7"/>
  <c r="Q102" i="7"/>
  <c r="P102" i="7"/>
  <c r="O102" i="7"/>
  <c r="N102" i="7"/>
  <c r="M102" i="7"/>
  <c r="L102" i="7"/>
  <c r="K102" i="7"/>
  <c r="J102" i="7"/>
  <c r="AZ102" i="7" s="1"/>
  <c r="BA102" i="7" s="1"/>
  <c r="I102" i="7"/>
  <c r="H102" i="7"/>
  <c r="G102" i="7"/>
  <c r="Y101" i="7"/>
  <c r="X101" i="7"/>
  <c r="W101" i="7"/>
  <c r="V101" i="7"/>
  <c r="U101" i="7"/>
  <c r="T101" i="7"/>
  <c r="S101" i="7"/>
  <c r="R101" i="7"/>
  <c r="Q101" i="7"/>
  <c r="P101" i="7"/>
  <c r="O101" i="7"/>
  <c r="N101" i="7"/>
  <c r="M101" i="7"/>
  <c r="L101" i="7"/>
  <c r="K101" i="7"/>
  <c r="J101" i="7"/>
  <c r="I101" i="7"/>
  <c r="H101" i="7"/>
  <c r="G101" i="7"/>
  <c r="AZ101" i="7" s="1"/>
  <c r="BA101" i="7" s="1"/>
  <c r="Y100" i="7"/>
  <c r="X100" i="7"/>
  <c r="W100" i="7"/>
  <c r="V100" i="7"/>
  <c r="U100" i="7"/>
  <c r="T100" i="7"/>
  <c r="S100" i="7"/>
  <c r="R100" i="7"/>
  <c r="Q100" i="7"/>
  <c r="P100" i="7"/>
  <c r="O100" i="7"/>
  <c r="N100" i="7"/>
  <c r="M100" i="7"/>
  <c r="L100" i="7"/>
  <c r="K100" i="7"/>
  <c r="J100" i="7"/>
  <c r="I100" i="7"/>
  <c r="H100" i="7"/>
  <c r="AZ100" i="7" s="1"/>
  <c r="BA100" i="7" s="1"/>
  <c r="G100" i="7"/>
  <c r="Y99" i="7"/>
  <c r="X99" i="7"/>
  <c r="W99" i="7"/>
  <c r="V99" i="7"/>
  <c r="U99" i="7"/>
  <c r="T99" i="7"/>
  <c r="S99" i="7"/>
  <c r="R99" i="7"/>
  <c r="Q99" i="7"/>
  <c r="P99" i="7"/>
  <c r="O99" i="7"/>
  <c r="N99" i="7"/>
  <c r="M99" i="7"/>
  <c r="L99" i="7"/>
  <c r="K99" i="7"/>
  <c r="J99" i="7"/>
  <c r="I99" i="7"/>
  <c r="H99" i="7"/>
  <c r="G99" i="7"/>
  <c r="AZ99" i="7" s="1"/>
  <c r="BA99" i="7" s="1"/>
  <c r="Y98" i="7"/>
  <c r="X98" i="7"/>
  <c r="W98" i="7"/>
  <c r="V98" i="7"/>
  <c r="U98" i="7"/>
  <c r="T98" i="7"/>
  <c r="S98" i="7"/>
  <c r="R98" i="7"/>
  <c r="Q98" i="7"/>
  <c r="P98" i="7"/>
  <c r="O98" i="7"/>
  <c r="N98" i="7"/>
  <c r="M98" i="7"/>
  <c r="L98" i="7"/>
  <c r="K98" i="7"/>
  <c r="J98" i="7"/>
  <c r="AZ98" i="7" s="1"/>
  <c r="BA98" i="7" s="1"/>
  <c r="I98" i="7"/>
  <c r="H98" i="7"/>
  <c r="G98" i="7"/>
  <c r="Y97" i="7"/>
  <c r="X97" i="7"/>
  <c r="W97" i="7"/>
  <c r="V97" i="7"/>
  <c r="U97" i="7"/>
  <c r="T97" i="7"/>
  <c r="S97" i="7"/>
  <c r="R97" i="7"/>
  <c r="Q97" i="7"/>
  <c r="P97" i="7"/>
  <c r="O97" i="7"/>
  <c r="N97" i="7"/>
  <c r="M97" i="7"/>
  <c r="L97" i="7"/>
  <c r="K97" i="7"/>
  <c r="J97" i="7"/>
  <c r="I97" i="7"/>
  <c r="H97" i="7"/>
  <c r="G97" i="7"/>
  <c r="AZ97" i="7" s="1"/>
  <c r="BA97" i="7" s="1"/>
  <c r="Y96" i="7"/>
  <c r="X96" i="7"/>
  <c r="W96" i="7"/>
  <c r="V96" i="7"/>
  <c r="U96" i="7"/>
  <c r="T96" i="7"/>
  <c r="S96" i="7"/>
  <c r="R96" i="7"/>
  <c r="Q96" i="7"/>
  <c r="P96" i="7"/>
  <c r="O96" i="7"/>
  <c r="N96" i="7"/>
  <c r="M96" i="7"/>
  <c r="L96" i="7"/>
  <c r="K96" i="7"/>
  <c r="J96" i="7"/>
  <c r="I96" i="7"/>
  <c r="H96" i="7"/>
  <c r="AZ96" i="7" s="1"/>
  <c r="BA96" i="7" s="1"/>
  <c r="G96" i="7"/>
  <c r="Y95" i="7"/>
  <c r="X95" i="7"/>
  <c r="W95" i="7"/>
  <c r="V95" i="7"/>
  <c r="U95" i="7"/>
  <c r="T95" i="7"/>
  <c r="S95" i="7"/>
  <c r="R95" i="7"/>
  <c r="Q95" i="7"/>
  <c r="P95" i="7"/>
  <c r="O95" i="7"/>
  <c r="N95" i="7"/>
  <c r="M95" i="7"/>
  <c r="L95" i="7"/>
  <c r="K95" i="7"/>
  <c r="J95" i="7"/>
  <c r="I95" i="7"/>
  <c r="H95" i="7"/>
  <c r="G95" i="7"/>
  <c r="AZ95" i="7" s="1"/>
  <c r="BA95" i="7" s="1"/>
  <c r="Y94" i="7"/>
  <c r="X94" i="7"/>
  <c r="W94" i="7"/>
  <c r="V94" i="7"/>
  <c r="U94" i="7"/>
  <c r="T94" i="7"/>
  <c r="S94" i="7"/>
  <c r="R94" i="7"/>
  <c r="Q94" i="7"/>
  <c r="P94" i="7"/>
  <c r="O94" i="7"/>
  <c r="N94" i="7"/>
  <c r="M94" i="7"/>
  <c r="L94" i="7"/>
  <c r="K94" i="7"/>
  <c r="J94" i="7"/>
  <c r="AZ94" i="7" s="1"/>
  <c r="BA94" i="7" s="1"/>
  <c r="I94" i="7"/>
  <c r="H94" i="7"/>
  <c r="G94" i="7"/>
  <c r="Y93" i="7"/>
  <c r="X93" i="7"/>
  <c r="W93" i="7"/>
  <c r="V93" i="7"/>
  <c r="U93" i="7"/>
  <c r="T93" i="7"/>
  <c r="S93" i="7"/>
  <c r="R93" i="7"/>
  <c r="Q93" i="7"/>
  <c r="P93" i="7"/>
  <c r="O93" i="7"/>
  <c r="N93" i="7"/>
  <c r="M93" i="7"/>
  <c r="L93" i="7"/>
  <c r="K93" i="7"/>
  <c r="J93" i="7"/>
  <c r="I93" i="7"/>
  <c r="H93" i="7"/>
  <c r="G93" i="7"/>
  <c r="AZ93" i="7" s="1"/>
  <c r="BA93" i="7" s="1"/>
  <c r="Y92" i="7"/>
  <c r="X92" i="7"/>
  <c r="W92" i="7"/>
  <c r="V92" i="7"/>
  <c r="U92" i="7"/>
  <c r="T92" i="7"/>
  <c r="S92" i="7"/>
  <c r="R92" i="7"/>
  <c r="Q92" i="7"/>
  <c r="P92" i="7"/>
  <c r="O92" i="7"/>
  <c r="N92" i="7"/>
  <c r="M92" i="7"/>
  <c r="L92" i="7"/>
  <c r="K92" i="7"/>
  <c r="J92" i="7"/>
  <c r="I92" i="7"/>
  <c r="H92" i="7"/>
  <c r="AZ92" i="7" s="1"/>
  <c r="BA92" i="7" s="1"/>
  <c r="G92" i="7"/>
  <c r="Y91" i="7"/>
  <c r="X91" i="7"/>
  <c r="W91" i="7"/>
  <c r="V91" i="7"/>
  <c r="U91" i="7"/>
  <c r="T91" i="7"/>
  <c r="S91" i="7"/>
  <c r="R91" i="7"/>
  <c r="Q91" i="7"/>
  <c r="P91" i="7"/>
  <c r="O91" i="7"/>
  <c r="N91" i="7"/>
  <c r="M91" i="7"/>
  <c r="L91" i="7"/>
  <c r="K91" i="7"/>
  <c r="J91" i="7"/>
  <c r="I91" i="7"/>
  <c r="H91" i="7"/>
  <c r="G91" i="7"/>
  <c r="AZ91" i="7" s="1"/>
  <c r="BA91" i="7" s="1"/>
  <c r="Y90" i="7"/>
  <c r="X90" i="7"/>
  <c r="W90" i="7"/>
  <c r="V90" i="7"/>
  <c r="U90" i="7"/>
  <c r="T90" i="7"/>
  <c r="S90" i="7"/>
  <c r="R90" i="7"/>
  <c r="Q90" i="7"/>
  <c r="P90" i="7"/>
  <c r="O90" i="7"/>
  <c r="N90" i="7"/>
  <c r="M90" i="7"/>
  <c r="L90" i="7"/>
  <c r="K90" i="7"/>
  <c r="J90" i="7"/>
  <c r="AZ90" i="7" s="1"/>
  <c r="BA90" i="7" s="1"/>
  <c r="I90" i="7"/>
  <c r="H90" i="7"/>
  <c r="G90" i="7"/>
  <c r="Y89" i="7"/>
  <c r="X89" i="7"/>
  <c r="W89" i="7"/>
  <c r="V89" i="7"/>
  <c r="U89" i="7"/>
  <c r="T89" i="7"/>
  <c r="S89" i="7"/>
  <c r="R89" i="7"/>
  <c r="Q89" i="7"/>
  <c r="P89" i="7"/>
  <c r="O89" i="7"/>
  <c r="N89" i="7"/>
  <c r="M89" i="7"/>
  <c r="L89" i="7"/>
  <c r="K89" i="7"/>
  <c r="J89" i="7"/>
  <c r="I89" i="7"/>
  <c r="H89" i="7"/>
  <c r="G89" i="7"/>
  <c r="AZ89" i="7" s="1"/>
  <c r="BA89" i="7" s="1"/>
  <c r="Y88" i="7"/>
  <c r="X88" i="7"/>
  <c r="W88" i="7"/>
  <c r="V88" i="7"/>
  <c r="U88" i="7"/>
  <c r="T88" i="7"/>
  <c r="S88" i="7"/>
  <c r="R88" i="7"/>
  <c r="Q88" i="7"/>
  <c r="P88" i="7"/>
  <c r="O88" i="7"/>
  <c r="N88" i="7"/>
  <c r="M88" i="7"/>
  <c r="L88" i="7"/>
  <c r="K88" i="7"/>
  <c r="J88" i="7"/>
  <c r="I88" i="7"/>
  <c r="H88" i="7"/>
  <c r="AZ88" i="7" s="1"/>
  <c r="BA88" i="7" s="1"/>
  <c r="G88" i="7"/>
  <c r="Y87" i="7"/>
  <c r="X87" i="7"/>
  <c r="W87" i="7"/>
  <c r="V87" i="7"/>
  <c r="U87" i="7"/>
  <c r="T87" i="7"/>
  <c r="S87" i="7"/>
  <c r="R87" i="7"/>
  <c r="Q87" i="7"/>
  <c r="P87" i="7"/>
  <c r="O87" i="7"/>
  <c r="N87" i="7"/>
  <c r="M87" i="7"/>
  <c r="L87" i="7"/>
  <c r="K87" i="7"/>
  <c r="J87" i="7"/>
  <c r="I87" i="7"/>
  <c r="H87" i="7"/>
  <c r="G87" i="7"/>
  <c r="AZ87" i="7" s="1"/>
  <c r="BA87" i="7" s="1"/>
  <c r="Y86" i="7"/>
  <c r="X86" i="7"/>
  <c r="W86" i="7"/>
  <c r="V86" i="7"/>
  <c r="U86" i="7"/>
  <c r="T86" i="7"/>
  <c r="S86" i="7"/>
  <c r="R86" i="7"/>
  <c r="Q86" i="7"/>
  <c r="P86" i="7"/>
  <c r="O86" i="7"/>
  <c r="N86" i="7"/>
  <c r="M86" i="7"/>
  <c r="L86" i="7"/>
  <c r="K86" i="7"/>
  <c r="J86" i="7"/>
  <c r="AZ86" i="7" s="1"/>
  <c r="BA86" i="7" s="1"/>
  <c r="I86" i="7"/>
  <c r="H86" i="7"/>
  <c r="G86" i="7"/>
  <c r="Y85" i="7"/>
  <c r="X85" i="7"/>
  <c r="W85" i="7"/>
  <c r="V85" i="7"/>
  <c r="U85" i="7"/>
  <c r="T85" i="7"/>
  <c r="S85" i="7"/>
  <c r="R85" i="7"/>
  <c r="Q85" i="7"/>
  <c r="P85" i="7"/>
  <c r="O85" i="7"/>
  <c r="N85" i="7"/>
  <c r="M85" i="7"/>
  <c r="L85" i="7"/>
  <c r="K85" i="7"/>
  <c r="J85" i="7"/>
  <c r="I85" i="7"/>
  <c r="H85" i="7"/>
  <c r="G85" i="7"/>
  <c r="AZ85" i="7" s="1"/>
  <c r="BA85" i="7" s="1"/>
  <c r="Y84" i="7"/>
  <c r="X84" i="7"/>
  <c r="W84" i="7"/>
  <c r="V84" i="7"/>
  <c r="U84" i="7"/>
  <c r="T84" i="7"/>
  <c r="S84" i="7"/>
  <c r="R84" i="7"/>
  <c r="Q84" i="7"/>
  <c r="P84" i="7"/>
  <c r="O84" i="7"/>
  <c r="N84" i="7"/>
  <c r="M84" i="7"/>
  <c r="L84" i="7"/>
  <c r="K84" i="7"/>
  <c r="J84" i="7"/>
  <c r="I84" i="7"/>
  <c r="H84" i="7"/>
  <c r="AZ84" i="7" s="1"/>
  <c r="BA84" i="7" s="1"/>
  <c r="G84" i="7"/>
  <c r="Y83" i="7"/>
  <c r="X83" i="7"/>
  <c r="W83" i="7"/>
  <c r="V83" i="7"/>
  <c r="U83" i="7"/>
  <c r="T83" i="7"/>
  <c r="S83" i="7"/>
  <c r="R83" i="7"/>
  <c r="Q83" i="7"/>
  <c r="P83" i="7"/>
  <c r="O83" i="7"/>
  <c r="N83" i="7"/>
  <c r="M83" i="7"/>
  <c r="L83" i="7"/>
  <c r="K83" i="7"/>
  <c r="J83" i="7"/>
  <c r="I83" i="7"/>
  <c r="H83" i="7"/>
  <c r="G83" i="7"/>
  <c r="AZ83" i="7" s="1"/>
  <c r="BA83" i="7" s="1"/>
  <c r="Y82" i="7"/>
  <c r="X82" i="7"/>
  <c r="W82" i="7"/>
  <c r="V82" i="7"/>
  <c r="U82" i="7"/>
  <c r="T82" i="7"/>
  <c r="S82" i="7"/>
  <c r="R82" i="7"/>
  <c r="Q82" i="7"/>
  <c r="P82" i="7"/>
  <c r="O82" i="7"/>
  <c r="N82" i="7"/>
  <c r="M82" i="7"/>
  <c r="L82" i="7"/>
  <c r="K82" i="7"/>
  <c r="J82" i="7"/>
  <c r="AZ82" i="7" s="1"/>
  <c r="BA82" i="7" s="1"/>
  <c r="I82" i="7"/>
  <c r="H82" i="7"/>
  <c r="G82" i="7"/>
  <c r="Y81" i="7"/>
  <c r="X81" i="7"/>
  <c r="W81" i="7"/>
  <c r="V81" i="7"/>
  <c r="U81" i="7"/>
  <c r="T81" i="7"/>
  <c r="S81" i="7"/>
  <c r="R81" i="7"/>
  <c r="Q81" i="7"/>
  <c r="P81" i="7"/>
  <c r="O81" i="7"/>
  <c r="N81" i="7"/>
  <c r="M81" i="7"/>
  <c r="L81" i="7"/>
  <c r="K81" i="7"/>
  <c r="J81" i="7"/>
  <c r="I81" i="7"/>
  <c r="H81" i="7"/>
  <c r="G81" i="7"/>
  <c r="AZ81" i="7" s="1"/>
  <c r="BA81" i="7" s="1"/>
  <c r="Y80" i="7"/>
  <c r="X80" i="7"/>
  <c r="W80" i="7"/>
  <c r="V80" i="7"/>
  <c r="U80" i="7"/>
  <c r="T80" i="7"/>
  <c r="S80" i="7"/>
  <c r="R80" i="7"/>
  <c r="Q80" i="7"/>
  <c r="P80" i="7"/>
  <c r="O80" i="7"/>
  <c r="N80" i="7"/>
  <c r="M80" i="7"/>
  <c r="L80" i="7"/>
  <c r="K80" i="7"/>
  <c r="J80" i="7"/>
  <c r="I80" i="7"/>
  <c r="H80" i="7"/>
  <c r="AZ80" i="7" s="1"/>
  <c r="BA80" i="7" s="1"/>
  <c r="G80" i="7"/>
  <c r="Y79" i="7"/>
  <c r="Y77" i="7" s="1"/>
  <c r="X79" i="7"/>
  <c r="W79" i="7"/>
  <c r="V79" i="7"/>
  <c r="U79" i="7"/>
  <c r="U77" i="7" s="1"/>
  <c r="T79" i="7"/>
  <c r="S79" i="7"/>
  <c r="R79" i="7"/>
  <c r="Q79" i="7"/>
  <c r="Q77" i="7" s="1"/>
  <c r="P79" i="7"/>
  <c r="O79" i="7"/>
  <c r="N79" i="7"/>
  <c r="M79" i="7"/>
  <c r="M77" i="7" s="1"/>
  <c r="L79" i="7"/>
  <c r="K79" i="7"/>
  <c r="J79" i="7"/>
  <c r="I79" i="7"/>
  <c r="I77" i="7" s="1"/>
  <c r="H79" i="7"/>
  <c r="G79" i="7"/>
  <c r="AZ79" i="7" s="1"/>
  <c r="BA79" i="7" s="1"/>
  <c r="Y78" i="7"/>
  <c r="X78" i="7"/>
  <c r="X77" i="7" s="1"/>
  <c r="W78" i="7"/>
  <c r="V78" i="7"/>
  <c r="V77" i="7" s="1"/>
  <c r="U78" i="7"/>
  <c r="T78" i="7"/>
  <c r="T77" i="7" s="1"/>
  <c r="S78" i="7"/>
  <c r="R78" i="7"/>
  <c r="R77" i="7" s="1"/>
  <c r="Q78" i="7"/>
  <c r="P78" i="7"/>
  <c r="P77" i="7" s="1"/>
  <c r="O78" i="7"/>
  <c r="N78" i="7"/>
  <c r="N77" i="7" s="1"/>
  <c r="M78" i="7"/>
  <c r="L78" i="7"/>
  <c r="L77" i="7" s="1"/>
  <c r="K78" i="7"/>
  <c r="J78" i="7"/>
  <c r="AZ78" i="7" s="1"/>
  <c r="BA78" i="7" s="1"/>
  <c r="I78" i="7"/>
  <c r="H78" i="7"/>
  <c r="H77" i="7" s="1"/>
  <c r="G78" i="7"/>
  <c r="AV77" i="7"/>
  <c r="AU77" i="7"/>
  <c r="AT77" i="7"/>
  <c r="AR77" i="7"/>
  <c r="AQ77" i="7"/>
  <c r="AO77" i="7"/>
  <c r="AM77" i="7"/>
  <c r="AM175" i="7" s="1"/>
  <c r="AL77" i="7"/>
  <c r="AK77" i="7"/>
  <c r="AI77" i="7"/>
  <c r="AH77" i="7"/>
  <c r="AG77" i="7"/>
  <c r="AF77" i="7"/>
  <c r="AC77" i="7"/>
  <c r="AA77" i="7"/>
  <c r="Z77" i="7"/>
  <c r="W77" i="7"/>
  <c r="S77" i="7"/>
  <c r="O77" i="7"/>
  <c r="K77" i="7"/>
  <c r="G77" i="7"/>
  <c r="Y76" i="7"/>
  <c r="X76" i="7"/>
  <c r="W76" i="7"/>
  <c r="V76" i="7"/>
  <c r="U76" i="7"/>
  <c r="T76" i="7"/>
  <c r="S76" i="7"/>
  <c r="R76" i="7"/>
  <c r="Q76" i="7"/>
  <c r="P76" i="7"/>
  <c r="O76" i="7"/>
  <c r="N76" i="7"/>
  <c r="M76" i="7"/>
  <c r="L76" i="7"/>
  <c r="K76" i="7"/>
  <c r="J76" i="7"/>
  <c r="I76" i="7"/>
  <c r="H76" i="7"/>
  <c r="AZ76" i="7" s="1"/>
  <c r="BA76" i="7" s="1"/>
  <c r="G76" i="7"/>
  <c r="Y75" i="7"/>
  <c r="X75" i="7"/>
  <c r="W75" i="7"/>
  <c r="V75" i="7"/>
  <c r="U75" i="7"/>
  <c r="T75" i="7"/>
  <c r="S75" i="7"/>
  <c r="R75" i="7"/>
  <c r="Q75" i="7"/>
  <c r="P75" i="7"/>
  <c r="O75" i="7"/>
  <c r="N75" i="7"/>
  <c r="M75" i="7"/>
  <c r="L75" i="7"/>
  <c r="K75" i="7"/>
  <c r="J75" i="7"/>
  <c r="I75" i="7"/>
  <c r="H75" i="7"/>
  <c r="G75" i="7"/>
  <c r="AZ75" i="7" s="1"/>
  <c r="BA75" i="7" s="1"/>
  <c r="Y74" i="7"/>
  <c r="X74" i="7"/>
  <c r="W74" i="7"/>
  <c r="V74" i="7"/>
  <c r="U74" i="7"/>
  <c r="T74" i="7"/>
  <c r="S74" i="7"/>
  <c r="R74" i="7"/>
  <c r="Q74" i="7"/>
  <c r="P74" i="7"/>
  <c r="O74" i="7"/>
  <c r="N74" i="7"/>
  <c r="M74" i="7"/>
  <c r="L74" i="7"/>
  <c r="K74" i="7"/>
  <c r="J74" i="7"/>
  <c r="AZ74" i="7" s="1"/>
  <c r="BA74" i="7" s="1"/>
  <c r="I74" i="7"/>
  <c r="H74" i="7"/>
  <c r="G74" i="7"/>
  <c r="Y73" i="7"/>
  <c r="X73" i="7"/>
  <c r="W73" i="7"/>
  <c r="V73" i="7"/>
  <c r="U73" i="7"/>
  <c r="T73" i="7"/>
  <c r="S73" i="7"/>
  <c r="R73" i="7"/>
  <c r="Q73" i="7"/>
  <c r="P73" i="7"/>
  <c r="O73" i="7"/>
  <c r="N73" i="7"/>
  <c r="M73" i="7"/>
  <c r="L73" i="7"/>
  <c r="K73" i="7"/>
  <c r="J73" i="7"/>
  <c r="I73" i="7"/>
  <c r="H73" i="7"/>
  <c r="G73" i="7"/>
  <c r="AZ73" i="7" s="1"/>
  <c r="BA73" i="7" s="1"/>
  <c r="Y72" i="7"/>
  <c r="X72" i="7"/>
  <c r="W72" i="7"/>
  <c r="V72" i="7"/>
  <c r="U72" i="7"/>
  <c r="T72" i="7"/>
  <c r="S72" i="7"/>
  <c r="R72" i="7"/>
  <c r="Q72" i="7"/>
  <c r="P72" i="7"/>
  <c r="O72" i="7"/>
  <c r="N72" i="7"/>
  <c r="M72" i="7"/>
  <c r="L72" i="7"/>
  <c r="K72" i="7"/>
  <c r="J72" i="7"/>
  <c r="I72" i="7"/>
  <c r="H72" i="7"/>
  <c r="AZ72" i="7" s="1"/>
  <c r="BA72" i="7" s="1"/>
  <c r="G72" i="7"/>
  <c r="Y71" i="7"/>
  <c r="X71" i="7"/>
  <c r="W71" i="7"/>
  <c r="V71" i="7"/>
  <c r="U71" i="7"/>
  <c r="T71" i="7"/>
  <c r="S71" i="7"/>
  <c r="R71" i="7"/>
  <c r="Q71" i="7"/>
  <c r="P71" i="7"/>
  <c r="O71" i="7"/>
  <c r="N71" i="7"/>
  <c r="M71" i="7"/>
  <c r="L71" i="7"/>
  <c r="K71" i="7"/>
  <c r="J71" i="7"/>
  <c r="I71" i="7"/>
  <c r="H71" i="7"/>
  <c r="G71" i="7"/>
  <c r="AZ71" i="7" s="1"/>
  <c r="BA71" i="7" s="1"/>
  <c r="Y70" i="7"/>
  <c r="X70" i="7"/>
  <c r="W70" i="7"/>
  <c r="V70" i="7"/>
  <c r="U70" i="7"/>
  <c r="T70" i="7"/>
  <c r="S70" i="7"/>
  <c r="R70" i="7"/>
  <c r="Q70" i="7"/>
  <c r="P70" i="7"/>
  <c r="O70" i="7"/>
  <c r="N70" i="7"/>
  <c r="M70" i="7"/>
  <c r="L70" i="7"/>
  <c r="K70" i="7"/>
  <c r="J70" i="7"/>
  <c r="AZ70" i="7" s="1"/>
  <c r="BA70" i="7" s="1"/>
  <c r="I70" i="7"/>
  <c r="H70" i="7"/>
  <c r="G70" i="7"/>
  <c r="Y69" i="7"/>
  <c r="X69" i="7"/>
  <c r="W69" i="7"/>
  <c r="V69" i="7"/>
  <c r="U69" i="7"/>
  <c r="T69" i="7"/>
  <c r="S69" i="7"/>
  <c r="R69" i="7"/>
  <c r="Q69" i="7"/>
  <c r="P69" i="7"/>
  <c r="O69" i="7"/>
  <c r="N69" i="7"/>
  <c r="M69" i="7"/>
  <c r="L69" i="7"/>
  <c r="K69" i="7"/>
  <c r="J69" i="7"/>
  <c r="I69" i="7"/>
  <c r="H69" i="7"/>
  <c r="G69" i="7"/>
  <c r="AZ69" i="7" s="1"/>
  <c r="BA69" i="7" s="1"/>
  <c r="Y68" i="7"/>
  <c r="X68" i="7"/>
  <c r="W68" i="7"/>
  <c r="V68" i="7"/>
  <c r="U68" i="7"/>
  <c r="T68" i="7"/>
  <c r="S68" i="7"/>
  <c r="R68" i="7"/>
  <c r="Q68" i="7"/>
  <c r="P68" i="7"/>
  <c r="O68" i="7"/>
  <c r="N68" i="7"/>
  <c r="M68" i="7"/>
  <c r="L68" i="7"/>
  <c r="K68" i="7"/>
  <c r="J68" i="7"/>
  <c r="I68" i="7"/>
  <c r="H68" i="7"/>
  <c r="AZ68" i="7" s="1"/>
  <c r="BA68" i="7" s="1"/>
  <c r="G68" i="7"/>
  <c r="Y67" i="7"/>
  <c r="X67" i="7"/>
  <c r="W67" i="7"/>
  <c r="V67" i="7"/>
  <c r="U67" i="7"/>
  <c r="T67" i="7"/>
  <c r="S67" i="7"/>
  <c r="R67" i="7"/>
  <c r="Q67" i="7"/>
  <c r="P67" i="7"/>
  <c r="O67" i="7"/>
  <c r="N67" i="7"/>
  <c r="M67" i="7"/>
  <c r="L67" i="7"/>
  <c r="K67" i="7"/>
  <c r="J67" i="7"/>
  <c r="I67" i="7"/>
  <c r="H67" i="7"/>
  <c r="G67" i="7"/>
  <c r="AZ67" i="7" s="1"/>
  <c r="BA67" i="7" s="1"/>
  <c r="Y66" i="7"/>
  <c r="X66" i="7"/>
  <c r="W66" i="7"/>
  <c r="V66" i="7"/>
  <c r="U66" i="7"/>
  <c r="T66" i="7"/>
  <c r="S66" i="7"/>
  <c r="R66" i="7"/>
  <c r="Q66" i="7"/>
  <c r="P66" i="7"/>
  <c r="O66" i="7"/>
  <c r="N66" i="7"/>
  <c r="M66" i="7"/>
  <c r="L66" i="7"/>
  <c r="K66" i="7"/>
  <c r="J66" i="7"/>
  <c r="I66" i="7"/>
  <c r="H66" i="7"/>
  <c r="AZ66" i="7" s="1"/>
  <c r="BA66" i="7" s="1"/>
  <c r="G66" i="7"/>
  <c r="Y65" i="7"/>
  <c r="X65" i="7"/>
  <c r="W65" i="7"/>
  <c r="V65" i="7"/>
  <c r="U65" i="7"/>
  <c r="T65" i="7"/>
  <c r="S65" i="7"/>
  <c r="R65" i="7"/>
  <c r="Q65" i="7"/>
  <c r="P65" i="7"/>
  <c r="O65" i="7"/>
  <c r="N65" i="7"/>
  <c r="M65" i="7"/>
  <c r="L65" i="7"/>
  <c r="K65" i="7"/>
  <c r="J65" i="7"/>
  <c r="I65" i="7"/>
  <c r="H65" i="7"/>
  <c r="G65" i="7"/>
  <c r="AZ65" i="7" s="1"/>
  <c r="BA65" i="7" s="1"/>
  <c r="Y64" i="7"/>
  <c r="X64" i="7"/>
  <c r="W64" i="7"/>
  <c r="V64" i="7"/>
  <c r="U64" i="7"/>
  <c r="T64" i="7"/>
  <c r="S64" i="7"/>
  <c r="R64" i="7"/>
  <c r="Q64" i="7"/>
  <c r="P64" i="7"/>
  <c r="O64" i="7"/>
  <c r="N64" i="7"/>
  <c r="M64" i="7"/>
  <c r="L64" i="7"/>
  <c r="K64" i="7"/>
  <c r="J64" i="7"/>
  <c r="AZ64" i="7" s="1"/>
  <c r="BA64" i="7" s="1"/>
  <c r="I64" i="7"/>
  <c r="H64" i="7"/>
  <c r="G64" i="7"/>
  <c r="Y63" i="7"/>
  <c r="X63" i="7"/>
  <c r="W63" i="7"/>
  <c r="V63" i="7"/>
  <c r="U63" i="7"/>
  <c r="T63" i="7"/>
  <c r="S63" i="7"/>
  <c r="R63" i="7"/>
  <c r="Q63" i="7"/>
  <c r="P63" i="7"/>
  <c r="O63" i="7"/>
  <c r="N63" i="7"/>
  <c r="M63" i="7"/>
  <c r="L63" i="7"/>
  <c r="K63" i="7"/>
  <c r="J63" i="7"/>
  <c r="I63" i="7"/>
  <c r="H63" i="7"/>
  <c r="G63" i="7"/>
  <c r="AZ63" i="7" s="1"/>
  <c r="BA63" i="7" s="1"/>
  <c r="Y62" i="7"/>
  <c r="X62" i="7"/>
  <c r="W62" i="7"/>
  <c r="V62" i="7"/>
  <c r="U62" i="7"/>
  <c r="T62" i="7"/>
  <c r="S62" i="7"/>
  <c r="R62" i="7"/>
  <c r="Q62" i="7"/>
  <c r="P62" i="7"/>
  <c r="O62" i="7"/>
  <c r="N62" i="7"/>
  <c r="M62" i="7"/>
  <c r="L62" i="7"/>
  <c r="K62" i="7"/>
  <c r="J62" i="7"/>
  <c r="I62" i="7"/>
  <c r="H62" i="7"/>
  <c r="AZ62" i="7" s="1"/>
  <c r="BA62" i="7" s="1"/>
  <c r="G62" i="7"/>
  <c r="Y61" i="7"/>
  <c r="X61" i="7"/>
  <c r="W61" i="7"/>
  <c r="V61" i="7"/>
  <c r="U61" i="7"/>
  <c r="T61" i="7"/>
  <c r="S61" i="7"/>
  <c r="R61" i="7"/>
  <c r="Q61" i="7"/>
  <c r="P61" i="7"/>
  <c r="O61" i="7"/>
  <c r="N61" i="7"/>
  <c r="M61" i="7"/>
  <c r="L61" i="7"/>
  <c r="K61" i="7"/>
  <c r="J61" i="7"/>
  <c r="I61" i="7"/>
  <c r="H61" i="7"/>
  <c r="G61" i="7"/>
  <c r="AZ61" i="7" s="1"/>
  <c r="BA61" i="7" s="1"/>
  <c r="Y60" i="7"/>
  <c r="X60" i="7"/>
  <c r="W60" i="7"/>
  <c r="V60" i="7"/>
  <c r="U60" i="7"/>
  <c r="T60" i="7"/>
  <c r="S60" i="7"/>
  <c r="R60" i="7"/>
  <c r="Q60" i="7"/>
  <c r="P60" i="7"/>
  <c r="O60" i="7"/>
  <c r="N60" i="7"/>
  <c r="M60" i="7"/>
  <c r="L60" i="7"/>
  <c r="K60" i="7"/>
  <c r="J60" i="7"/>
  <c r="AZ60" i="7" s="1"/>
  <c r="BA60" i="7" s="1"/>
  <c r="I60" i="7"/>
  <c r="H60" i="7"/>
  <c r="G60" i="7"/>
  <c r="Y59" i="7"/>
  <c r="X59" i="7"/>
  <c r="W59" i="7"/>
  <c r="V59" i="7"/>
  <c r="U59" i="7"/>
  <c r="T59" i="7"/>
  <c r="S59" i="7"/>
  <c r="R59" i="7"/>
  <c r="Q59" i="7"/>
  <c r="P59" i="7"/>
  <c r="O59" i="7"/>
  <c r="N59" i="7"/>
  <c r="M59" i="7"/>
  <c r="L59" i="7"/>
  <c r="K59" i="7"/>
  <c r="J59" i="7"/>
  <c r="I59" i="7"/>
  <c r="H59" i="7"/>
  <c r="G59" i="7"/>
  <c r="AZ59" i="7" s="1"/>
  <c r="BA59" i="7" s="1"/>
  <c r="Y58" i="7"/>
  <c r="X58" i="7"/>
  <c r="W58" i="7"/>
  <c r="V58" i="7"/>
  <c r="U58" i="7"/>
  <c r="T58" i="7"/>
  <c r="S58" i="7"/>
  <c r="R58" i="7"/>
  <c r="Q58" i="7"/>
  <c r="P58" i="7"/>
  <c r="O58" i="7"/>
  <c r="N58" i="7"/>
  <c r="M58" i="7"/>
  <c r="L58" i="7"/>
  <c r="K58" i="7"/>
  <c r="J58" i="7"/>
  <c r="I58" i="7"/>
  <c r="H58" i="7"/>
  <c r="AZ58" i="7" s="1"/>
  <c r="BA58" i="7" s="1"/>
  <c r="G58" i="7"/>
  <c r="Y57" i="7"/>
  <c r="X57" i="7"/>
  <c r="W57" i="7"/>
  <c r="V57" i="7"/>
  <c r="U57" i="7"/>
  <c r="T57" i="7"/>
  <c r="S57" i="7"/>
  <c r="R57" i="7"/>
  <c r="Q57" i="7"/>
  <c r="P57" i="7"/>
  <c r="O57" i="7"/>
  <c r="N57" i="7"/>
  <c r="M57" i="7"/>
  <c r="L57" i="7"/>
  <c r="K57" i="7"/>
  <c r="J57" i="7"/>
  <c r="I57" i="7"/>
  <c r="H57" i="7"/>
  <c r="G57" i="7"/>
  <c r="AZ57" i="7" s="1"/>
  <c r="BA57" i="7" s="1"/>
  <c r="Y56" i="7"/>
  <c r="X56" i="7"/>
  <c r="W56" i="7"/>
  <c r="V56" i="7"/>
  <c r="U56" i="7"/>
  <c r="T56" i="7"/>
  <c r="S56" i="7"/>
  <c r="R56" i="7"/>
  <c r="Q56" i="7"/>
  <c r="P56" i="7"/>
  <c r="O56" i="7"/>
  <c r="N56" i="7"/>
  <c r="M56" i="7"/>
  <c r="L56" i="7"/>
  <c r="K56" i="7"/>
  <c r="J56" i="7"/>
  <c r="AZ56" i="7" s="1"/>
  <c r="BA56" i="7" s="1"/>
  <c r="I56" i="7"/>
  <c r="H56" i="7"/>
  <c r="G56" i="7"/>
  <c r="Y55" i="7"/>
  <c r="X55" i="7"/>
  <c r="W55" i="7"/>
  <c r="V55" i="7"/>
  <c r="U55" i="7"/>
  <c r="T55" i="7"/>
  <c r="S55" i="7"/>
  <c r="R55" i="7"/>
  <c r="Q55" i="7"/>
  <c r="P55" i="7"/>
  <c r="O55" i="7"/>
  <c r="N55" i="7"/>
  <c r="M55" i="7"/>
  <c r="L55" i="7"/>
  <c r="K55" i="7"/>
  <c r="J55" i="7"/>
  <c r="I55" i="7"/>
  <c r="H55" i="7"/>
  <c r="G55" i="7"/>
  <c r="AZ55" i="7" s="1"/>
  <c r="BA55" i="7" s="1"/>
  <c r="Y54" i="7"/>
  <c r="X54" i="7"/>
  <c r="W54" i="7"/>
  <c r="V54" i="7"/>
  <c r="U54" i="7"/>
  <c r="T54" i="7"/>
  <c r="S54" i="7"/>
  <c r="R54" i="7"/>
  <c r="Q54" i="7"/>
  <c r="P54" i="7"/>
  <c r="O54" i="7"/>
  <c r="N54" i="7"/>
  <c r="M54" i="7"/>
  <c r="L54" i="7"/>
  <c r="K54" i="7"/>
  <c r="J54" i="7"/>
  <c r="I54" i="7"/>
  <c r="H54" i="7"/>
  <c r="AZ54" i="7" s="1"/>
  <c r="BA54" i="7" s="1"/>
  <c r="G54" i="7"/>
  <c r="Y53" i="7"/>
  <c r="X53" i="7"/>
  <c r="W53" i="7"/>
  <c r="V53" i="7"/>
  <c r="U53" i="7"/>
  <c r="T53" i="7"/>
  <c r="S53" i="7"/>
  <c r="R53" i="7"/>
  <c r="Q53" i="7"/>
  <c r="P53" i="7"/>
  <c r="O53" i="7"/>
  <c r="N53" i="7"/>
  <c r="M53" i="7"/>
  <c r="L53" i="7"/>
  <c r="K53" i="7"/>
  <c r="J53" i="7"/>
  <c r="I53" i="7"/>
  <c r="H53" i="7"/>
  <c r="G53" i="7"/>
  <c r="AZ53" i="7" s="1"/>
  <c r="BA53" i="7" s="1"/>
  <c r="Y52" i="7"/>
  <c r="X52" i="7"/>
  <c r="W52" i="7"/>
  <c r="V52" i="7"/>
  <c r="U52" i="7"/>
  <c r="T52" i="7"/>
  <c r="S52" i="7"/>
  <c r="R52" i="7"/>
  <c r="Q52" i="7"/>
  <c r="P52" i="7"/>
  <c r="O52" i="7"/>
  <c r="N52" i="7"/>
  <c r="M52" i="7"/>
  <c r="L52" i="7"/>
  <c r="K52" i="7"/>
  <c r="J52" i="7"/>
  <c r="AZ52" i="7" s="1"/>
  <c r="BA52" i="7" s="1"/>
  <c r="I52" i="7"/>
  <c r="H52" i="7"/>
  <c r="G52" i="7"/>
  <c r="Y51" i="7"/>
  <c r="Y49" i="7" s="1"/>
  <c r="X51" i="7"/>
  <c r="W51" i="7"/>
  <c r="W49" i="7" s="1"/>
  <c r="V51" i="7"/>
  <c r="U51" i="7"/>
  <c r="U49" i="7" s="1"/>
  <c r="T51" i="7"/>
  <c r="S51" i="7"/>
  <c r="S49" i="7" s="1"/>
  <c r="R51" i="7"/>
  <c r="Q51" i="7"/>
  <c r="Q49" i="7" s="1"/>
  <c r="P51" i="7"/>
  <c r="O51" i="7"/>
  <c r="O49" i="7" s="1"/>
  <c r="N51" i="7"/>
  <c r="M51" i="7"/>
  <c r="M49" i="7" s="1"/>
  <c r="L51" i="7"/>
  <c r="K51" i="7"/>
  <c r="K49" i="7" s="1"/>
  <c r="J51" i="7"/>
  <c r="I51" i="7"/>
  <c r="I49" i="7" s="1"/>
  <c r="H51" i="7"/>
  <c r="G51" i="7"/>
  <c r="AZ51" i="7" s="1"/>
  <c r="BA51" i="7" s="1"/>
  <c r="Y50" i="7"/>
  <c r="X50" i="7"/>
  <c r="X49" i="7" s="1"/>
  <c r="W50" i="7"/>
  <c r="V50" i="7"/>
  <c r="U50" i="7"/>
  <c r="T50" i="7"/>
  <c r="T49" i="7" s="1"/>
  <c r="S50" i="7"/>
  <c r="R50" i="7"/>
  <c r="Q50" i="7"/>
  <c r="P50" i="7"/>
  <c r="P49" i="7" s="1"/>
  <c r="O50" i="7"/>
  <c r="N50" i="7"/>
  <c r="M50" i="7"/>
  <c r="L50" i="7"/>
  <c r="L49" i="7" s="1"/>
  <c r="K50" i="7"/>
  <c r="J50" i="7"/>
  <c r="I50" i="7"/>
  <c r="H50" i="7"/>
  <c r="AZ50" i="7" s="1"/>
  <c r="BA50" i="7" s="1"/>
  <c r="G50" i="7"/>
  <c r="AV49" i="7"/>
  <c r="AV18" i="10" s="1"/>
  <c r="AU49" i="7"/>
  <c r="AU18" i="10" s="1"/>
  <c r="AT49" i="7"/>
  <c r="AT18" i="10" s="1"/>
  <c r="AS49" i="7"/>
  <c r="AS18" i="10" s="1"/>
  <c r="AR49" i="7"/>
  <c r="AR18" i="10" s="1"/>
  <c r="AQ49" i="7"/>
  <c r="AQ18" i="10" s="1"/>
  <c r="AP49" i="7"/>
  <c r="AP18" i="10" s="1"/>
  <c r="AO49" i="7"/>
  <c r="AO18" i="10" s="1"/>
  <c r="AN49" i="7"/>
  <c r="AN18" i="10" s="1"/>
  <c r="AM49" i="7"/>
  <c r="AL49" i="7"/>
  <c r="AL18" i="10" s="1"/>
  <c r="AK49" i="7"/>
  <c r="AK18" i="10" s="1"/>
  <c r="AI49" i="7"/>
  <c r="AI18" i="10" s="1"/>
  <c r="AH49" i="7"/>
  <c r="AG49" i="7"/>
  <c r="AG18" i="10" s="1"/>
  <c r="AF49" i="7"/>
  <c r="AD49" i="7"/>
  <c r="AD18" i="10" s="1"/>
  <c r="AC49" i="7"/>
  <c r="AB49" i="7"/>
  <c r="AB18" i="10" s="1"/>
  <c r="AA49" i="7"/>
  <c r="Z49" i="7"/>
  <c r="V49" i="7"/>
  <c r="R49" i="7"/>
  <c r="N49" i="7"/>
  <c r="J49" i="7"/>
  <c r="G49" i="7"/>
  <c r="Y48" i="7"/>
  <c r="X48" i="7"/>
  <c r="W48" i="7"/>
  <c r="V48" i="7"/>
  <c r="U48" i="7"/>
  <c r="T48" i="7"/>
  <c r="S48" i="7"/>
  <c r="R48" i="7"/>
  <c r="Q48" i="7"/>
  <c r="P48" i="7"/>
  <c r="O48" i="7"/>
  <c r="N48" i="7"/>
  <c r="M48" i="7"/>
  <c r="L48" i="7"/>
  <c r="K48" i="7"/>
  <c r="J48" i="7"/>
  <c r="I48" i="7"/>
  <c r="H48" i="7"/>
  <c r="G48" i="7"/>
  <c r="AZ48" i="7" s="1"/>
  <c r="BA48" i="7" s="1"/>
  <c r="Y47" i="7"/>
  <c r="X47" i="7"/>
  <c r="W47" i="7"/>
  <c r="V47" i="7"/>
  <c r="U47" i="7"/>
  <c r="T47" i="7"/>
  <c r="S47" i="7"/>
  <c r="R47" i="7"/>
  <c r="Q47" i="7"/>
  <c r="P47" i="7"/>
  <c r="O47" i="7"/>
  <c r="N47" i="7"/>
  <c r="M47" i="7"/>
  <c r="L47" i="7"/>
  <c r="K47" i="7"/>
  <c r="J47" i="7"/>
  <c r="I47" i="7"/>
  <c r="H47" i="7"/>
  <c r="AZ47" i="7" s="1"/>
  <c r="BA47" i="7" s="1"/>
  <c r="G47" i="7"/>
  <c r="Y46" i="7"/>
  <c r="X46" i="7"/>
  <c r="W46" i="7"/>
  <c r="V46" i="7"/>
  <c r="U46" i="7"/>
  <c r="T46" i="7"/>
  <c r="S46" i="7"/>
  <c r="R46" i="7"/>
  <c r="Q46" i="7"/>
  <c r="P46" i="7"/>
  <c r="O46" i="7"/>
  <c r="N46" i="7"/>
  <c r="M46" i="7"/>
  <c r="L46" i="7"/>
  <c r="K46" i="7"/>
  <c r="J46" i="7"/>
  <c r="I46" i="7"/>
  <c r="H46" i="7"/>
  <c r="G46" i="7"/>
  <c r="AZ46" i="7" s="1"/>
  <c r="BA46" i="7" s="1"/>
  <c r="Y45" i="7"/>
  <c r="X45" i="7"/>
  <c r="W45" i="7"/>
  <c r="V45" i="7"/>
  <c r="V41" i="7" s="1"/>
  <c r="U45" i="7"/>
  <c r="T45" i="7"/>
  <c r="S45" i="7"/>
  <c r="R45" i="7"/>
  <c r="R41" i="7" s="1"/>
  <c r="Q45" i="7"/>
  <c r="P45" i="7"/>
  <c r="O45" i="7"/>
  <c r="N45" i="7"/>
  <c r="N41" i="7" s="1"/>
  <c r="M45" i="7"/>
  <c r="L45" i="7"/>
  <c r="K45" i="7"/>
  <c r="J45" i="7"/>
  <c r="J41" i="7" s="1"/>
  <c r="I45" i="7"/>
  <c r="H45" i="7"/>
  <c r="G45" i="7"/>
  <c r="Y44" i="7"/>
  <c r="X44" i="7"/>
  <c r="W44" i="7"/>
  <c r="V44" i="7"/>
  <c r="U44" i="7"/>
  <c r="T44" i="7"/>
  <c r="S44" i="7"/>
  <c r="R44" i="7"/>
  <c r="Q44" i="7"/>
  <c r="P44" i="7"/>
  <c r="O44" i="7"/>
  <c r="N44" i="7"/>
  <c r="M44" i="7"/>
  <c r="L44" i="7"/>
  <c r="K44" i="7"/>
  <c r="J44" i="7"/>
  <c r="I44" i="7"/>
  <c r="H44" i="7"/>
  <c r="G44" i="7"/>
  <c r="AZ44" i="7" s="1"/>
  <c r="BA44" i="7" s="1"/>
  <c r="Y43" i="7"/>
  <c r="X43" i="7"/>
  <c r="W43" i="7"/>
  <c r="V43" i="7"/>
  <c r="U43" i="7"/>
  <c r="T43" i="7"/>
  <c r="S43" i="7"/>
  <c r="R43" i="7"/>
  <c r="Q43" i="7"/>
  <c r="P43" i="7"/>
  <c r="O43" i="7"/>
  <c r="N43" i="7"/>
  <c r="M43" i="7"/>
  <c r="L43" i="7"/>
  <c r="K43" i="7"/>
  <c r="J43" i="7"/>
  <c r="I43" i="7"/>
  <c r="H43" i="7"/>
  <c r="AZ43" i="7" s="1"/>
  <c r="BA43" i="7" s="1"/>
  <c r="G43" i="7"/>
  <c r="Y42" i="7"/>
  <c r="Y41" i="7" s="1"/>
  <c r="X42" i="7"/>
  <c r="W42" i="7"/>
  <c r="W41" i="7" s="1"/>
  <c r="V42" i="7"/>
  <c r="U42" i="7"/>
  <c r="U41" i="7" s="1"/>
  <c r="T42" i="7"/>
  <c r="S42" i="7"/>
  <c r="S41" i="7" s="1"/>
  <c r="R42" i="7"/>
  <c r="Q42" i="7"/>
  <c r="Q41" i="7" s="1"/>
  <c r="P42" i="7"/>
  <c r="O42" i="7"/>
  <c r="O41" i="7" s="1"/>
  <c r="N42" i="7"/>
  <c r="M42" i="7"/>
  <c r="M41" i="7" s="1"/>
  <c r="L42" i="7"/>
  <c r="K42" i="7"/>
  <c r="K41" i="7" s="1"/>
  <c r="J42" i="7"/>
  <c r="I42" i="7"/>
  <c r="I41" i="7" s="1"/>
  <c r="H42" i="7"/>
  <c r="G42" i="7"/>
  <c r="AZ42" i="7" s="1"/>
  <c r="BA42" i="7" s="1"/>
  <c r="AV41" i="7"/>
  <c r="AU41" i="7"/>
  <c r="AT41" i="7"/>
  <c r="AS41" i="7"/>
  <c r="AR41" i="7"/>
  <c r="AQ41" i="7"/>
  <c r="AP41" i="7"/>
  <c r="AO41" i="7"/>
  <c r="AN41" i="7"/>
  <c r="AM41" i="7"/>
  <c r="AL41" i="7"/>
  <c r="AK41" i="7"/>
  <c r="AJ41" i="7"/>
  <c r="AI41" i="7"/>
  <c r="AH41" i="7"/>
  <c r="AG41" i="7"/>
  <c r="AF41" i="7"/>
  <c r="AD41" i="7"/>
  <c r="AC41" i="7"/>
  <c r="AB41" i="7"/>
  <c r="AA41" i="7"/>
  <c r="Z41" i="7"/>
  <c r="X41" i="7"/>
  <c r="T41" i="7"/>
  <c r="P41" i="7"/>
  <c r="L41" i="7"/>
  <c r="H41" i="7"/>
  <c r="AZ41" i="7" s="1"/>
  <c r="BA41" i="7" s="1"/>
  <c r="G41" i="7"/>
  <c r="Y40" i="7"/>
  <c r="X40" i="7"/>
  <c r="W40" i="7"/>
  <c r="V40" i="7"/>
  <c r="U40" i="7"/>
  <c r="T40" i="7"/>
  <c r="S40" i="7"/>
  <c r="R40" i="7"/>
  <c r="Q40" i="7"/>
  <c r="P40" i="7"/>
  <c r="O40" i="7"/>
  <c r="N40" i="7"/>
  <c r="M40" i="7"/>
  <c r="L40" i="7"/>
  <c r="K40" i="7"/>
  <c r="J40" i="7"/>
  <c r="I40" i="7"/>
  <c r="H40" i="7"/>
  <c r="G40" i="7"/>
  <c r="AZ40" i="7" s="1"/>
  <c r="BA40" i="7" s="1"/>
  <c r="Y39" i="7"/>
  <c r="X39" i="7"/>
  <c r="W39" i="7"/>
  <c r="V39" i="7"/>
  <c r="U39" i="7"/>
  <c r="T39" i="7"/>
  <c r="S39" i="7"/>
  <c r="R39" i="7"/>
  <c r="Q39" i="7"/>
  <c r="P39" i="7"/>
  <c r="O39" i="7"/>
  <c r="N39" i="7"/>
  <c r="M39" i="7"/>
  <c r="L39" i="7"/>
  <c r="K39" i="7"/>
  <c r="J39" i="7"/>
  <c r="AZ39" i="7" s="1"/>
  <c r="BA39" i="7" s="1"/>
  <c r="I39" i="7"/>
  <c r="H39" i="7"/>
  <c r="G39" i="7"/>
  <c r="Y38" i="7"/>
  <c r="Y37" i="7" s="1"/>
  <c r="X38" i="7"/>
  <c r="W38" i="7"/>
  <c r="W37" i="7" s="1"/>
  <c r="V38" i="7"/>
  <c r="U38" i="7"/>
  <c r="U37" i="7" s="1"/>
  <c r="T38" i="7"/>
  <c r="S38" i="7"/>
  <c r="S37" i="7" s="1"/>
  <c r="R38" i="7"/>
  <c r="Q38" i="7"/>
  <c r="Q37" i="7" s="1"/>
  <c r="P38" i="7"/>
  <c r="O38" i="7"/>
  <c r="O37" i="7" s="1"/>
  <c r="N38" i="7"/>
  <c r="M38" i="7"/>
  <c r="M37" i="7" s="1"/>
  <c r="L38" i="7"/>
  <c r="K38" i="7"/>
  <c r="K37" i="7" s="1"/>
  <c r="J38" i="7"/>
  <c r="I38" i="7"/>
  <c r="I37" i="7" s="1"/>
  <c r="H38" i="7"/>
  <c r="G38" i="7"/>
  <c r="AZ38" i="7" s="1"/>
  <c r="BA38" i="7" s="1"/>
  <c r="AU37" i="7"/>
  <c r="AT37" i="7"/>
  <c r="AS37" i="7"/>
  <c r="AR37" i="7"/>
  <c r="AQ37" i="7"/>
  <c r="AP37" i="7"/>
  <c r="AO37" i="7"/>
  <c r="AN37" i="7"/>
  <c r="AM37" i="7"/>
  <c r="AL37" i="7"/>
  <c r="AK37" i="7"/>
  <c r="AJ37" i="7"/>
  <c r="AI37" i="7"/>
  <c r="AH37" i="7"/>
  <c r="AG37" i="7"/>
  <c r="AF37" i="7"/>
  <c r="AE37" i="7"/>
  <c r="AE175" i="7" s="1"/>
  <c r="AD37" i="7"/>
  <c r="AC37" i="7"/>
  <c r="AB37" i="7"/>
  <c r="AA37" i="7"/>
  <c r="Z37" i="7"/>
  <c r="X37" i="7"/>
  <c r="V37" i="7"/>
  <c r="T37" i="7"/>
  <c r="R37" i="7"/>
  <c r="P37" i="7"/>
  <c r="N37" i="7"/>
  <c r="L37" i="7"/>
  <c r="J37" i="7"/>
  <c r="H37" i="7"/>
  <c r="G37" i="7"/>
  <c r="Y36" i="7"/>
  <c r="X36" i="7"/>
  <c r="W36" i="7"/>
  <c r="V36" i="7"/>
  <c r="U36" i="7"/>
  <c r="T36" i="7"/>
  <c r="S36" i="7"/>
  <c r="R36" i="7"/>
  <c r="Q36" i="7"/>
  <c r="P36" i="7"/>
  <c r="O36" i="7"/>
  <c r="N36" i="7"/>
  <c r="M36" i="7"/>
  <c r="L36" i="7"/>
  <c r="K36" i="7"/>
  <c r="J36" i="7"/>
  <c r="I36" i="7"/>
  <c r="H36" i="7"/>
  <c r="G36" i="7"/>
  <c r="AZ36" i="7" s="1"/>
  <c r="BA36" i="7" s="1"/>
  <c r="Y35" i="7"/>
  <c r="X35" i="7"/>
  <c r="X33" i="7" s="1"/>
  <c r="W35" i="7"/>
  <c r="V35" i="7"/>
  <c r="U35" i="7"/>
  <c r="T35" i="7"/>
  <c r="T33" i="7" s="1"/>
  <c r="S35" i="7"/>
  <c r="R35" i="7"/>
  <c r="Q35" i="7"/>
  <c r="P35" i="7"/>
  <c r="P33" i="7" s="1"/>
  <c r="O35" i="7"/>
  <c r="N35" i="7"/>
  <c r="M35" i="7"/>
  <c r="L35" i="7"/>
  <c r="L33" i="7" s="1"/>
  <c r="K35" i="7"/>
  <c r="J35" i="7"/>
  <c r="I35" i="7"/>
  <c r="H35" i="7"/>
  <c r="AZ35" i="7" s="1"/>
  <c r="BA35" i="7" s="1"/>
  <c r="G35" i="7"/>
  <c r="Y34" i="7"/>
  <c r="Y33" i="7" s="1"/>
  <c r="X34" i="7"/>
  <c r="W34" i="7"/>
  <c r="W33" i="7" s="1"/>
  <c r="V34" i="7"/>
  <c r="U34" i="7"/>
  <c r="U33" i="7" s="1"/>
  <c r="T34" i="7"/>
  <c r="S34" i="7"/>
  <c r="S33" i="7" s="1"/>
  <c r="R34" i="7"/>
  <c r="Q34" i="7"/>
  <c r="Q33" i="7" s="1"/>
  <c r="P34" i="7"/>
  <c r="O34" i="7"/>
  <c r="O33" i="7" s="1"/>
  <c r="N34" i="7"/>
  <c r="M34" i="7"/>
  <c r="M33" i="7" s="1"/>
  <c r="L34" i="7"/>
  <c r="K34" i="7"/>
  <c r="K33" i="7" s="1"/>
  <c r="J34" i="7"/>
  <c r="I34" i="7"/>
  <c r="I33" i="7" s="1"/>
  <c r="H34" i="7"/>
  <c r="G34" i="7"/>
  <c r="AZ34" i="7" s="1"/>
  <c r="BA34" i="7" s="1"/>
  <c r="AV33" i="7"/>
  <c r="AU33" i="7"/>
  <c r="AT33" i="7"/>
  <c r="AS33" i="7"/>
  <c r="AR33" i="7"/>
  <c r="AQ33" i="7"/>
  <c r="AP33" i="7"/>
  <c r="AO33" i="7"/>
  <c r="AM33" i="7"/>
  <c r="AL33" i="7"/>
  <c r="AK33" i="7"/>
  <c r="AI33" i="7"/>
  <c r="AH33" i="7"/>
  <c r="AG33" i="7"/>
  <c r="AF33" i="7"/>
  <c r="AD33" i="7"/>
  <c r="AC33" i="7"/>
  <c r="AB33" i="7"/>
  <c r="AA33" i="7"/>
  <c r="Z33" i="7"/>
  <c r="V33" i="7"/>
  <c r="R33" i="7"/>
  <c r="N33" i="7"/>
  <c r="J33" i="7"/>
  <c r="G33" i="7"/>
  <c r="Y32" i="7"/>
  <c r="Y30" i="7" s="1"/>
  <c r="X32" i="7"/>
  <c r="W32" i="7"/>
  <c r="W30" i="7" s="1"/>
  <c r="V32" i="7"/>
  <c r="U32" i="7"/>
  <c r="U30" i="7" s="1"/>
  <c r="T32" i="7"/>
  <c r="S32" i="7"/>
  <c r="S30" i="7" s="1"/>
  <c r="R32" i="7"/>
  <c r="Q32" i="7"/>
  <c r="Q30" i="7" s="1"/>
  <c r="P32" i="7"/>
  <c r="O32" i="7"/>
  <c r="O30" i="7" s="1"/>
  <c r="N32" i="7"/>
  <c r="M32" i="7"/>
  <c r="M30" i="7" s="1"/>
  <c r="L32" i="7"/>
  <c r="K32" i="7"/>
  <c r="K30" i="7" s="1"/>
  <c r="J32" i="7"/>
  <c r="I32" i="7"/>
  <c r="I30" i="7" s="1"/>
  <c r="H32" i="7"/>
  <c r="G32" i="7"/>
  <c r="AZ32" i="7" s="1"/>
  <c r="BA32" i="7" s="1"/>
  <c r="Y31" i="7"/>
  <c r="X31" i="7"/>
  <c r="X30" i="7" s="1"/>
  <c r="W31" i="7"/>
  <c r="V31" i="7"/>
  <c r="U31" i="7"/>
  <c r="T31" i="7"/>
  <c r="T30" i="7" s="1"/>
  <c r="S31" i="7"/>
  <c r="R31" i="7"/>
  <c r="Q31" i="7"/>
  <c r="P31" i="7"/>
  <c r="P30" i="7" s="1"/>
  <c r="O31" i="7"/>
  <c r="N31" i="7"/>
  <c r="M31" i="7"/>
  <c r="L31" i="7"/>
  <c r="L30" i="7" s="1"/>
  <c r="K31" i="7"/>
  <c r="J31" i="7"/>
  <c r="I31" i="7"/>
  <c r="H31" i="7"/>
  <c r="AZ31" i="7" s="1"/>
  <c r="BA31" i="7" s="1"/>
  <c r="G31" i="7"/>
  <c r="AV30" i="7"/>
  <c r="AU30" i="7"/>
  <c r="AT30" i="7"/>
  <c r="AS30" i="7"/>
  <c r="AR30" i="7"/>
  <c r="AQ30" i="7"/>
  <c r="AP30" i="7"/>
  <c r="AO30" i="7"/>
  <c r="AN30" i="7"/>
  <c r="AM30" i="7"/>
  <c r="AL30" i="7"/>
  <c r="AK30" i="7"/>
  <c r="AI30" i="7"/>
  <c r="AH30" i="7"/>
  <c r="AG30" i="7"/>
  <c r="AF30" i="7"/>
  <c r="AD30" i="7"/>
  <c r="AC30" i="7"/>
  <c r="AB30" i="7"/>
  <c r="AA30" i="7"/>
  <c r="Z30" i="7"/>
  <c r="V30" i="7"/>
  <c r="R30" i="7"/>
  <c r="N30" i="7"/>
  <c r="J30" i="7"/>
  <c r="G30" i="7"/>
  <c r="Y29" i="7"/>
  <c r="X29" i="7"/>
  <c r="W29" i="7"/>
  <c r="V29" i="7"/>
  <c r="U29" i="7"/>
  <c r="T29" i="7"/>
  <c r="S29" i="7"/>
  <c r="R29" i="7"/>
  <c r="Q29" i="7"/>
  <c r="P29" i="7"/>
  <c r="O29" i="7"/>
  <c r="N29" i="7"/>
  <c r="M29" i="7"/>
  <c r="L29" i="7"/>
  <c r="K29" i="7"/>
  <c r="J29" i="7"/>
  <c r="I29" i="7"/>
  <c r="H29" i="7"/>
  <c r="G29" i="7"/>
  <c r="AZ29" i="7" s="1"/>
  <c r="BA29" i="7" s="1"/>
  <c r="Y28" i="7"/>
  <c r="X28" i="7"/>
  <c r="W28" i="7"/>
  <c r="V28" i="7"/>
  <c r="U28" i="7"/>
  <c r="T28" i="7"/>
  <c r="S28" i="7"/>
  <c r="R28" i="7"/>
  <c r="Q28" i="7"/>
  <c r="P28" i="7"/>
  <c r="O28" i="7"/>
  <c r="N28" i="7"/>
  <c r="M28" i="7"/>
  <c r="L28" i="7"/>
  <c r="K28" i="7"/>
  <c r="J28" i="7"/>
  <c r="I28" i="7"/>
  <c r="H28" i="7"/>
  <c r="AZ28" i="7" s="1"/>
  <c r="BA28" i="7" s="1"/>
  <c r="G28" i="7"/>
  <c r="Y27" i="7"/>
  <c r="X27" i="7"/>
  <c r="W27" i="7"/>
  <c r="V27" i="7"/>
  <c r="U27" i="7"/>
  <c r="T27" i="7"/>
  <c r="S27" i="7"/>
  <c r="R27" i="7"/>
  <c r="Q27" i="7"/>
  <c r="P27" i="7"/>
  <c r="O27" i="7"/>
  <c r="N27" i="7"/>
  <c r="M27" i="7"/>
  <c r="L27" i="7"/>
  <c r="K27" i="7"/>
  <c r="J27" i="7"/>
  <c r="I27" i="7"/>
  <c r="H27" i="7"/>
  <c r="G27" i="7"/>
  <c r="AZ27" i="7" s="1"/>
  <c r="BA27" i="7" s="1"/>
  <c r="Y26" i="7"/>
  <c r="X26" i="7"/>
  <c r="W26" i="7"/>
  <c r="V26" i="7"/>
  <c r="U26" i="7"/>
  <c r="T26" i="7"/>
  <c r="S26" i="7"/>
  <c r="R26" i="7"/>
  <c r="Q26" i="7"/>
  <c r="P26" i="7"/>
  <c r="O26" i="7"/>
  <c r="N26" i="7"/>
  <c r="M26" i="7"/>
  <c r="L26" i="7"/>
  <c r="K26" i="7"/>
  <c r="J26" i="7"/>
  <c r="AZ26" i="7" s="1"/>
  <c r="BA26" i="7" s="1"/>
  <c r="I26" i="7"/>
  <c r="H26" i="7"/>
  <c r="G26" i="7"/>
  <c r="Y25" i="7"/>
  <c r="X25" i="7"/>
  <c r="W25" i="7"/>
  <c r="W21" i="7" s="1"/>
  <c r="V25" i="7"/>
  <c r="U25" i="7"/>
  <c r="T25" i="7"/>
  <c r="S25" i="7"/>
  <c r="S21" i="7" s="1"/>
  <c r="R25" i="7"/>
  <c r="Q25" i="7"/>
  <c r="P25" i="7"/>
  <c r="O25" i="7"/>
  <c r="O21" i="7" s="1"/>
  <c r="N25" i="7"/>
  <c r="M25" i="7"/>
  <c r="L25" i="7"/>
  <c r="K25" i="7"/>
  <c r="K21" i="7" s="1"/>
  <c r="J25" i="7"/>
  <c r="I25" i="7"/>
  <c r="H25" i="7"/>
  <c r="G25" i="7"/>
  <c r="AZ25" i="7" s="1"/>
  <c r="BA25" i="7" s="1"/>
  <c r="Y24" i="7"/>
  <c r="X24" i="7"/>
  <c r="W24" i="7"/>
  <c r="V24" i="7"/>
  <c r="U24" i="7"/>
  <c r="T24" i="7"/>
  <c r="S24" i="7"/>
  <c r="R24" i="7"/>
  <c r="Q24" i="7"/>
  <c r="P24" i="7"/>
  <c r="O24" i="7"/>
  <c r="N24" i="7"/>
  <c r="M24" i="7"/>
  <c r="L24" i="7"/>
  <c r="K24" i="7"/>
  <c r="J24" i="7"/>
  <c r="I24" i="7"/>
  <c r="H24" i="7"/>
  <c r="AZ24" i="7" s="1"/>
  <c r="BA24" i="7" s="1"/>
  <c r="G24" i="7"/>
  <c r="Y23" i="7"/>
  <c r="X23" i="7"/>
  <c r="W23" i="7"/>
  <c r="V23" i="7"/>
  <c r="U23" i="7"/>
  <c r="T23" i="7"/>
  <c r="S23" i="7"/>
  <c r="R23" i="7"/>
  <c r="Q23" i="7"/>
  <c r="P23" i="7"/>
  <c r="O23" i="7"/>
  <c r="N23" i="7"/>
  <c r="M23" i="7"/>
  <c r="L23" i="7"/>
  <c r="K23" i="7"/>
  <c r="J23" i="7"/>
  <c r="I23" i="7"/>
  <c r="H23" i="7"/>
  <c r="G23" i="7"/>
  <c r="AZ23" i="7" s="1"/>
  <c r="BA23" i="7" s="1"/>
  <c r="Y22" i="7"/>
  <c r="X22" i="7"/>
  <c r="X21" i="7" s="1"/>
  <c r="W22" i="7"/>
  <c r="V22" i="7"/>
  <c r="V21" i="7" s="1"/>
  <c r="U22" i="7"/>
  <c r="T22" i="7"/>
  <c r="T21" i="7" s="1"/>
  <c r="S22" i="7"/>
  <c r="R22" i="7"/>
  <c r="R21" i="7" s="1"/>
  <c r="Q22" i="7"/>
  <c r="P22" i="7"/>
  <c r="P21" i="7" s="1"/>
  <c r="O22" i="7"/>
  <c r="N22" i="7"/>
  <c r="N21" i="7" s="1"/>
  <c r="M22" i="7"/>
  <c r="L22" i="7"/>
  <c r="L21" i="7" s="1"/>
  <c r="K22" i="7"/>
  <c r="J22" i="7"/>
  <c r="J21" i="7" s="1"/>
  <c r="I22" i="7"/>
  <c r="H22" i="7"/>
  <c r="H21" i="7" s="1"/>
  <c r="G22" i="7"/>
  <c r="AV21" i="7"/>
  <c r="AU21" i="7"/>
  <c r="AT21" i="7"/>
  <c r="AS21" i="7"/>
  <c r="AR21" i="7"/>
  <c r="AQ21" i="7"/>
  <c r="AP21" i="7"/>
  <c r="AO21" i="7"/>
  <c r="AN21" i="7"/>
  <c r="AM21" i="7"/>
  <c r="AL21" i="7"/>
  <c r="AK21" i="7"/>
  <c r="AJ21" i="7"/>
  <c r="AI21" i="7"/>
  <c r="AH21" i="7"/>
  <c r="AG21" i="7"/>
  <c r="AF21" i="7"/>
  <c r="AD21" i="7"/>
  <c r="AC21" i="7"/>
  <c r="AB21" i="7"/>
  <c r="AA21" i="7"/>
  <c r="Z21" i="7"/>
  <c r="Y21" i="7"/>
  <c r="U21" i="7"/>
  <c r="Q21" i="7"/>
  <c r="M21" i="7"/>
  <c r="I21" i="7"/>
  <c r="G21" i="7"/>
  <c r="AZ21" i="7" s="1"/>
  <c r="BA21" i="7" s="1"/>
  <c r="Y20" i="7"/>
  <c r="X20" i="7"/>
  <c r="W20" i="7"/>
  <c r="V20" i="7"/>
  <c r="V18" i="7" s="1"/>
  <c r="U20" i="7"/>
  <c r="T20" i="7"/>
  <c r="S20" i="7"/>
  <c r="R20" i="7"/>
  <c r="R18" i="7" s="1"/>
  <c r="Q20" i="7"/>
  <c r="P20" i="7"/>
  <c r="O20" i="7"/>
  <c r="N20" i="7"/>
  <c r="N18" i="7" s="1"/>
  <c r="M20" i="7"/>
  <c r="L20" i="7"/>
  <c r="K20" i="7"/>
  <c r="J20" i="7"/>
  <c r="J18" i="7" s="1"/>
  <c r="I20" i="7"/>
  <c r="H20" i="7"/>
  <c r="G20" i="7"/>
  <c r="C20" i="7"/>
  <c r="Y19" i="7"/>
  <c r="X19" i="7"/>
  <c r="W19" i="7"/>
  <c r="V19" i="7"/>
  <c r="U19" i="7"/>
  <c r="T19" i="7"/>
  <c r="S19" i="7"/>
  <c r="R19" i="7"/>
  <c r="Q19" i="7"/>
  <c r="P19" i="7"/>
  <c r="O19" i="7"/>
  <c r="N19" i="7"/>
  <c r="M19" i="7"/>
  <c r="L19" i="7"/>
  <c r="K19" i="7"/>
  <c r="J19" i="7"/>
  <c r="I19" i="7"/>
  <c r="H19" i="7"/>
  <c r="AZ19" i="7" s="1"/>
  <c r="BA19" i="7" s="1"/>
  <c r="G19" i="7"/>
  <c r="AV18" i="7"/>
  <c r="AU18" i="7"/>
  <c r="AT18" i="7"/>
  <c r="AS18" i="7"/>
  <c r="AR18" i="7"/>
  <c r="AQ18" i="7"/>
  <c r="AP18" i="7"/>
  <c r="AO18" i="7"/>
  <c r="AN18" i="7"/>
  <c r="AM18" i="7"/>
  <c r="AL18" i="7"/>
  <c r="AK18" i="7"/>
  <c r="AJ18" i="7"/>
  <c r="AI18" i="7"/>
  <c r="AH18" i="7"/>
  <c r="AG18" i="7"/>
  <c r="AF18" i="7"/>
  <c r="AE18" i="7"/>
  <c r="AD18" i="7"/>
  <c r="AC18" i="7"/>
  <c r="AB18" i="7"/>
  <c r="AA18" i="7"/>
  <c r="Z18" i="7"/>
  <c r="Y18" i="7"/>
  <c r="X18" i="7"/>
  <c r="W18" i="7"/>
  <c r="U18" i="7"/>
  <c r="T18" i="7"/>
  <c r="S18" i="7"/>
  <c r="Q18" i="7"/>
  <c r="P18" i="7"/>
  <c r="O18" i="7"/>
  <c r="M18" i="7"/>
  <c r="L18" i="7"/>
  <c r="K18" i="7"/>
  <c r="I18" i="7"/>
  <c r="H18" i="7"/>
  <c r="S177" i="6"/>
  <c r="O177" i="6"/>
  <c r="K177" i="6"/>
  <c r="J177" i="6"/>
  <c r="I177" i="6"/>
  <c r="H177" i="6"/>
  <c r="G177" i="6"/>
  <c r="Z177" i="6" s="1"/>
  <c r="AA177" i="6" s="1"/>
  <c r="C177" i="6"/>
  <c r="S176" i="6"/>
  <c r="O176" i="6"/>
  <c r="K176" i="6"/>
  <c r="J176" i="6"/>
  <c r="I176" i="6"/>
  <c r="H176" i="6"/>
  <c r="G176" i="6"/>
  <c r="Z176" i="6" s="1"/>
  <c r="AA176" i="6" s="1"/>
  <c r="C176" i="6"/>
  <c r="S175" i="6"/>
  <c r="O175" i="6"/>
  <c r="K175" i="6"/>
  <c r="J175" i="6"/>
  <c r="I175" i="6"/>
  <c r="H175" i="6"/>
  <c r="G175" i="6"/>
  <c r="Z175" i="6" s="1"/>
  <c r="AA175" i="6" s="1"/>
  <c r="S174" i="6"/>
  <c r="O174" i="6"/>
  <c r="K174" i="6"/>
  <c r="J174" i="6"/>
  <c r="I174" i="6"/>
  <c r="H174" i="6"/>
  <c r="Z174" i="6" s="1"/>
  <c r="AA174" i="6" s="1"/>
  <c r="G174" i="6"/>
  <c r="S173" i="6"/>
  <c r="O173" i="6"/>
  <c r="K173" i="6"/>
  <c r="J173" i="6"/>
  <c r="I173" i="6"/>
  <c r="H173" i="6"/>
  <c r="G173" i="6"/>
  <c r="Z173" i="6" s="1"/>
  <c r="AA173" i="6" s="1"/>
  <c r="S172" i="6"/>
  <c r="O172" i="6"/>
  <c r="K172" i="6"/>
  <c r="J172" i="6"/>
  <c r="Z172" i="6" s="1"/>
  <c r="AA172" i="6" s="1"/>
  <c r="I172" i="6"/>
  <c r="H172" i="6"/>
  <c r="G172" i="6"/>
  <c r="S171" i="6"/>
  <c r="O171" i="6"/>
  <c r="K171" i="6"/>
  <c r="J171" i="6"/>
  <c r="I171" i="6"/>
  <c r="H171" i="6"/>
  <c r="G171" i="6"/>
  <c r="Z171" i="6" s="1"/>
  <c r="AA171" i="6" s="1"/>
  <c r="S170" i="6"/>
  <c r="O170" i="6"/>
  <c r="K170" i="6"/>
  <c r="J170" i="6"/>
  <c r="I170" i="6"/>
  <c r="H170" i="6"/>
  <c r="Z170" i="6" s="1"/>
  <c r="AA170" i="6" s="1"/>
  <c r="G170" i="6"/>
  <c r="S169" i="6"/>
  <c r="O169" i="6"/>
  <c r="K169" i="6"/>
  <c r="J169" i="6"/>
  <c r="I169" i="6"/>
  <c r="H169" i="6"/>
  <c r="G169" i="6"/>
  <c r="Z169" i="6" s="1"/>
  <c r="AA169" i="6" s="1"/>
  <c r="S168" i="6"/>
  <c r="O168" i="6"/>
  <c r="K168" i="6"/>
  <c r="J168" i="6"/>
  <c r="Z168" i="6" s="1"/>
  <c r="AA168" i="6" s="1"/>
  <c r="I168" i="6"/>
  <c r="H168" i="6"/>
  <c r="G168" i="6"/>
  <c r="S167" i="6"/>
  <c r="O167" i="6"/>
  <c r="K167" i="6"/>
  <c r="J167" i="6"/>
  <c r="I167" i="6"/>
  <c r="H167" i="6"/>
  <c r="G167" i="6"/>
  <c r="Z167" i="6" s="1"/>
  <c r="AA167" i="6" s="1"/>
  <c r="S166" i="6"/>
  <c r="O166" i="6"/>
  <c r="K166" i="6"/>
  <c r="J166" i="6"/>
  <c r="I166" i="6"/>
  <c r="H166" i="6"/>
  <c r="Z166" i="6" s="1"/>
  <c r="AA166" i="6" s="1"/>
  <c r="G166" i="6"/>
  <c r="S165" i="6"/>
  <c r="O165" i="6"/>
  <c r="K165" i="6"/>
  <c r="J165" i="6"/>
  <c r="I165" i="6"/>
  <c r="H165" i="6"/>
  <c r="G165" i="6"/>
  <c r="Z165" i="6" s="1"/>
  <c r="AA165" i="6" s="1"/>
  <c r="S164" i="6"/>
  <c r="O164" i="6"/>
  <c r="K164" i="6"/>
  <c r="J164" i="6"/>
  <c r="Z164" i="6" s="1"/>
  <c r="AA164" i="6" s="1"/>
  <c r="I164" i="6"/>
  <c r="H164" i="6"/>
  <c r="G164" i="6"/>
  <c r="S163" i="6"/>
  <c r="S161" i="6" s="1"/>
  <c r="O163" i="6"/>
  <c r="K163" i="6"/>
  <c r="K161" i="6" s="1"/>
  <c r="J163" i="6"/>
  <c r="I163" i="6"/>
  <c r="H163" i="6"/>
  <c r="G163" i="6"/>
  <c r="Z163" i="6" s="1"/>
  <c r="AA163" i="6" s="1"/>
  <c r="S162" i="6"/>
  <c r="O162" i="6"/>
  <c r="O161" i="6" s="1"/>
  <c r="K162" i="6"/>
  <c r="J162" i="6"/>
  <c r="I162" i="6"/>
  <c r="H162" i="6"/>
  <c r="Z162" i="6" s="1"/>
  <c r="AA162" i="6" s="1"/>
  <c r="G162" i="6"/>
  <c r="V161" i="6"/>
  <c r="V178" i="6" s="1"/>
  <c r="U161" i="6"/>
  <c r="U178" i="6" s="1"/>
  <c r="T161" i="6"/>
  <c r="T178" i="6" s="1"/>
  <c r="R161" i="6"/>
  <c r="R178" i="6" s="1"/>
  <c r="Q161" i="6"/>
  <c r="Q178" i="6" s="1"/>
  <c r="P161" i="6"/>
  <c r="P178" i="6" s="1"/>
  <c r="N161" i="6"/>
  <c r="N178" i="6" s="1"/>
  <c r="M161" i="6"/>
  <c r="M178" i="6" s="1"/>
  <c r="L161" i="6"/>
  <c r="L178" i="6" s="1"/>
  <c r="J161" i="6"/>
  <c r="S160" i="6"/>
  <c r="O160" i="6"/>
  <c r="K160" i="6"/>
  <c r="J160" i="6"/>
  <c r="I160" i="6"/>
  <c r="H160" i="6"/>
  <c r="G160" i="6"/>
  <c r="Z160" i="6" s="1"/>
  <c r="AA160" i="6" s="1"/>
  <c r="C160" i="6"/>
  <c r="S159" i="6"/>
  <c r="O159" i="6"/>
  <c r="K159" i="6"/>
  <c r="J159" i="6"/>
  <c r="I159" i="6"/>
  <c r="H159" i="6"/>
  <c r="H158" i="6" s="1"/>
  <c r="G159" i="6"/>
  <c r="Z159" i="6" s="1"/>
  <c r="AA159" i="6" s="1"/>
  <c r="V158" i="6"/>
  <c r="U158" i="6"/>
  <c r="T158" i="6"/>
  <c r="S158" i="6"/>
  <c r="R158" i="6"/>
  <c r="Q158" i="6"/>
  <c r="P158" i="6"/>
  <c r="O158" i="6"/>
  <c r="N158" i="6"/>
  <c r="M158" i="6"/>
  <c r="L158" i="6"/>
  <c r="K158" i="6"/>
  <c r="J158" i="6"/>
  <c r="S157" i="6"/>
  <c r="O157" i="6"/>
  <c r="K157" i="6"/>
  <c r="J157" i="6"/>
  <c r="I157" i="6"/>
  <c r="H157" i="6"/>
  <c r="Z157" i="6" s="1"/>
  <c r="AA157" i="6" s="1"/>
  <c r="G157" i="6"/>
  <c r="C157" i="6"/>
  <c r="S156" i="6"/>
  <c r="O156" i="6"/>
  <c r="K156" i="6"/>
  <c r="J156" i="6"/>
  <c r="Z156" i="6" s="1"/>
  <c r="AA156" i="6" s="1"/>
  <c r="I156" i="6"/>
  <c r="H156" i="6"/>
  <c r="G156" i="6"/>
  <c r="C156" i="6"/>
  <c r="S155" i="6"/>
  <c r="O155" i="6"/>
  <c r="K155" i="6"/>
  <c r="J155" i="6"/>
  <c r="I155" i="6"/>
  <c r="H155" i="6"/>
  <c r="Z155" i="6" s="1"/>
  <c r="AA155" i="6" s="1"/>
  <c r="G155" i="6"/>
  <c r="S154" i="6"/>
  <c r="O154" i="6"/>
  <c r="K154" i="6"/>
  <c r="J154" i="6"/>
  <c r="I154" i="6"/>
  <c r="H154" i="6"/>
  <c r="G154" i="6"/>
  <c r="Z154" i="6" s="1"/>
  <c r="AA154" i="6" s="1"/>
  <c r="S153" i="6"/>
  <c r="O153" i="6"/>
  <c r="K153" i="6"/>
  <c r="J153" i="6"/>
  <c r="Z153" i="6" s="1"/>
  <c r="AA153" i="6" s="1"/>
  <c r="I153" i="6"/>
  <c r="H153" i="6"/>
  <c r="G153" i="6"/>
  <c r="S152" i="6"/>
  <c r="O152" i="6"/>
  <c r="K152" i="6"/>
  <c r="J152" i="6"/>
  <c r="I152" i="6"/>
  <c r="H152" i="6"/>
  <c r="G152" i="6"/>
  <c r="Z152" i="6" s="1"/>
  <c r="AA152" i="6" s="1"/>
  <c r="S151" i="6"/>
  <c r="O151" i="6"/>
  <c r="O147" i="6" s="1"/>
  <c r="K151" i="6"/>
  <c r="J151" i="6"/>
  <c r="I151" i="6"/>
  <c r="H151" i="6"/>
  <c r="Z151" i="6" s="1"/>
  <c r="AA151" i="6" s="1"/>
  <c r="G151" i="6"/>
  <c r="S150" i="6"/>
  <c r="S147" i="6" s="1"/>
  <c r="O150" i="6"/>
  <c r="K150" i="6"/>
  <c r="J150" i="6"/>
  <c r="I150" i="6"/>
  <c r="H150" i="6"/>
  <c r="G150" i="6"/>
  <c r="Z150" i="6" s="1"/>
  <c r="AA150" i="6" s="1"/>
  <c r="S149" i="6"/>
  <c r="O149" i="6"/>
  <c r="K149" i="6"/>
  <c r="J149" i="6"/>
  <c r="J147" i="6" s="1"/>
  <c r="I149" i="6"/>
  <c r="H149" i="6"/>
  <c r="H147" i="6" s="1"/>
  <c r="G149" i="6"/>
  <c r="S148" i="6"/>
  <c r="O148" i="6"/>
  <c r="K148" i="6"/>
  <c r="K147" i="6" s="1"/>
  <c r="J148" i="6"/>
  <c r="I148" i="6"/>
  <c r="H148" i="6"/>
  <c r="G148" i="6"/>
  <c r="Z148" i="6" s="1"/>
  <c r="AA148" i="6" s="1"/>
  <c r="V147" i="6"/>
  <c r="U147" i="6"/>
  <c r="T147" i="6"/>
  <c r="R147" i="6"/>
  <c r="Q147" i="6"/>
  <c r="P147" i="6"/>
  <c r="N147" i="6"/>
  <c r="M147" i="6"/>
  <c r="L147" i="6"/>
  <c r="I147" i="6"/>
  <c r="S146" i="6"/>
  <c r="O146" i="6"/>
  <c r="K146" i="6"/>
  <c r="J146" i="6"/>
  <c r="Z146" i="6" s="1"/>
  <c r="AA146" i="6" s="1"/>
  <c r="I146" i="6"/>
  <c r="H146" i="6"/>
  <c r="G146" i="6"/>
  <c r="C146" i="6"/>
  <c r="S145" i="6"/>
  <c r="O145" i="6"/>
  <c r="K145" i="6"/>
  <c r="J145" i="6"/>
  <c r="I145" i="6"/>
  <c r="H145" i="6"/>
  <c r="Z145" i="6" s="1"/>
  <c r="AA145" i="6" s="1"/>
  <c r="G145" i="6"/>
  <c r="C145" i="6"/>
  <c r="S144" i="6"/>
  <c r="O144" i="6"/>
  <c r="K144" i="6"/>
  <c r="J144" i="6"/>
  <c r="Z144" i="6" s="1"/>
  <c r="AA144" i="6" s="1"/>
  <c r="I144" i="6"/>
  <c r="H144" i="6"/>
  <c r="G144" i="6"/>
  <c r="C144" i="6"/>
  <c r="S143" i="6"/>
  <c r="O143" i="6"/>
  <c r="K143" i="6"/>
  <c r="J143" i="6"/>
  <c r="I143" i="6"/>
  <c r="H143" i="6"/>
  <c r="Z143" i="6" s="1"/>
  <c r="AA143" i="6" s="1"/>
  <c r="G143" i="6"/>
  <c r="S142" i="6"/>
  <c r="O142" i="6"/>
  <c r="K142" i="6"/>
  <c r="J142" i="6"/>
  <c r="I142" i="6"/>
  <c r="H142" i="6"/>
  <c r="G142" i="6"/>
  <c r="Z142" i="6" s="1"/>
  <c r="AA142" i="6" s="1"/>
  <c r="S141" i="6"/>
  <c r="O141" i="6"/>
  <c r="K141" i="6"/>
  <c r="J141" i="6"/>
  <c r="Z141" i="6" s="1"/>
  <c r="AA141" i="6" s="1"/>
  <c r="I141" i="6"/>
  <c r="H141" i="6"/>
  <c r="G141" i="6"/>
  <c r="S140" i="6"/>
  <c r="O140" i="6"/>
  <c r="K140" i="6"/>
  <c r="J140" i="6"/>
  <c r="I140" i="6"/>
  <c r="H140" i="6"/>
  <c r="G140" i="6"/>
  <c r="Z140" i="6" s="1"/>
  <c r="AA140" i="6" s="1"/>
  <c r="S139" i="6"/>
  <c r="O139" i="6"/>
  <c r="K139" i="6"/>
  <c r="J139" i="6"/>
  <c r="I139" i="6"/>
  <c r="H139" i="6"/>
  <c r="Z139" i="6" s="1"/>
  <c r="AA139" i="6" s="1"/>
  <c r="G139" i="6"/>
  <c r="S138" i="6"/>
  <c r="O138" i="6"/>
  <c r="K138" i="6"/>
  <c r="J138" i="6"/>
  <c r="I138" i="6"/>
  <c r="H138" i="6"/>
  <c r="G138" i="6"/>
  <c r="Z138" i="6" s="1"/>
  <c r="AA138" i="6" s="1"/>
  <c r="S137" i="6"/>
  <c r="O137" i="6"/>
  <c r="K137" i="6"/>
  <c r="J137" i="6"/>
  <c r="Z137" i="6" s="1"/>
  <c r="AA137" i="6" s="1"/>
  <c r="I137" i="6"/>
  <c r="H137" i="6"/>
  <c r="G137" i="6"/>
  <c r="S136" i="6"/>
  <c r="S134" i="6" s="1"/>
  <c r="O136" i="6"/>
  <c r="K136" i="6"/>
  <c r="K134" i="6" s="1"/>
  <c r="J136" i="6"/>
  <c r="I136" i="6"/>
  <c r="H136" i="6"/>
  <c r="G136" i="6"/>
  <c r="Z136" i="6" s="1"/>
  <c r="AA136" i="6" s="1"/>
  <c r="S135" i="6"/>
  <c r="O135" i="6"/>
  <c r="O134" i="6" s="1"/>
  <c r="K135" i="6"/>
  <c r="J135" i="6"/>
  <c r="I135" i="6"/>
  <c r="H135" i="6"/>
  <c r="Z135" i="6" s="1"/>
  <c r="AA135" i="6" s="1"/>
  <c r="G135" i="6"/>
  <c r="V134" i="6"/>
  <c r="U134" i="6"/>
  <c r="T134" i="6"/>
  <c r="R134" i="6"/>
  <c r="Q134" i="6"/>
  <c r="P134" i="6"/>
  <c r="N134" i="6"/>
  <c r="M134" i="6"/>
  <c r="L134" i="6"/>
  <c r="J134" i="6"/>
  <c r="S133" i="6"/>
  <c r="O133" i="6"/>
  <c r="K133" i="6"/>
  <c r="J133" i="6"/>
  <c r="I133" i="6"/>
  <c r="H133" i="6"/>
  <c r="G133" i="6"/>
  <c r="Z133" i="6" s="1"/>
  <c r="AA133" i="6" s="1"/>
  <c r="C133" i="6"/>
  <c r="S132" i="6"/>
  <c r="O132" i="6"/>
  <c r="K132" i="6"/>
  <c r="J132" i="6"/>
  <c r="I132" i="6"/>
  <c r="H132" i="6"/>
  <c r="G132" i="6"/>
  <c r="Z132" i="6" s="1"/>
  <c r="AA132" i="6" s="1"/>
  <c r="C132" i="6"/>
  <c r="S131" i="6"/>
  <c r="O131" i="6"/>
  <c r="K131" i="6"/>
  <c r="J131" i="6"/>
  <c r="I131" i="6"/>
  <c r="H131" i="6"/>
  <c r="G131" i="6"/>
  <c r="Z131" i="6" s="1"/>
  <c r="AA131" i="6" s="1"/>
  <c r="S130" i="6"/>
  <c r="O130" i="6"/>
  <c r="K130" i="6"/>
  <c r="J130" i="6"/>
  <c r="J128" i="6" s="1"/>
  <c r="I130" i="6"/>
  <c r="H130" i="6"/>
  <c r="Z130" i="6" s="1"/>
  <c r="AA130" i="6" s="1"/>
  <c r="G130" i="6"/>
  <c r="S129" i="6"/>
  <c r="O129" i="6"/>
  <c r="K129" i="6"/>
  <c r="J129" i="6"/>
  <c r="I129" i="6"/>
  <c r="H129" i="6"/>
  <c r="G129" i="6"/>
  <c r="Z129" i="6" s="1"/>
  <c r="AA129" i="6" s="1"/>
  <c r="V128" i="6"/>
  <c r="U128" i="6"/>
  <c r="T128" i="6"/>
  <c r="S128" i="6"/>
  <c r="R128" i="6"/>
  <c r="Q128" i="6"/>
  <c r="P128" i="6"/>
  <c r="O128" i="6"/>
  <c r="N128" i="6"/>
  <c r="M128" i="6"/>
  <c r="L128" i="6"/>
  <c r="K128" i="6"/>
  <c r="S127" i="6"/>
  <c r="O127" i="6"/>
  <c r="K127" i="6"/>
  <c r="J127" i="6"/>
  <c r="I127" i="6"/>
  <c r="H127" i="6"/>
  <c r="Z127" i="6" s="1"/>
  <c r="AA127" i="6" s="1"/>
  <c r="G127" i="6"/>
  <c r="C127" i="6"/>
  <c r="S126" i="6"/>
  <c r="O126" i="6"/>
  <c r="K126" i="6"/>
  <c r="J126" i="6"/>
  <c r="Z126" i="6" s="1"/>
  <c r="AA126" i="6" s="1"/>
  <c r="I126" i="6"/>
  <c r="H126" i="6"/>
  <c r="G126" i="6"/>
  <c r="S125" i="6"/>
  <c r="O125" i="6"/>
  <c r="K125" i="6"/>
  <c r="J125" i="6"/>
  <c r="I125" i="6"/>
  <c r="H125" i="6"/>
  <c r="G125" i="6"/>
  <c r="Z125" i="6" s="1"/>
  <c r="AA125" i="6" s="1"/>
  <c r="S124" i="6"/>
  <c r="O124" i="6"/>
  <c r="O120" i="6" s="1"/>
  <c r="K124" i="6"/>
  <c r="J124" i="6"/>
  <c r="I124" i="6"/>
  <c r="H124" i="6"/>
  <c r="Z124" i="6" s="1"/>
  <c r="AA124" i="6" s="1"/>
  <c r="G124" i="6"/>
  <c r="S123" i="6"/>
  <c r="S120" i="6" s="1"/>
  <c r="O123" i="6"/>
  <c r="K123" i="6"/>
  <c r="J123" i="6"/>
  <c r="I123" i="6"/>
  <c r="H123" i="6"/>
  <c r="G123" i="6"/>
  <c r="Z123" i="6" s="1"/>
  <c r="AA123" i="6" s="1"/>
  <c r="S122" i="6"/>
  <c r="O122" i="6"/>
  <c r="K122" i="6"/>
  <c r="J122" i="6"/>
  <c r="J120" i="6" s="1"/>
  <c r="I122" i="6"/>
  <c r="H122" i="6"/>
  <c r="H120" i="6" s="1"/>
  <c r="G122" i="6"/>
  <c r="S121" i="6"/>
  <c r="O121" i="6"/>
  <c r="K121" i="6"/>
  <c r="K120" i="6" s="1"/>
  <c r="J121" i="6"/>
  <c r="I121" i="6"/>
  <c r="H121" i="6"/>
  <c r="G121" i="6"/>
  <c r="Z121" i="6" s="1"/>
  <c r="AA121" i="6" s="1"/>
  <c r="V120" i="6"/>
  <c r="U120" i="6"/>
  <c r="T120" i="6"/>
  <c r="R120" i="6"/>
  <c r="Q120" i="6"/>
  <c r="P120" i="6"/>
  <c r="N120" i="6"/>
  <c r="M120" i="6"/>
  <c r="L120" i="6"/>
  <c r="I120" i="6"/>
  <c r="S119" i="6"/>
  <c r="O119" i="6"/>
  <c r="K119" i="6"/>
  <c r="J119" i="6"/>
  <c r="Z119" i="6" s="1"/>
  <c r="AA119" i="6" s="1"/>
  <c r="I119" i="6"/>
  <c r="H119" i="6"/>
  <c r="G119" i="6"/>
  <c r="C119" i="6"/>
  <c r="S118" i="6"/>
  <c r="O118" i="6"/>
  <c r="K118" i="6"/>
  <c r="J118" i="6"/>
  <c r="I118" i="6"/>
  <c r="H118" i="6"/>
  <c r="Z118" i="6" s="1"/>
  <c r="AA118" i="6" s="1"/>
  <c r="G118" i="6"/>
  <c r="C118" i="6"/>
  <c r="S117" i="6"/>
  <c r="O117" i="6"/>
  <c r="K117" i="6"/>
  <c r="J117" i="6"/>
  <c r="Z117" i="6" s="1"/>
  <c r="AA117" i="6" s="1"/>
  <c r="I117" i="6"/>
  <c r="H117" i="6"/>
  <c r="G117" i="6"/>
  <c r="C117" i="6"/>
  <c r="S116" i="6"/>
  <c r="O116" i="6"/>
  <c r="K116" i="6"/>
  <c r="J116" i="6"/>
  <c r="I116" i="6"/>
  <c r="H116" i="6"/>
  <c r="Z116" i="6" s="1"/>
  <c r="AA116" i="6" s="1"/>
  <c r="G116" i="6"/>
  <c r="C116" i="6"/>
  <c r="S115" i="6"/>
  <c r="O115" i="6"/>
  <c r="K115" i="6"/>
  <c r="J115" i="6"/>
  <c r="Z115" i="6" s="1"/>
  <c r="AA115" i="6" s="1"/>
  <c r="I115" i="6"/>
  <c r="H115" i="6"/>
  <c r="G115" i="6"/>
  <c r="S114" i="6"/>
  <c r="O114" i="6"/>
  <c r="K114" i="6"/>
  <c r="J114" i="6"/>
  <c r="I114" i="6"/>
  <c r="H114" i="6"/>
  <c r="G114" i="6"/>
  <c r="Z114" i="6" s="1"/>
  <c r="AA114" i="6" s="1"/>
  <c r="S113" i="6"/>
  <c r="O113" i="6"/>
  <c r="K113" i="6"/>
  <c r="J113" i="6"/>
  <c r="I113" i="6"/>
  <c r="H113" i="6"/>
  <c r="Z113" i="6" s="1"/>
  <c r="AA113" i="6" s="1"/>
  <c r="G113" i="6"/>
  <c r="S112" i="6"/>
  <c r="O112" i="6"/>
  <c r="K112" i="6"/>
  <c r="J112" i="6"/>
  <c r="I112" i="6"/>
  <c r="H112" i="6"/>
  <c r="G112" i="6"/>
  <c r="Z112" i="6" s="1"/>
  <c r="AA112" i="6" s="1"/>
  <c r="S111" i="6"/>
  <c r="O111" i="6"/>
  <c r="K111" i="6"/>
  <c r="J111" i="6"/>
  <c r="Z111" i="6" s="1"/>
  <c r="AA111" i="6" s="1"/>
  <c r="I111" i="6"/>
  <c r="H111" i="6"/>
  <c r="G111" i="6"/>
  <c r="S110" i="6"/>
  <c r="O110" i="6"/>
  <c r="K110" i="6"/>
  <c r="J110" i="6"/>
  <c r="I110" i="6"/>
  <c r="H110" i="6"/>
  <c r="G110" i="6"/>
  <c r="Z110" i="6" s="1"/>
  <c r="AA110" i="6" s="1"/>
  <c r="S109" i="6"/>
  <c r="O109" i="6"/>
  <c r="K109" i="6"/>
  <c r="J109" i="6"/>
  <c r="J107" i="6" s="1"/>
  <c r="I109" i="6"/>
  <c r="H109" i="6"/>
  <c r="Z109" i="6" s="1"/>
  <c r="AA109" i="6" s="1"/>
  <c r="G109" i="6"/>
  <c r="S108" i="6"/>
  <c r="O108" i="6"/>
  <c r="K108" i="6"/>
  <c r="J108" i="6"/>
  <c r="I108" i="6"/>
  <c r="H108" i="6"/>
  <c r="G108" i="6"/>
  <c r="Z108" i="6" s="1"/>
  <c r="AA108" i="6" s="1"/>
  <c r="V107" i="6"/>
  <c r="U107" i="6"/>
  <c r="T107" i="6"/>
  <c r="S107" i="6"/>
  <c r="R107" i="6"/>
  <c r="Q107" i="6"/>
  <c r="P107" i="6"/>
  <c r="O107" i="6"/>
  <c r="N107" i="6"/>
  <c r="M107" i="6"/>
  <c r="L107" i="6"/>
  <c r="K107" i="6"/>
  <c r="S106" i="6"/>
  <c r="O106" i="6"/>
  <c r="K106" i="6"/>
  <c r="J106" i="6"/>
  <c r="I106" i="6"/>
  <c r="H106" i="6"/>
  <c r="Z106" i="6" s="1"/>
  <c r="AA106" i="6" s="1"/>
  <c r="G106" i="6"/>
  <c r="C106" i="6"/>
  <c r="S105" i="6"/>
  <c r="O105" i="6"/>
  <c r="K105" i="6"/>
  <c r="J105" i="6"/>
  <c r="Z105" i="6" s="1"/>
  <c r="AA105" i="6" s="1"/>
  <c r="I105" i="6"/>
  <c r="H105" i="6"/>
  <c r="G105" i="6"/>
  <c r="C105" i="6"/>
  <c r="S104" i="6"/>
  <c r="O104" i="6"/>
  <c r="K104" i="6"/>
  <c r="J104" i="6"/>
  <c r="I104" i="6"/>
  <c r="H104" i="6"/>
  <c r="Z104" i="6" s="1"/>
  <c r="AA104" i="6" s="1"/>
  <c r="G104" i="6"/>
  <c r="C104" i="6"/>
  <c r="S103" i="6"/>
  <c r="O103" i="6"/>
  <c r="K103" i="6"/>
  <c r="J103" i="6"/>
  <c r="Z103" i="6" s="1"/>
  <c r="AA103" i="6" s="1"/>
  <c r="I103" i="6"/>
  <c r="H103" i="6"/>
  <c r="G103" i="6"/>
  <c r="C103" i="6"/>
  <c r="S102" i="6"/>
  <c r="O102" i="6"/>
  <c r="K102" i="6"/>
  <c r="J102" i="6"/>
  <c r="I102" i="6"/>
  <c r="H102" i="6"/>
  <c r="Z102" i="6" s="1"/>
  <c r="AA102" i="6" s="1"/>
  <c r="G102" i="6"/>
  <c r="C102" i="6"/>
  <c r="S101" i="6"/>
  <c r="O101" i="6"/>
  <c r="K101" i="6"/>
  <c r="J101" i="6"/>
  <c r="Z101" i="6" s="1"/>
  <c r="AA101" i="6" s="1"/>
  <c r="I101" i="6"/>
  <c r="H101" i="6"/>
  <c r="G101" i="6"/>
  <c r="S100" i="6"/>
  <c r="O100" i="6"/>
  <c r="K100" i="6"/>
  <c r="J100" i="6"/>
  <c r="I100" i="6"/>
  <c r="H100" i="6"/>
  <c r="G100" i="6"/>
  <c r="Z100" i="6" s="1"/>
  <c r="AA100" i="6" s="1"/>
  <c r="S99" i="6"/>
  <c r="O99" i="6"/>
  <c r="K99" i="6"/>
  <c r="J99" i="6"/>
  <c r="I99" i="6"/>
  <c r="H99" i="6"/>
  <c r="Z99" i="6" s="1"/>
  <c r="AA99" i="6" s="1"/>
  <c r="G99" i="6"/>
  <c r="S98" i="6"/>
  <c r="O98" i="6"/>
  <c r="K98" i="6"/>
  <c r="J98" i="6"/>
  <c r="I98" i="6"/>
  <c r="H98" i="6"/>
  <c r="G98" i="6"/>
  <c r="Z98" i="6" s="1"/>
  <c r="AA98" i="6" s="1"/>
  <c r="S97" i="6"/>
  <c r="O97" i="6"/>
  <c r="K97" i="6"/>
  <c r="J97" i="6"/>
  <c r="Z97" i="6" s="1"/>
  <c r="AA97" i="6" s="1"/>
  <c r="I97" i="6"/>
  <c r="H97" i="6"/>
  <c r="G97" i="6"/>
  <c r="S96" i="6"/>
  <c r="O96" i="6"/>
  <c r="K96" i="6"/>
  <c r="J96" i="6"/>
  <c r="I96" i="6"/>
  <c r="H96" i="6"/>
  <c r="G96" i="6"/>
  <c r="Z96" i="6" s="1"/>
  <c r="AA96" i="6" s="1"/>
  <c r="S95" i="6"/>
  <c r="O95" i="6"/>
  <c r="K95" i="6"/>
  <c r="J95" i="6"/>
  <c r="I95" i="6"/>
  <c r="H95" i="6"/>
  <c r="Z95" i="6" s="1"/>
  <c r="AA95" i="6" s="1"/>
  <c r="G95" i="6"/>
  <c r="S94" i="6"/>
  <c r="O94" i="6"/>
  <c r="K94" i="6"/>
  <c r="J94" i="6"/>
  <c r="I94" i="6"/>
  <c r="H94" i="6"/>
  <c r="G94" i="6"/>
  <c r="Z94" i="6" s="1"/>
  <c r="AA94" i="6" s="1"/>
  <c r="S93" i="6"/>
  <c r="O93" i="6"/>
  <c r="K93" i="6"/>
  <c r="J93" i="6"/>
  <c r="Z93" i="6" s="1"/>
  <c r="AA93" i="6" s="1"/>
  <c r="I93" i="6"/>
  <c r="H93" i="6"/>
  <c r="G93" i="6"/>
  <c r="S92" i="6"/>
  <c r="O92" i="6"/>
  <c r="K92" i="6"/>
  <c r="J92" i="6"/>
  <c r="I92" i="6"/>
  <c r="H92" i="6"/>
  <c r="G92" i="6"/>
  <c r="Z92" i="6" s="1"/>
  <c r="AA92" i="6" s="1"/>
  <c r="S91" i="6"/>
  <c r="O91" i="6"/>
  <c r="K91" i="6"/>
  <c r="J91" i="6"/>
  <c r="I91" i="6"/>
  <c r="H91" i="6"/>
  <c r="Z91" i="6" s="1"/>
  <c r="AA91" i="6" s="1"/>
  <c r="G91" i="6"/>
  <c r="S90" i="6"/>
  <c r="O90" i="6"/>
  <c r="K90" i="6"/>
  <c r="J90" i="6"/>
  <c r="I90" i="6"/>
  <c r="H90" i="6"/>
  <c r="G90" i="6"/>
  <c r="Z90" i="6" s="1"/>
  <c r="AA90" i="6" s="1"/>
  <c r="S89" i="6"/>
  <c r="O89" i="6"/>
  <c r="K89" i="6"/>
  <c r="J89" i="6"/>
  <c r="Z89" i="6" s="1"/>
  <c r="AA89" i="6" s="1"/>
  <c r="I89" i="6"/>
  <c r="H89" i="6"/>
  <c r="G89" i="6"/>
  <c r="S88" i="6"/>
  <c r="O88" i="6"/>
  <c r="K88" i="6"/>
  <c r="J88" i="6"/>
  <c r="I88" i="6"/>
  <c r="H88" i="6"/>
  <c r="G88" i="6"/>
  <c r="Z88" i="6" s="1"/>
  <c r="AA88" i="6" s="1"/>
  <c r="S87" i="6"/>
  <c r="O87" i="6"/>
  <c r="K87" i="6"/>
  <c r="J87" i="6"/>
  <c r="I87" i="6"/>
  <c r="H87" i="6"/>
  <c r="Z87" i="6" s="1"/>
  <c r="AA87" i="6" s="1"/>
  <c r="G87" i="6"/>
  <c r="S86" i="6"/>
  <c r="O86" i="6"/>
  <c r="K86" i="6"/>
  <c r="J86" i="6"/>
  <c r="I86" i="6"/>
  <c r="H86" i="6"/>
  <c r="G86" i="6"/>
  <c r="Z86" i="6" s="1"/>
  <c r="AA86" i="6" s="1"/>
  <c r="S85" i="6"/>
  <c r="O85" i="6"/>
  <c r="K85" i="6"/>
  <c r="J85" i="6"/>
  <c r="Z85" i="6" s="1"/>
  <c r="AA85" i="6" s="1"/>
  <c r="I85" i="6"/>
  <c r="H85" i="6"/>
  <c r="G85" i="6"/>
  <c r="S84" i="6"/>
  <c r="O84" i="6"/>
  <c r="K84" i="6"/>
  <c r="J84" i="6"/>
  <c r="I84" i="6"/>
  <c r="H84" i="6"/>
  <c r="G84" i="6"/>
  <c r="Z84" i="6" s="1"/>
  <c r="AA84" i="6" s="1"/>
  <c r="S83" i="6"/>
  <c r="O83" i="6"/>
  <c r="K83" i="6"/>
  <c r="J83" i="6"/>
  <c r="I83" i="6"/>
  <c r="H83" i="6"/>
  <c r="Z83" i="6" s="1"/>
  <c r="AA83" i="6" s="1"/>
  <c r="G83" i="6"/>
  <c r="S82" i="6"/>
  <c r="S80" i="6" s="1"/>
  <c r="O82" i="6"/>
  <c r="K82" i="6"/>
  <c r="K80" i="6" s="1"/>
  <c r="J82" i="6"/>
  <c r="I82" i="6"/>
  <c r="H82" i="6"/>
  <c r="G82" i="6"/>
  <c r="Z82" i="6" s="1"/>
  <c r="AA82" i="6" s="1"/>
  <c r="S81" i="6"/>
  <c r="O81" i="6"/>
  <c r="O80" i="6" s="1"/>
  <c r="K81" i="6"/>
  <c r="J81" i="6"/>
  <c r="J80" i="6" s="1"/>
  <c r="I81" i="6"/>
  <c r="H81" i="6"/>
  <c r="G81" i="6"/>
  <c r="V80" i="6"/>
  <c r="U80" i="6"/>
  <c r="T80" i="6"/>
  <c r="R80" i="6"/>
  <c r="Q80" i="6"/>
  <c r="P80" i="6"/>
  <c r="N80" i="6"/>
  <c r="M80" i="6"/>
  <c r="L80" i="6"/>
  <c r="H80" i="6"/>
  <c r="S79" i="6"/>
  <c r="O79" i="6"/>
  <c r="K79" i="6"/>
  <c r="J79" i="6"/>
  <c r="I79" i="6"/>
  <c r="G81" i="9" s="1"/>
  <c r="BB81" i="9" s="1"/>
  <c r="BC81" i="9" s="1"/>
  <c r="H79" i="6"/>
  <c r="G79" i="6"/>
  <c r="Z79" i="6" s="1"/>
  <c r="AA79" i="6" s="1"/>
  <c r="S78" i="6"/>
  <c r="O78" i="6"/>
  <c r="K78" i="6"/>
  <c r="J78" i="6"/>
  <c r="Z78" i="6" s="1"/>
  <c r="AA78" i="6" s="1"/>
  <c r="I78" i="6"/>
  <c r="H78" i="6"/>
  <c r="G78" i="6"/>
  <c r="S77" i="6"/>
  <c r="O77" i="6"/>
  <c r="K77" i="6"/>
  <c r="J77" i="6"/>
  <c r="I77" i="6"/>
  <c r="G79" i="9" s="1"/>
  <c r="BB79" i="9" s="1"/>
  <c r="BC79" i="9" s="1"/>
  <c r="H77" i="6"/>
  <c r="G77" i="6"/>
  <c r="Z77" i="6" s="1"/>
  <c r="AA77" i="6" s="1"/>
  <c r="S76" i="6"/>
  <c r="O76" i="6"/>
  <c r="K76" i="6"/>
  <c r="J76" i="6"/>
  <c r="I76" i="6"/>
  <c r="H76" i="6"/>
  <c r="Z76" i="6" s="1"/>
  <c r="AA76" i="6" s="1"/>
  <c r="G76" i="6"/>
  <c r="S75" i="6"/>
  <c r="O75" i="6"/>
  <c r="K75" i="6"/>
  <c r="J75" i="6"/>
  <c r="I75" i="6"/>
  <c r="G77" i="9" s="1"/>
  <c r="BB77" i="9" s="1"/>
  <c r="BC77" i="9" s="1"/>
  <c r="H75" i="6"/>
  <c r="G75" i="6"/>
  <c r="Z75" i="6" s="1"/>
  <c r="AA75" i="6" s="1"/>
  <c r="S74" i="6"/>
  <c r="O74" i="6"/>
  <c r="K74" i="6"/>
  <c r="J74" i="6"/>
  <c r="Z74" i="6" s="1"/>
  <c r="AA74" i="6" s="1"/>
  <c r="I74" i="6"/>
  <c r="H74" i="6"/>
  <c r="G74" i="6"/>
  <c r="S73" i="6"/>
  <c r="O73" i="6"/>
  <c r="K73" i="6"/>
  <c r="J73" i="6"/>
  <c r="I73" i="6"/>
  <c r="G75" i="9" s="1"/>
  <c r="BB75" i="9" s="1"/>
  <c r="BC75" i="9" s="1"/>
  <c r="H73" i="6"/>
  <c r="G73" i="6"/>
  <c r="Z73" i="6" s="1"/>
  <c r="AA73" i="6" s="1"/>
  <c r="S72" i="6"/>
  <c r="O72" i="6"/>
  <c r="K72" i="6"/>
  <c r="J72" i="6"/>
  <c r="I72" i="6"/>
  <c r="H72" i="6"/>
  <c r="Z72" i="6" s="1"/>
  <c r="AA72" i="6" s="1"/>
  <c r="G72" i="6"/>
  <c r="S71" i="6"/>
  <c r="O71" i="6"/>
  <c r="K71" i="6"/>
  <c r="J71" i="6"/>
  <c r="I71" i="6"/>
  <c r="G73" i="9" s="1"/>
  <c r="BB73" i="9" s="1"/>
  <c r="BC73" i="9" s="1"/>
  <c r="H71" i="6"/>
  <c r="G71" i="6"/>
  <c r="Z71" i="6" s="1"/>
  <c r="AA71" i="6" s="1"/>
  <c r="S70" i="6"/>
  <c r="O70" i="6"/>
  <c r="K70" i="6"/>
  <c r="J70" i="6"/>
  <c r="Z70" i="6" s="1"/>
  <c r="AA70" i="6" s="1"/>
  <c r="I70" i="6"/>
  <c r="H70" i="6"/>
  <c r="G70" i="6"/>
  <c r="S69" i="6"/>
  <c r="O69" i="6"/>
  <c r="K69" i="6"/>
  <c r="J69" i="6"/>
  <c r="I69" i="6"/>
  <c r="G71" i="9" s="1"/>
  <c r="BB71" i="9" s="1"/>
  <c r="BC71" i="9" s="1"/>
  <c r="H69" i="6"/>
  <c r="G69" i="6"/>
  <c r="Z69" i="6" s="1"/>
  <c r="AA69" i="6" s="1"/>
  <c r="S68" i="6"/>
  <c r="O68" i="6"/>
  <c r="K68" i="6"/>
  <c r="J68" i="6"/>
  <c r="I68" i="6"/>
  <c r="H68" i="6"/>
  <c r="Z68" i="6" s="1"/>
  <c r="AA68" i="6" s="1"/>
  <c r="G68" i="6"/>
  <c r="S67" i="6"/>
  <c r="O67" i="6"/>
  <c r="K67" i="6"/>
  <c r="J67" i="6"/>
  <c r="I67" i="6"/>
  <c r="G69" i="9" s="1"/>
  <c r="BB69" i="9" s="1"/>
  <c r="BC69" i="9" s="1"/>
  <c r="H67" i="6"/>
  <c r="G67" i="6"/>
  <c r="Z67" i="6" s="1"/>
  <c r="AA67" i="6" s="1"/>
  <c r="S66" i="6"/>
  <c r="O66" i="6"/>
  <c r="K66" i="6"/>
  <c r="J66" i="6"/>
  <c r="Z66" i="6" s="1"/>
  <c r="AA66" i="6" s="1"/>
  <c r="I66" i="6"/>
  <c r="H66" i="6"/>
  <c r="G66" i="6"/>
  <c r="S65" i="6"/>
  <c r="O65" i="6"/>
  <c r="K65" i="6"/>
  <c r="J65" i="6"/>
  <c r="I65" i="6"/>
  <c r="G67" i="9" s="1"/>
  <c r="BB67" i="9" s="1"/>
  <c r="BC67" i="9" s="1"/>
  <c r="H65" i="6"/>
  <c r="G65" i="6"/>
  <c r="Z65" i="6" s="1"/>
  <c r="AA65" i="6" s="1"/>
  <c r="S64" i="6"/>
  <c r="O64" i="6"/>
  <c r="K64" i="6"/>
  <c r="J64" i="6"/>
  <c r="I64" i="6"/>
  <c r="H64" i="6"/>
  <c r="Z64" i="6" s="1"/>
  <c r="AA64" i="6" s="1"/>
  <c r="G64" i="6"/>
  <c r="S63" i="6"/>
  <c r="O63" i="6"/>
  <c r="K63" i="6"/>
  <c r="J63" i="6"/>
  <c r="I63" i="6"/>
  <c r="G65" i="9" s="1"/>
  <c r="BB65" i="9" s="1"/>
  <c r="BC65" i="9" s="1"/>
  <c r="H63" i="6"/>
  <c r="G63" i="6"/>
  <c r="Z63" i="6" s="1"/>
  <c r="AA63" i="6" s="1"/>
  <c r="S62" i="6"/>
  <c r="O62" i="6"/>
  <c r="K62" i="6"/>
  <c r="J62" i="6"/>
  <c r="Z62" i="6" s="1"/>
  <c r="AA62" i="6" s="1"/>
  <c r="I62" i="6"/>
  <c r="H62" i="6"/>
  <c r="G62" i="6"/>
  <c r="S61" i="6"/>
  <c r="O61" i="6"/>
  <c r="K61" i="6"/>
  <c r="J61" i="6"/>
  <c r="I61" i="6"/>
  <c r="G63" i="9" s="1"/>
  <c r="BB63" i="9" s="1"/>
  <c r="BC63" i="9" s="1"/>
  <c r="H61" i="6"/>
  <c r="G61" i="6"/>
  <c r="Z61" i="6" s="1"/>
  <c r="AA61" i="6" s="1"/>
  <c r="S60" i="6"/>
  <c r="O60" i="6"/>
  <c r="K60" i="6"/>
  <c r="J60" i="6"/>
  <c r="I60" i="6"/>
  <c r="H60" i="6"/>
  <c r="Z60" i="6" s="1"/>
  <c r="AA60" i="6" s="1"/>
  <c r="G60" i="6"/>
  <c r="S59" i="6"/>
  <c r="O59" i="6"/>
  <c r="K59" i="6"/>
  <c r="J59" i="6"/>
  <c r="I59" i="6"/>
  <c r="G61" i="9" s="1"/>
  <c r="BB61" i="9" s="1"/>
  <c r="BC61" i="9" s="1"/>
  <c r="H59" i="6"/>
  <c r="G59" i="6"/>
  <c r="Z59" i="6" s="1"/>
  <c r="AA59" i="6" s="1"/>
  <c r="S58" i="6"/>
  <c r="O58" i="6"/>
  <c r="K58" i="6"/>
  <c r="J58" i="6"/>
  <c r="Z58" i="6" s="1"/>
  <c r="AA58" i="6" s="1"/>
  <c r="I58" i="6"/>
  <c r="H58" i="6"/>
  <c r="G58" i="6"/>
  <c r="S57" i="6"/>
  <c r="O57" i="6"/>
  <c r="K57" i="6"/>
  <c r="J57" i="6"/>
  <c r="I57" i="6"/>
  <c r="G59" i="9" s="1"/>
  <c r="BB59" i="9" s="1"/>
  <c r="BC59" i="9" s="1"/>
  <c r="H57" i="6"/>
  <c r="G57" i="6"/>
  <c r="Z57" i="6" s="1"/>
  <c r="AA57" i="6" s="1"/>
  <c r="S56" i="6"/>
  <c r="O56" i="6"/>
  <c r="O52" i="6" s="1"/>
  <c r="K56" i="6"/>
  <c r="J56" i="6"/>
  <c r="I56" i="6"/>
  <c r="H56" i="6"/>
  <c r="Z56" i="6" s="1"/>
  <c r="AA56" i="6" s="1"/>
  <c r="G56" i="6"/>
  <c r="S55" i="6"/>
  <c r="S52" i="6" s="1"/>
  <c r="O55" i="6"/>
  <c r="K55" i="6"/>
  <c r="J55" i="6"/>
  <c r="I55" i="6"/>
  <c r="G57" i="9" s="1"/>
  <c r="BB57" i="9" s="1"/>
  <c r="BC57" i="9" s="1"/>
  <c r="H55" i="6"/>
  <c r="G55" i="6"/>
  <c r="Z55" i="6" s="1"/>
  <c r="AA55" i="6" s="1"/>
  <c r="S54" i="6"/>
  <c r="O54" i="6"/>
  <c r="K54" i="6"/>
  <c r="J54" i="6"/>
  <c r="J52" i="6" s="1"/>
  <c r="I54" i="6"/>
  <c r="H54" i="6"/>
  <c r="H52" i="6" s="1"/>
  <c r="G54" i="6"/>
  <c r="S53" i="6"/>
  <c r="O53" i="6"/>
  <c r="K53" i="6"/>
  <c r="K52" i="6" s="1"/>
  <c r="J53" i="6"/>
  <c r="I53" i="6"/>
  <c r="G55" i="9" s="1"/>
  <c r="BB55" i="9" s="1"/>
  <c r="BC55" i="9" s="1"/>
  <c r="H53" i="6"/>
  <c r="G53" i="6"/>
  <c r="Z53" i="6" s="1"/>
  <c r="AA53" i="6" s="1"/>
  <c r="V52" i="6"/>
  <c r="U52" i="6"/>
  <c r="T52" i="6"/>
  <c r="R52" i="6"/>
  <c r="Q52" i="6"/>
  <c r="P52" i="6"/>
  <c r="N52" i="6"/>
  <c r="M52" i="6"/>
  <c r="L52" i="6"/>
  <c r="I52" i="6"/>
  <c r="S51" i="6"/>
  <c r="O51" i="6"/>
  <c r="K51" i="6"/>
  <c r="J51" i="6"/>
  <c r="Z51" i="6" s="1"/>
  <c r="AA51" i="6" s="1"/>
  <c r="I51" i="6"/>
  <c r="H51" i="6"/>
  <c r="G51" i="6"/>
  <c r="C51" i="6"/>
  <c r="S50" i="6"/>
  <c r="O50" i="6"/>
  <c r="K50" i="6"/>
  <c r="J50" i="6"/>
  <c r="I50" i="6"/>
  <c r="H50" i="6"/>
  <c r="Z50" i="6" s="1"/>
  <c r="AA50" i="6" s="1"/>
  <c r="G50" i="6"/>
  <c r="C50" i="6"/>
  <c r="S49" i="6"/>
  <c r="O49" i="6"/>
  <c r="K49" i="6"/>
  <c r="J49" i="6"/>
  <c r="Z49" i="6" s="1"/>
  <c r="AA49" i="6" s="1"/>
  <c r="I49" i="6"/>
  <c r="H49" i="6"/>
  <c r="G49" i="6"/>
  <c r="S48" i="6"/>
  <c r="O48" i="6"/>
  <c r="K48" i="6"/>
  <c r="J48" i="6"/>
  <c r="I48" i="6"/>
  <c r="H48" i="6"/>
  <c r="G48" i="6"/>
  <c r="Z48" i="6" s="1"/>
  <c r="AA48" i="6" s="1"/>
  <c r="S47" i="6"/>
  <c r="O47" i="6"/>
  <c r="K47" i="6"/>
  <c r="J47" i="6"/>
  <c r="I47" i="6"/>
  <c r="H47" i="6"/>
  <c r="Z47" i="6" s="1"/>
  <c r="AA47" i="6" s="1"/>
  <c r="G47" i="6"/>
  <c r="S46" i="6"/>
  <c r="S44" i="6" s="1"/>
  <c r="O46" i="6"/>
  <c r="K46" i="6"/>
  <c r="K44" i="6" s="1"/>
  <c r="J46" i="6"/>
  <c r="I46" i="6"/>
  <c r="H46" i="6"/>
  <c r="G46" i="6"/>
  <c r="Z46" i="6" s="1"/>
  <c r="AA46" i="6" s="1"/>
  <c r="S45" i="6"/>
  <c r="O45" i="6"/>
  <c r="O44" i="6" s="1"/>
  <c r="K45" i="6"/>
  <c r="J45" i="6"/>
  <c r="J44" i="6" s="1"/>
  <c r="I45" i="6"/>
  <c r="H45" i="6"/>
  <c r="G45" i="6"/>
  <c r="V44" i="6"/>
  <c r="U44" i="6"/>
  <c r="T44" i="6"/>
  <c r="R44" i="6"/>
  <c r="Q44" i="6"/>
  <c r="P44" i="6"/>
  <c r="N44" i="6"/>
  <c r="M44" i="6"/>
  <c r="L44" i="6"/>
  <c r="H44" i="6"/>
  <c r="S43" i="6"/>
  <c r="O43" i="6"/>
  <c r="K43" i="6"/>
  <c r="J43" i="6"/>
  <c r="I43" i="6"/>
  <c r="H43" i="6"/>
  <c r="G43" i="6"/>
  <c r="Z43" i="6" s="1"/>
  <c r="AA43" i="6" s="1"/>
  <c r="C43" i="6"/>
  <c r="S42" i="6"/>
  <c r="O42" i="6"/>
  <c r="K42" i="6"/>
  <c r="J42" i="6"/>
  <c r="I42" i="6"/>
  <c r="H42" i="6"/>
  <c r="G42" i="6"/>
  <c r="Z42" i="6" s="1"/>
  <c r="AA42" i="6" s="1"/>
  <c r="C42" i="6"/>
  <c r="S41" i="6"/>
  <c r="O41" i="6"/>
  <c r="K41" i="6"/>
  <c r="J41" i="6"/>
  <c r="I41" i="6"/>
  <c r="H41" i="6"/>
  <c r="G41" i="6"/>
  <c r="Z41" i="6" s="1"/>
  <c r="AA41" i="6" s="1"/>
  <c r="V40" i="6"/>
  <c r="U40" i="6"/>
  <c r="T40" i="6"/>
  <c r="S40" i="6"/>
  <c r="R40" i="6"/>
  <c r="Q40" i="6"/>
  <c r="P40" i="6"/>
  <c r="O40" i="6"/>
  <c r="N40" i="6"/>
  <c r="M40" i="6"/>
  <c r="L40" i="6"/>
  <c r="K40" i="6"/>
  <c r="J40" i="6"/>
  <c r="H40" i="6"/>
  <c r="S39" i="6"/>
  <c r="O39" i="6"/>
  <c r="O36" i="6" s="1"/>
  <c r="K39" i="6"/>
  <c r="J39" i="6"/>
  <c r="I39" i="6"/>
  <c r="H39" i="6"/>
  <c r="Z39" i="6" s="1"/>
  <c r="AA39" i="6" s="1"/>
  <c r="G39" i="6"/>
  <c r="C39" i="6"/>
  <c r="S38" i="6"/>
  <c r="O38" i="6"/>
  <c r="K38" i="6"/>
  <c r="J38" i="6"/>
  <c r="J36" i="6" s="1"/>
  <c r="I38" i="6"/>
  <c r="H38" i="6"/>
  <c r="G38" i="6"/>
  <c r="S37" i="6"/>
  <c r="O37" i="6"/>
  <c r="K37" i="6"/>
  <c r="K36" i="6" s="1"/>
  <c r="J37" i="6"/>
  <c r="I37" i="6"/>
  <c r="H37" i="6"/>
  <c r="H36" i="6" s="1"/>
  <c r="G37" i="6"/>
  <c r="Z37" i="6" s="1"/>
  <c r="AA37" i="6" s="1"/>
  <c r="V36" i="6"/>
  <c r="U36" i="6"/>
  <c r="T36" i="6"/>
  <c r="S36" i="6"/>
  <c r="R36" i="6"/>
  <c r="Q36" i="6"/>
  <c r="P36" i="6"/>
  <c r="N36" i="6"/>
  <c r="M36" i="6"/>
  <c r="L36" i="6"/>
  <c r="I36" i="6"/>
  <c r="G36" i="6"/>
  <c r="Z36" i="6" s="1"/>
  <c r="AA36" i="6" s="1"/>
  <c r="S35" i="6"/>
  <c r="O35" i="6"/>
  <c r="K35" i="6"/>
  <c r="J35" i="6"/>
  <c r="Z35" i="6" s="1"/>
  <c r="AA35" i="6" s="1"/>
  <c r="I35" i="6"/>
  <c r="H35" i="6"/>
  <c r="G35" i="6"/>
  <c r="C35" i="6"/>
  <c r="S34" i="6"/>
  <c r="O34" i="6"/>
  <c r="O33" i="6" s="1"/>
  <c r="K34" i="6"/>
  <c r="J34" i="6"/>
  <c r="I34" i="6"/>
  <c r="H34" i="6"/>
  <c r="Z34" i="6" s="1"/>
  <c r="AA34" i="6" s="1"/>
  <c r="G34" i="6"/>
  <c r="V33" i="6"/>
  <c r="U33" i="6"/>
  <c r="T33" i="6"/>
  <c r="S33" i="6"/>
  <c r="R33" i="6"/>
  <c r="Q33" i="6"/>
  <c r="P33" i="6"/>
  <c r="N33" i="6"/>
  <c r="M33" i="6"/>
  <c r="L33" i="6"/>
  <c r="K33" i="6"/>
  <c r="J33" i="6"/>
  <c r="I33" i="6"/>
  <c r="G33" i="6"/>
  <c r="S32" i="6"/>
  <c r="O32" i="6"/>
  <c r="K32" i="6"/>
  <c r="J32" i="6"/>
  <c r="I32" i="6"/>
  <c r="H32" i="6"/>
  <c r="G32" i="6"/>
  <c r="Z32" i="6" s="1"/>
  <c r="AA32" i="6" s="1"/>
  <c r="C32" i="6"/>
  <c r="S31" i="6"/>
  <c r="O31" i="6"/>
  <c r="K31" i="6"/>
  <c r="J31" i="6"/>
  <c r="I31" i="6"/>
  <c r="H31" i="6"/>
  <c r="G31" i="6"/>
  <c r="Z31" i="6" s="1"/>
  <c r="AA31" i="6" s="1"/>
  <c r="C31" i="6"/>
  <c r="S30" i="6"/>
  <c r="O30" i="6"/>
  <c r="K30" i="6"/>
  <c r="J30" i="6"/>
  <c r="I30" i="6"/>
  <c r="H30" i="6"/>
  <c r="G30" i="6"/>
  <c r="Z30" i="6" s="1"/>
  <c r="AA30" i="6" s="1"/>
  <c r="C30" i="6"/>
  <c r="S29" i="6"/>
  <c r="O29" i="6"/>
  <c r="K29" i="6"/>
  <c r="J29" i="6"/>
  <c r="I29" i="6"/>
  <c r="H29" i="6"/>
  <c r="G29" i="6"/>
  <c r="Z29" i="6" s="1"/>
  <c r="AA29" i="6" s="1"/>
  <c r="C29" i="6"/>
  <c r="S28" i="6"/>
  <c r="O28" i="6"/>
  <c r="K28" i="6"/>
  <c r="J28" i="6"/>
  <c r="I28" i="6"/>
  <c r="H28" i="6"/>
  <c r="G28" i="6"/>
  <c r="Z28" i="6" s="1"/>
  <c r="AA28" i="6" s="1"/>
  <c r="C28" i="6"/>
  <c r="S27" i="6"/>
  <c r="S24" i="6" s="1"/>
  <c r="O27" i="6"/>
  <c r="K27" i="6"/>
  <c r="J27" i="6"/>
  <c r="I27" i="6"/>
  <c r="H27" i="6"/>
  <c r="G27" i="6"/>
  <c r="Z27" i="6" s="1"/>
  <c r="AA27" i="6" s="1"/>
  <c r="S26" i="6"/>
  <c r="O26" i="6"/>
  <c r="K26" i="6"/>
  <c r="J26" i="6"/>
  <c r="J24" i="6" s="1"/>
  <c r="I26" i="6"/>
  <c r="H26" i="6"/>
  <c r="H24" i="6" s="1"/>
  <c r="G26" i="6"/>
  <c r="S25" i="6"/>
  <c r="O25" i="6"/>
  <c r="K25" i="6"/>
  <c r="K24" i="6" s="1"/>
  <c r="J25" i="6"/>
  <c r="I25" i="6"/>
  <c r="H25" i="6"/>
  <c r="G25" i="6"/>
  <c r="Z25" i="6" s="1"/>
  <c r="AA25" i="6" s="1"/>
  <c r="V24" i="6"/>
  <c r="U24" i="6"/>
  <c r="T24" i="6"/>
  <c r="R24" i="6"/>
  <c r="Q24" i="6"/>
  <c r="P24" i="6"/>
  <c r="O24" i="6"/>
  <c r="N24" i="6"/>
  <c r="M24" i="6"/>
  <c r="L24" i="6"/>
  <c r="I24" i="6"/>
  <c r="S23" i="6"/>
  <c r="O23" i="6"/>
  <c r="K23" i="6"/>
  <c r="J23" i="6"/>
  <c r="Z23" i="6" s="1"/>
  <c r="AA23" i="6" s="1"/>
  <c r="I23" i="6"/>
  <c r="H23" i="6"/>
  <c r="G23" i="6"/>
  <c r="C23" i="6"/>
  <c r="S22" i="6"/>
  <c r="O22" i="6"/>
  <c r="O21" i="6" s="1"/>
  <c r="K22" i="6"/>
  <c r="J22" i="6"/>
  <c r="I22" i="6"/>
  <c r="H22" i="6"/>
  <c r="Z22" i="6" s="1"/>
  <c r="AA22" i="6" s="1"/>
  <c r="G22" i="6"/>
  <c r="V21" i="6"/>
  <c r="U21" i="6"/>
  <c r="T21" i="6"/>
  <c r="S21" i="6"/>
  <c r="R21" i="6"/>
  <c r="Q21" i="6"/>
  <c r="P21" i="6"/>
  <c r="N21" i="6"/>
  <c r="M21" i="6"/>
  <c r="L21" i="6"/>
  <c r="K21" i="6"/>
  <c r="J21" i="6"/>
  <c r="I21" i="6"/>
  <c r="G21" i="6"/>
  <c r="AG16" i="6"/>
  <c r="AG15" i="6"/>
  <c r="AG14" i="6"/>
  <c r="AG13" i="6"/>
  <c r="AG12" i="6"/>
  <c r="AG11" i="6"/>
  <c r="AG10" i="6"/>
  <c r="CH172" i="5"/>
  <c r="CI172" i="5" s="1"/>
  <c r="G172" i="5"/>
  <c r="C172" i="5"/>
  <c r="CH171" i="5"/>
  <c r="CI171" i="5" s="1"/>
  <c r="G171" i="5"/>
  <c r="C171" i="5"/>
  <c r="CH170" i="5"/>
  <c r="CI170" i="5" s="1"/>
  <c r="G170" i="5"/>
  <c r="G169" i="5"/>
  <c r="CH169" i="5" s="1"/>
  <c r="CI169" i="5" s="1"/>
  <c r="CH168" i="5"/>
  <c r="CI168" i="5" s="1"/>
  <c r="G168" i="5"/>
  <c r="G167" i="5"/>
  <c r="CH167" i="5" s="1"/>
  <c r="CI167" i="5" s="1"/>
  <c r="CH166" i="5"/>
  <c r="CI166" i="5" s="1"/>
  <c r="G166" i="5"/>
  <c r="G165" i="5"/>
  <c r="CH165" i="5" s="1"/>
  <c r="CI165" i="5" s="1"/>
  <c r="CH164" i="5"/>
  <c r="CI164" i="5" s="1"/>
  <c r="G164" i="5"/>
  <c r="G163" i="5"/>
  <c r="CH163" i="5" s="1"/>
  <c r="CI163" i="5" s="1"/>
  <c r="CH162" i="5"/>
  <c r="CI162" i="5" s="1"/>
  <c r="G162" i="5"/>
  <c r="G161" i="5"/>
  <c r="CH161" i="5" s="1"/>
  <c r="CI161" i="5" s="1"/>
  <c r="CH160" i="5"/>
  <c r="CI160" i="5" s="1"/>
  <c r="G160" i="5"/>
  <c r="G159" i="5"/>
  <c r="CH159" i="5" s="1"/>
  <c r="CI159" i="5" s="1"/>
  <c r="CH158" i="5"/>
  <c r="CI158" i="5" s="1"/>
  <c r="G158" i="5"/>
  <c r="G157" i="5"/>
  <c r="CH157" i="5" s="1"/>
  <c r="CI157" i="5" s="1"/>
  <c r="CD156" i="5"/>
  <c r="CC156" i="5"/>
  <c r="CB156" i="5"/>
  <c r="CA156" i="5"/>
  <c r="BZ156" i="5"/>
  <c r="BY156" i="5"/>
  <c r="BX156" i="5"/>
  <c r="BW156" i="5"/>
  <c r="BW173" i="5" s="1"/>
  <c r="BV156" i="5"/>
  <c r="BU156" i="5"/>
  <c r="BT156" i="5"/>
  <c r="BS156" i="5"/>
  <c r="BS173" i="5" s="1"/>
  <c r="BR156" i="5"/>
  <c r="BQ156" i="5"/>
  <c r="BP156" i="5"/>
  <c r="BO156" i="5"/>
  <c r="BN156" i="5"/>
  <c r="BM156" i="5"/>
  <c r="BL156" i="5"/>
  <c r="BK156" i="5"/>
  <c r="BK173" i="5" s="1"/>
  <c r="BJ156" i="5"/>
  <c r="BI156" i="5"/>
  <c r="BH156" i="5"/>
  <c r="BG156" i="5"/>
  <c r="BG173" i="5" s="1"/>
  <c r="BF156" i="5"/>
  <c r="BE156" i="5"/>
  <c r="BD156" i="5"/>
  <c r="BC156" i="5"/>
  <c r="BC173" i="5" s="1"/>
  <c r="BB156" i="5"/>
  <c r="BA156" i="5"/>
  <c r="AZ156" i="5"/>
  <c r="AY156" i="5"/>
  <c r="AX156" i="5"/>
  <c r="AW156" i="5"/>
  <c r="AV156" i="5"/>
  <c r="AU156" i="5"/>
  <c r="AU173" i="5" s="1"/>
  <c r="AT156" i="5"/>
  <c r="AS156" i="5"/>
  <c r="AR156" i="5"/>
  <c r="AQ156" i="5"/>
  <c r="AQ173" i="5" s="1"/>
  <c r="AP156" i="5"/>
  <c r="AO156" i="5"/>
  <c r="AN156" i="5"/>
  <c r="AM156" i="5"/>
  <c r="AM173" i="5" s="1"/>
  <c r="AL156" i="5"/>
  <c r="AK156" i="5"/>
  <c r="AJ156" i="5"/>
  <c r="AI156" i="5"/>
  <c r="AH156" i="5"/>
  <c r="AG156" i="5"/>
  <c r="AG173" i="5" s="1"/>
  <c r="AF156" i="5"/>
  <c r="AE156" i="5"/>
  <c r="AE173" i="5" s="1"/>
  <c r="AD156" i="5"/>
  <c r="AC156" i="5"/>
  <c r="AC173" i="5" s="1"/>
  <c r="AB156" i="5"/>
  <c r="AA156" i="5"/>
  <c r="Z156" i="5"/>
  <c r="Y156" i="5"/>
  <c r="Y173" i="5" s="1"/>
  <c r="X156" i="5"/>
  <c r="W156" i="5"/>
  <c r="W173" i="5" s="1"/>
  <c r="V156" i="5"/>
  <c r="U156" i="5"/>
  <c r="U173" i="5" s="1"/>
  <c r="T156" i="5"/>
  <c r="S156" i="5"/>
  <c r="R156" i="5"/>
  <c r="Q156" i="5"/>
  <c r="Q173" i="5" s="1"/>
  <c r="P156" i="5"/>
  <c r="O156" i="5"/>
  <c r="O173" i="5" s="1"/>
  <c r="N156" i="5"/>
  <c r="M156" i="5"/>
  <c r="M173" i="5" s="1"/>
  <c r="L156" i="5"/>
  <c r="K156" i="5"/>
  <c r="J156" i="5"/>
  <c r="I156" i="5"/>
  <c r="I173" i="5" s="1"/>
  <c r="H156" i="5"/>
  <c r="CH155" i="5"/>
  <c r="CI155" i="5" s="1"/>
  <c r="G155" i="5"/>
  <c r="C155" i="5"/>
  <c r="CH154" i="5"/>
  <c r="CI154" i="5" s="1"/>
  <c r="G154" i="5"/>
  <c r="CD153" i="5"/>
  <c r="CC153" i="5"/>
  <c r="CB153" i="5"/>
  <c r="CA153" i="5"/>
  <c r="BZ153" i="5"/>
  <c r="BY153" i="5"/>
  <c r="BX153" i="5"/>
  <c r="BW153" i="5"/>
  <c r="BV153" i="5"/>
  <c r="BU153" i="5"/>
  <c r="BT153" i="5"/>
  <c r="BS153" i="5"/>
  <c r="BR153" i="5"/>
  <c r="BQ153" i="5"/>
  <c r="BP153" i="5"/>
  <c r="BO153" i="5"/>
  <c r="BN153" i="5"/>
  <c r="BM153" i="5"/>
  <c r="BL153" i="5"/>
  <c r="BK153" i="5"/>
  <c r="BJ153" i="5"/>
  <c r="BI153" i="5"/>
  <c r="BH153" i="5"/>
  <c r="BG153" i="5"/>
  <c r="BF153" i="5"/>
  <c r="BE153" i="5"/>
  <c r="BD153" i="5"/>
  <c r="BC153" i="5"/>
  <c r="BB153" i="5"/>
  <c r="BA153" i="5"/>
  <c r="AZ153" i="5"/>
  <c r="AY153" i="5"/>
  <c r="AX153" i="5"/>
  <c r="AW153" i="5"/>
  <c r="AV153" i="5"/>
  <c r="AU153" i="5"/>
  <c r="AT153" i="5"/>
  <c r="AS153" i="5"/>
  <c r="AR153" i="5"/>
  <c r="AQ153" i="5"/>
  <c r="AP153" i="5"/>
  <c r="AO153" i="5"/>
  <c r="AN153" i="5"/>
  <c r="AM153" i="5"/>
  <c r="AL153" i="5"/>
  <c r="AK153" i="5"/>
  <c r="AJ153" i="5"/>
  <c r="AI153" i="5"/>
  <c r="AH153" i="5"/>
  <c r="AG153" i="5"/>
  <c r="AF153" i="5"/>
  <c r="AE153" i="5"/>
  <c r="AD153" i="5"/>
  <c r="AC153" i="5"/>
  <c r="AB153" i="5"/>
  <c r="AA153" i="5"/>
  <c r="Z153" i="5"/>
  <c r="Y153" i="5"/>
  <c r="X153" i="5"/>
  <c r="W153" i="5"/>
  <c r="V153" i="5"/>
  <c r="U153" i="5"/>
  <c r="T153" i="5"/>
  <c r="S153" i="5"/>
  <c r="R153" i="5"/>
  <c r="Q153" i="5"/>
  <c r="P153" i="5"/>
  <c r="O153" i="5"/>
  <c r="N153" i="5"/>
  <c r="M153" i="5"/>
  <c r="L153" i="5"/>
  <c r="K153" i="5"/>
  <c r="J153" i="5"/>
  <c r="I153" i="5"/>
  <c r="H153" i="5"/>
  <c r="G152" i="5"/>
  <c r="CH152" i="5" s="1"/>
  <c r="CI152" i="5" s="1"/>
  <c r="C152" i="5"/>
  <c r="G151" i="5"/>
  <c r="CH151" i="5" s="1"/>
  <c r="CI151" i="5" s="1"/>
  <c r="C151" i="5"/>
  <c r="CI150" i="5"/>
  <c r="G150" i="5"/>
  <c r="CH150" i="5" s="1"/>
  <c r="CH149" i="5"/>
  <c r="CI149" i="5" s="1"/>
  <c r="G149" i="5"/>
  <c r="CI148" i="5"/>
  <c r="G148" i="5"/>
  <c r="CH148" i="5" s="1"/>
  <c r="CH147" i="5"/>
  <c r="CI147" i="5" s="1"/>
  <c r="G147" i="5"/>
  <c r="CI146" i="5"/>
  <c r="G146" i="5"/>
  <c r="CH146" i="5" s="1"/>
  <c r="CH145" i="5"/>
  <c r="CI145" i="5" s="1"/>
  <c r="G145" i="5"/>
  <c r="CI144" i="5"/>
  <c r="G144" i="5"/>
  <c r="CH144" i="5" s="1"/>
  <c r="CH143" i="5"/>
  <c r="CI143" i="5" s="1"/>
  <c r="G143" i="5"/>
  <c r="CD142" i="5"/>
  <c r="CC142" i="5"/>
  <c r="CB142" i="5"/>
  <c r="CA142" i="5"/>
  <c r="BZ142" i="5"/>
  <c r="BY142" i="5"/>
  <c r="BX142" i="5"/>
  <c r="BW142" i="5"/>
  <c r="BV142" i="5"/>
  <c r="BU142" i="5"/>
  <c r="BT142" i="5"/>
  <c r="BS142" i="5"/>
  <c r="BR142" i="5"/>
  <c r="BQ142" i="5"/>
  <c r="BP142" i="5"/>
  <c r="BO142" i="5"/>
  <c r="BN142" i="5"/>
  <c r="BM142" i="5"/>
  <c r="BL142" i="5"/>
  <c r="BK142" i="5"/>
  <c r="BJ142" i="5"/>
  <c r="BI142" i="5"/>
  <c r="BH142" i="5"/>
  <c r="BG142" i="5"/>
  <c r="BF142" i="5"/>
  <c r="BE142" i="5"/>
  <c r="BD142" i="5"/>
  <c r="BC142" i="5"/>
  <c r="BB142" i="5"/>
  <c r="BA142" i="5"/>
  <c r="AZ142" i="5"/>
  <c r="AY142" i="5"/>
  <c r="AX142" i="5"/>
  <c r="AW142" i="5"/>
  <c r="AV142" i="5"/>
  <c r="AU142" i="5"/>
  <c r="AT142" i="5"/>
  <c r="AS142" i="5"/>
  <c r="AR142" i="5"/>
  <c r="AQ142" i="5"/>
  <c r="AP142" i="5"/>
  <c r="AO142" i="5"/>
  <c r="AN142" i="5"/>
  <c r="AM142" i="5"/>
  <c r="AL142" i="5"/>
  <c r="AK142" i="5"/>
  <c r="AJ142" i="5"/>
  <c r="AI142" i="5"/>
  <c r="AH142" i="5"/>
  <c r="AG142" i="5"/>
  <c r="AF142" i="5"/>
  <c r="AE142" i="5"/>
  <c r="AD142" i="5"/>
  <c r="AC142" i="5"/>
  <c r="AB142" i="5"/>
  <c r="AA142" i="5"/>
  <c r="Z142" i="5"/>
  <c r="Y142" i="5"/>
  <c r="X142" i="5"/>
  <c r="W142" i="5"/>
  <c r="V142" i="5"/>
  <c r="U142" i="5"/>
  <c r="T142" i="5"/>
  <c r="S142" i="5"/>
  <c r="R142" i="5"/>
  <c r="Q142" i="5"/>
  <c r="P142" i="5"/>
  <c r="O142" i="5"/>
  <c r="N142" i="5"/>
  <c r="M142" i="5"/>
  <c r="L142" i="5"/>
  <c r="K142" i="5"/>
  <c r="J142" i="5"/>
  <c r="I142" i="5"/>
  <c r="H142" i="5"/>
  <c r="CI141" i="5"/>
  <c r="G141" i="5"/>
  <c r="CH141" i="5" s="1"/>
  <c r="C141" i="5"/>
  <c r="CI140" i="5"/>
  <c r="G140" i="5"/>
  <c r="CH140" i="5" s="1"/>
  <c r="C140" i="5"/>
  <c r="G139" i="5"/>
  <c r="CH139" i="5" s="1"/>
  <c r="CI139" i="5" s="1"/>
  <c r="C139" i="5"/>
  <c r="G138" i="5"/>
  <c r="CH138" i="5" s="1"/>
  <c r="CI138" i="5" s="1"/>
  <c r="CH137" i="5"/>
  <c r="CI137" i="5" s="1"/>
  <c r="G137" i="5"/>
  <c r="G136" i="5"/>
  <c r="CH136" i="5" s="1"/>
  <c r="CI136" i="5" s="1"/>
  <c r="CH135" i="5"/>
  <c r="CI135" i="5" s="1"/>
  <c r="G135" i="5"/>
  <c r="G134" i="5"/>
  <c r="CH134" i="5" s="1"/>
  <c r="CI134" i="5" s="1"/>
  <c r="CH133" i="5"/>
  <c r="CI133" i="5" s="1"/>
  <c r="G133" i="5"/>
  <c r="G132" i="5"/>
  <c r="CH132" i="5" s="1"/>
  <c r="CI132" i="5" s="1"/>
  <c r="CH131" i="5"/>
  <c r="CI131" i="5" s="1"/>
  <c r="G131" i="5"/>
  <c r="G130" i="5"/>
  <c r="CH130" i="5" s="1"/>
  <c r="CI130" i="5" s="1"/>
  <c r="CD129" i="5"/>
  <c r="CC129" i="5"/>
  <c r="CB129" i="5"/>
  <c r="CA129" i="5"/>
  <c r="BZ129" i="5"/>
  <c r="BY129" i="5"/>
  <c r="BX129" i="5"/>
  <c r="BW129" i="5"/>
  <c r="BV129" i="5"/>
  <c r="BU129" i="5"/>
  <c r="BT129" i="5"/>
  <c r="BS129" i="5"/>
  <c r="BR129" i="5"/>
  <c r="BQ129" i="5"/>
  <c r="BP129" i="5"/>
  <c r="BO129" i="5"/>
  <c r="BO173" i="5" s="1"/>
  <c r="BN129" i="5"/>
  <c r="BM129" i="5"/>
  <c r="BL129" i="5"/>
  <c r="BK129" i="5"/>
  <c r="BJ129" i="5"/>
  <c r="BI129" i="5"/>
  <c r="BH129" i="5"/>
  <c r="BG129" i="5"/>
  <c r="BF129" i="5"/>
  <c r="BE129" i="5"/>
  <c r="BD129" i="5"/>
  <c r="BC129" i="5"/>
  <c r="BB129" i="5"/>
  <c r="BA129" i="5"/>
  <c r="AZ129" i="5"/>
  <c r="AY129" i="5"/>
  <c r="AY173" i="5" s="1"/>
  <c r="AX129" i="5"/>
  <c r="AW129" i="5"/>
  <c r="AV129" i="5"/>
  <c r="AU129" i="5"/>
  <c r="AT129" i="5"/>
  <c r="AS129" i="5"/>
  <c r="AR129" i="5"/>
  <c r="AQ129" i="5"/>
  <c r="AP129" i="5"/>
  <c r="AO129" i="5"/>
  <c r="AN129" i="5"/>
  <c r="AM129" i="5"/>
  <c r="AL129" i="5"/>
  <c r="AK129" i="5"/>
  <c r="AJ129" i="5"/>
  <c r="AI129" i="5"/>
  <c r="AI173" i="5" s="1"/>
  <c r="AH129" i="5"/>
  <c r="AG129" i="5"/>
  <c r="AF129" i="5"/>
  <c r="AE129" i="5"/>
  <c r="AD129" i="5"/>
  <c r="AC129" i="5"/>
  <c r="AB129" i="5"/>
  <c r="AA129" i="5"/>
  <c r="AA173" i="5" s="1"/>
  <c r="Z129" i="5"/>
  <c r="Y129" i="5"/>
  <c r="X129" i="5"/>
  <c r="W129" i="5"/>
  <c r="V129" i="5"/>
  <c r="U129" i="5"/>
  <c r="T129" i="5"/>
  <c r="S129" i="5"/>
  <c r="S173" i="5" s="1"/>
  <c r="R129" i="5"/>
  <c r="Q129" i="5"/>
  <c r="P129" i="5"/>
  <c r="O129" i="5"/>
  <c r="N129" i="5"/>
  <c r="M129" i="5"/>
  <c r="L129" i="5"/>
  <c r="K129" i="5"/>
  <c r="K173" i="5" s="1"/>
  <c r="J129" i="5"/>
  <c r="I129" i="5"/>
  <c r="H129" i="5"/>
  <c r="G129" i="5"/>
  <c r="CH129" i="5" s="1"/>
  <c r="CI129" i="5" s="1"/>
  <c r="CH128" i="5"/>
  <c r="CI128" i="5" s="1"/>
  <c r="G128" i="5"/>
  <c r="C128" i="5"/>
  <c r="CH127" i="5"/>
  <c r="CI127" i="5" s="1"/>
  <c r="G127" i="5"/>
  <c r="C127" i="5"/>
  <c r="CH126" i="5"/>
  <c r="CI126" i="5" s="1"/>
  <c r="G126" i="5"/>
  <c r="CI125" i="5"/>
  <c r="G125" i="5"/>
  <c r="CH125" i="5" s="1"/>
  <c r="CH124" i="5"/>
  <c r="CI124" i="5" s="1"/>
  <c r="G124" i="5"/>
  <c r="CD123" i="5"/>
  <c r="CC123" i="5"/>
  <c r="CB123" i="5"/>
  <c r="CA123" i="5"/>
  <c r="BZ123" i="5"/>
  <c r="BY123" i="5"/>
  <c r="BX123" i="5"/>
  <c r="BW123" i="5"/>
  <c r="BV123" i="5"/>
  <c r="BU123" i="5"/>
  <c r="BT123" i="5"/>
  <c r="BS123" i="5"/>
  <c r="BR123" i="5"/>
  <c r="BQ123" i="5"/>
  <c r="BP123" i="5"/>
  <c r="BO123" i="5"/>
  <c r="BN123" i="5"/>
  <c r="BM123" i="5"/>
  <c r="BL123" i="5"/>
  <c r="BK123" i="5"/>
  <c r="BJ123" i="5"/>
  <c r="BI123" i="5"/>
  <c r="BH123" i="5"/>
  <c r="BG123" i="5"/>
  <c r="BF123" i="5"/>
  <c r="BE123" i="5"/>
  <c r="BD123" i="5"/>
  <c r="BC123" i="5"/>
  <c r="BB123" i="5"/>
  <c r="BA123" i="5"/>
  <c r="AZ123" i="5"/>
  <c r="AY123" i="5"/>
  <c r="AX123" i="5"/>
  <c r="AW123" i="5"/>
  <c r="AV123" i="5"/>
  <c r="AU123" i="5"/>
  <c r="AT123" i="5"/>
  <c r="AS123" i="5"/>
  <c r="AR123" i="5"/>
  <c r="AQ123" i="5"/>
  <c r="AP123" i="5"/>
  <c r="AO123" i="5"/>
  <c r="AN123" i="5"/>
  <c r="AM123" i="5"/>
  <c r="AL123" i="5"/>
  <c r="AK123" i="5"/>
  <c r="AJ123" i="5"/>
  <c r="AI123" i="5"/>
  <c r="AH123" i="5"/>
  <c r="AG123" i="5"/>
  <c r="AF123" i="5"/>
  <c r="AE123" i="5"/>
  <c r="AD123" i="5"/>
  <c r="AC123" i="5"/>
  <c r="AB123" i="5"/>
  <c r="AA123" i="5"/>
  <c r="Z123" i="5"/>
  <c r="Y123" i="5"/>
  <c r="X123" i="5"/>
  <c r="W123" i="5"/>
  <c r="V123" i="5"/>
  <c r="U123" i="5"/>
  <c r="T123" i="5"/>
  <c r="S123" i="5"/>
  <c r="R123" i="5"/>
  <c r="Q123" i="5"/>
  <c r="P123" i="5"/>
  <c r="O123" i="5"/>
  <c r="N123" i="5"/>
  <c r="M123" i="5"/>
  <c r="L123" i="5"/>
  <c r="K123" i="5"/>
  <c r="J123" i="5"/>
  <c r="I123" i="5"/>
  <c r="H123" i="5"/>
  <c r="CI122" i="5"/>
  <c r="G122" i="5"/>
  <c r="CH122" i="5" s="1"/>
  <c r="C122" i="5"/>
  <c r="CI121" i="5"/>
  <c r="G121" i="5"/>
  <c r="CH121" i="5" s="1"/>
  <c r="CH120" i="5"/>
  <c r="CI120" i="5" s="1"/>
  <c r="G120" i="5"/>
  <c r="CI119" i="5"/>
  <c r="G119" i="5"/>
  <c r="CH119" i="5" s="1"/>
  <c r="CH118" i="5"/>
  <c r="CI118" i="5" s="1"/>
  <c r="G118" i="5"/>
  <c r="CI117" i="5"/>
  <c r="G117" i="5"/>
  <c r="CH117" i="5" s="1"/>
  <c r="CH116" i="5"/>
  <c r="CI116" i="5" s="1"/>
  <c r="G116" i="5"/>
  <c r="CD115" i="5"/>
  <c r="CC115" i="5"/>
  <c r="CB115" i="5"/>
  <c r="CA115" i="5"/>
  <c r="BZ115" i="5"/>
  <c r="BY115" i="5"/>
  <c r="BX115" i="5"/>
  <c r="BW115" i="5"/>
  <c r="BV115" i="5"/>
  <c r="BU115" i="5"/>
  <c r="BT115" i="5"/>
  <c r="BS115" i="5"/>
  <c r="BR115" i="5"/>
  <c r="BQ115" i="5"/>
  <c r="BP115" i="5"/>
  <c r="BO115" i="5"/>
  <c r="BN115" i="5"/>
  <c r="BM115" i="5"/>
  <c r="BL115" i="5"/>
  <c r="BK115" i="5"/>
  <c r="BJ115" i="5"/>
  <c r="BI115" i="5"/>
  <c r="BH115" i="5"/>
  <c r="BG115" i="5"/>
  <c r="BF115" i="5"/>
  <c r="BE115" i="5"/>
  <c r="BD115" i="5"/>
  <c r="BC115" i="5"/>
  <c r="BB115" i="5"/>
  <c r="BA115" i="5"/>
  <c r="AZ115" i="5"/>
  <c r="AY115" i="5"/>
  <c r="AX115" i="5"/>
  <c r="AW115" i="5"/>
  <c r="AV115" i="5"/>
  <c r="AU115" i="5"/>
  <c r="AT115" i="5"/>
  <c r="AS115" i="5"/>
  <c r="AR115" i="5"/>
  <c r="AQ115" i="5"/>
  <c r="AP115" i="5"/>
  <c r="AO115" i="5"/>
  <c r="AN115" i="5"/>
  <c r="AM115" i="5"/>
  <c r="AL115" i="5"/>
  <c r="AK115" i="5"/>
  <c r="AJ115" i="5"/>
  <c r="AI115" i="5"/>
  <c r="AH115" i="5"/>
  <c r="AG115" i="5"/>
  <c r="AF115" i="5"/>
  <c r="AE115" i="5"/>
  <c r="AD115" i="5"/>
  <c r="AC115" i="5"/>
  <c r="AB115" i="5"/>
  <c r="AA115" i="5"/>
  <c r="Z115" i="5"/>
  <c r="Y115" i="5"/>
  <c r="X115" i="5"/>
  <c r="W115" i="5"/>
  <c r="V115" i="5"/>
  <c r="U115" i="5"/>
  <c r="T115" i="5"/>
  <c r="S115" i="5"/>
  <c r="R115" i="5"/>
  <c r="Q115" i="5"/>
  <c r="P115" i="5"/>
  <c r="O115" i="5"/>
  <c r="N115" i="5"/>
  <c r="M115" i="5"/>
  <c r="L115" i="5"/>
  <c r="K115" i="5"/>
  <c r="J115" i="5"/>
  <c r="I115" i="5"/>
  <c r="H115" i="5"/>
  <c r="CI114" i="5"/>
  <c r="G114" i="5"/>
  <c r="CH114" i="5" s="1"/>
  <c r="C114" i="5"/>
  <c r="G113" i="5"/>
  <c r="CH113" i="5" s="1"/>
  <c r="CI113" i="5" s="1"/>
  <c r="C113" i="5"/>
  <c r="G112" i="5"/>
  <c r="CH112" i="5" s="1"/>
  <c r="CI112" i="5" s="1"/>
  <c r="C112" i="5"/>
  <c r="CI111" i="5"/>
  <c r="G111" i="5"/>
  <c r="CH111" i="5" s="1"/>
  <c r="C111" i="5"/>
  <c r="CI110" i="5"/>
  <c r="G110" i="5"/>
  <c r="CH110" i="5" s="1"/>
  <c r="CH109" i="5"/>
  <c r="CI109" i="5" s="1"/>
  <c r="G109" i="5"/>
  <c r="G108" i="5"/>
  <c r="CH108" i="5" s="1"/>
  <c r="CI108" i="5" s="1"/>
  <c r="CH107" i="5"/>
  <c r="CI107" i="5" s="1"/>
  <c r="G107" i="5"/>
  <c r="G106" i="5"/>
  <c r="CH106" i="5" s="1"/>
  <c r="CI106" i="5" s="1"/>
  <c r="G105" i="5"/>
  <c r="CH105" i="5" s="1"/>
  <c r="CI105" i="5" s="1"/>
  <c r="CI104" i="5"/>
  <c r="CH104" i="5"/>
  <c r="G104" i="5"/>
  <c r="CH103" i="5"/>
  <c r="CI103" i="5" s="1"/>
  <c r="G103" i="5"/>
  <c r="CD102" i="5"/>
  <c r="CC102" i="5"/>
  <c r="CB102" i="5"/>
  <c r="CA102" i="5"/>
  <c r="BZ102" i="5"/>
  <c r="BY102" i="5"/>
  <c r="BX102" i="5"/>
  <c r="BW102" i="5"/>
  <c r="BV102" i="5"/>
  <c r="BU102" i="5"/>
  <c r="BT102" i="5"/>
  <c r="BS102" i="5"/>
  <c r="BR102" i="5"/>
  <c r="BQ102" i="5"/>
  <c r="BP102" i="5"/>
  <c r="BO102" i="5"/>
  <c r="BN102" i="5"/>
  <c r="BM102" i="5"/>
  <c r="BL102" i="5"/>
  <c r="BK102" i="5"/>
  <c r="BJ102" i="5"/>
  <c r="BI102" i="5"/>
  <c r="BH102" i="5"/>
  <c r="BG102" i="5"/>
  <c r="BF102" i="5"/>
  <c r="BE102" i="5"/>
  <c r="BD102" i="5"/>
  <c r="BC102" i="5"/>
  <c r="BB102" i="5"/>
  <c r="BA102" i="5"/>
  <c r="AZ102" i="5"/>
  <c r="AY102" i="5"/>
  <c r="AX102" i="5"/>
  <c r="AW102" i="5"/>
  <c r="AV102" i="5"/>
  <c r="AU102" i="5"/>
  <c r="AT102" i="5"/>
  <c r="AS102" i="5"/>
  <c r="AR102" i="5"/>
  <c r="AQ102" i="5"/>
  <c r="AP102" i="5"/>
  <c r="AO102" i="5"/>
  <c r="AN102" i="5"/>
  <c r="AM102" i="5"/>
  <c r="AL102" i="5"/>
  <c r="AK102" i="5"/>
  <c r="AJ102" i="5"/>
  <c r="AI102" i="5"/>
  <c r="AH102" i="5"/>
  <c r="AG102" i="5"/>
  <c r="AF102" i="5"/>
  <c r="AE102" i="5"/>
  <c r="AD102" i="5"/>
  <c r="AC102" i="5"/>
  <c r="AB102" i="5"/>
  <c r="AA102" i="5"/>
  <c r="Z102" i="5"/>
  <c r="Y102" i="5"/>
  <c r="X102" i="5"/>
  <c r="W102" i="5"/>
  <c r="V102" i="5"/>
  <c r="U102" i="5"/>
  <c r="T102" i="5"/>
  <c r="S102" i="5"/>
  <c r="R102" i="5"/>
  <c r="Q102" i="5"/>
  <c r="P102" i="5"/>
  <c r="O102" i="5"/>
  <c r="N102" i="5"/>
  <c r="M102" i="5"/>
  <c r="L102" i="5"/>
  <c r="K102" i="5"/>
  <c r="J102" i="5"/>
  <c r="I102" i="5"/>
  <c r="H102" i="5"/>
  <c r="CI101" i="5"/>
  <c r="CH101" i="5"/>
  <c r="G101" i="5"/>
  <c r="C101" i="5"/>
  <c r="CI100" i="5"/>
  <c r="CH100" i="5"/>
  <c r="G100" i="5"/>
  <c r="C100" i="5"/>
  <c r="CI99" i="5"/>
  <c r="CH99" i="5"/>
  <c r="G99" i="5"/>
  <c r="C99" i="5"/>
  <c r="CI98" i="5"/>
  <c r="CH98" i="5"/>
  <c r="G98" i="5"/>
  <c r="C98" i="5"/>
  <c r="CI97" i="5"/>
  <c r="CH97" i="5"/>
  <c r="G97" i="5"/>
  <c r="C97" i="5"/>
  <c r="CI96" i="5"/>
  <c r="CH96" i="5"/>
  <c r="G96" i="5"/>
  <c r="CH95" i="5"/>
  <c r="CI95" i="5" s="1"/>
  <c r="G95" i="5"/>
  <c r="G94" i="5"/>
  <c r="CH94" i="5" s="1"/>
  <c r="CI94" i="5" s="1"/>
  <c r="G93" i="5"/>
  <c r="CH93" i="5" s="1"/>
  <c r="CI93" i="5" s="1"/>
  <c r="CI92" i="5"/>
  <c r="CH92" i="5"/>
  <c r="G92" i="5"/>
  <c r="CH91" i="5"/>
  <c r="CI91" i="5" s="1"/>
  <c r="G91" i="5"/>
  <c r="G90" i="5"/>
  <c r="CH90" i="5" s="1"/>
  <c r="CI90" i="5" s="1"/>
  <c r="G89" i="5"/>
  <c r="CH89" i="5" s="1"/>
  <c r="CI89" i="5" s="1"/>
  <c r="CI88" i="5"/>
  <c r="CH88" i="5"/>
  <c r="G88" i="5"/>
  <c r="CH87" i="5"/>
  <c r="CI87" i="5" s="1"/>
  <c r="G87" i="5"/>
  <c r="G86" i="5"/>
  <c r="CH86" i="5" s="1"/>
  <c r="CI86" i="5" s="1"/>
  <c r="G85" i="5"/>
  <c r="CH85" i="5" s="1"/>
  <c r="CI85" i="5" s="1"/>
  <c r="CI84" i="5"/>
  <c r="CH84" i="5"/>
  <c r="G84" i="5"/>
  <c r="CH83" i="5"/>
  <c r="CI83" i="5" s="1"/>
  <c r="G83" i="5"/>
  <c r="G82" i="5"/>
  <c r="CH82" i="5" s="1"/>
  <c r="CI82" i="5" s="1"/>
  <c r="G81" i="5"/>
  <c r="CH81" i="5" s="1"/>
  <c r="CI81" i="5" s="1"/>
  <c r="CI80" i="5"/>
  <c r="CH80" i="5"/>
  <c r="G80" i="5"/>
  <c r="CH79" i="5"/>
  <c r="CI79" i="5" s="1"/>
  <c r="G79" i="5"/>
  <c r="G78" i="5"/>
  <c r="CH78" i="5" s="1"/>
  <c r="CI78" i="5" s="1"/>
  <c r="G77" i="5"/>
  <c r="CH77" i="5" s="1"/>
  <c r="CI77" i="5" s="1"/>
  <c r="CI76" i="5"/>
  <c r="CH76" i="5"/>
  <c r="G76" i="5"/>
  <c r="CD75" i="5"/>
  <c r="CC75" i="5"/>
  <c r="CB75" i="5"/>
  <c r="CA75" i="5"/>
  <c r="BZ75" i="5"/>
  <c r="BY75" i="5"/>
  <c r="BX75" i="5"/>
  <c r="BW75" i="5"/>
  <c r="BV75" i="5"/>
  <c r="BU75" i="5"/>
  <c r="BT75" i="5"/>
  <c r="BS75" i="5"/>
  <c r="BR75" i="5"/>
  <c r="BQ75" i="5"/>
  <c r="BP75" i="5"/>
  <c r="BO75" i="5"/>
  <c r="BN75" i="5"/>
  <c r="BM75" i="5"/>
  <c r="BL75" i="5"/>
  <c r="BK75" i="5"/>
  <c r="BJ75" i="5"/>
  <c r="BI75" i="5"/>
  <c r="BH75" i="5"/>
  <c r="BG75" i="5"/>
  <c r="BF75" i="5"/>
  <c r="BE75" i="5"/>
  <c r="BD75" i="5"/>
  <c r="BC75" i="5"/>
  <c r="BB75" i="5"/>
  <c r="BA75" i="5"/>
  <c r="AZ75" i="5"/>
  <c r="AY75" i="5"/>
  <c r="AX75" i="5"/>
  <c r="AW75" i="5"/>
  <c r="AV75" i="5"/>
  <c r="AU75" i="5"/>
  <c r="AT75" i="5"/>
  <c r="AS75" i="5"/>
  <c r="AR75" i="5"/>
  <c r="AQ75" i="5"/>
  <c r="AP75" i="5"/>
  <c r="AO75" i="5"/>
  <c r="AN75" i="5"/>
  <c r="AM75" i="5"/>
  <c r="AL75" i="5"/>
  <c r="AK75" i="5"/>
  <c r="AJ75" i="5"/>
  <c r="AI75" i="5"/>
  <c r="AH75" i="5"/>
  <c r="AG75" i="5"/>
  <c r="AF75" i="5"/>
  <c r="AE75" i="5"/>
  <c r="AD75" i="5"/>
  <c r="AC75" i="5"/>
  <c r="AB75" i="5"/>
  <c r="AA75" i="5"/>
  <c r="Z75" i="5"/>
  <c r="Y75" i="5"/>
  <c r="X75" i="5"/>
  <c r="W75" i="5"/>
  <c r="V75" i="5"/>
  <c r="U75" i="5"/>
  <c r="T75" i="5"/>
  <c r="S75" i="5"/>
  <c r="R75" i="5"/>
  <c r="Q75" i="5"/>
  <c r="P75" i="5"/>
  <c r="O75" i="5"/>
  <c r="N75" i="5"/>
  <c r="M75" i="5"/>
  <c r="L75" i="5"/>
  <c r="K75" i="5"/>
  <c r="J75" i="5"/>
  <c r="I75" i="5"/>
  <c r="H75" i="5"/>
  <c r="G75" i="5"/>
  <c r="CH75" i="5" s="1"/>
  <c r="CI75" i="5" s="1"/>
  <c r="G74" i="5"/>
  <c r="CH74" i="5" s="1"/>
  <c r="CI74" i="5" s="1"/>
  <c r="CI73" i="5"/>
  <c r="CH73" i="5"/>
  <c r="G73" i="5"/>
  <c r="CH72" i="5"/>
  <c r="CI72" i="5" s="1"/>
  <c r="G72" i="5"/>
  <c r="G71" i="5"/>
  <c r="CH71" i="5" s="1"/>
  <c r="CI71" i="5" s="1"/>
  <c r="G70" i="5"/>
  <c r="CH70" i="5" s="1"/>
  <c r="CI70" i="5" s="1"/>
  <c r="CI69" i="5"/>
  <c r="CH69" i="5"/>
  <c r="G69" i="5"/>
  <c r="CH68" i="5"/>
  <c r="CI68" i="5" s="1"/>
  <c r="G68" i="5"/>
  <c r="G67" i="5"/>
  <c r="CH67" i="5" s="1"/>
  <c r="CI67" i="5" s="1"/>
  <c r="G66" i="5"/>
  <c r="CH66" i="5" s="1"/>
  <c r="CI66" i="5" s="1"/>
  <c r="CI65" i="5"/>
  <c r="CH65" i="5"/>
  <c r="G65" i="5"/>
  <c r="CH64" i="5"/>
  <c r="CI64" i="5" s="1"/>
  <c r="G64" i="5"/>
  <c r="G63" i="5"/>
  <c r="CH63" i="5" s="1"/>
  <c r="CI63" i="5" s="1"/>
  <c r="G62" i="5"/>
  <c r="CH62" i="5" s="1"/>
  <c r="CI62" i="5" s="1"/>
  <c r="CI61" i="5"/>
  <c r="CH61" i="5"/>
  <c r="G61" i="5"/>
  <c r="CH60" i="5"/>
  <c r="CI60" i="5" s="1"/>
  <c r="G60" i="5"/>
  <c r="G59" i="5"/>
  <c r="CH59" i="5" s="1"/>
  <c r="CI59" i="5" s="1"/>
  <c r="G58" i="5"/>
  <c r="CH58" i="5" s="1"/>
  <c r="CI58" i="5" s="1"/>
  <c r="CI57" i="5"/>
  <c r="CH57" i="5"/>
  <c r="G57" i="5"/>
  <c r="CH56" i="5"/>
  <c r="CI56" i="5" s="1"/>
  <c r="G56" i="5"/>
  <c r="G55" i="5"/>
  <c r="CH55" i="5" s="1"/>
  <c r="CI55" i="5" s="1"/>
  <c r="G54" i="5"/>
  <c r="CH54" i="5" s="1"/>
  <c r="CI54" i="5" s="1"/>
  <c r="CI53" i="5"/>
  <c r="CH53" i="5"/>
  <c r="G53" i="5"/>
  <c r="CH52" i="5"/>
  <c r="CI52" i="5" s="1"/>
  <c r="G52" i="5"/>
  <c r="G51" i="5"/>
  <c r="CH51" i="5" s="1"/>
  <c r="CI51" i="5" s="1"/>
  <c r="G50" i="5"/>
  <c r="CH50" i="5" s="1"/>
  <c r="CI50" i="5" s="1"/>
  <c r="CI49" i="5"/>
  <c r="CH49" i="5"/>
  <c r="G49" i="5"/>
  <c r="CH48" i="5"/>
  <c r="CI48" i="5" s="1"/>
  <c r="G48" i="5"/>
  <c r="CD47" i="5"/>
  <c r="CC47" i="5"/>
  <c r="CB47" i="5"/>
  <c r="CA47" i="5"/>
  <c r="BZ47" i="5"/>
  <c r="BY47" i="5"/>
  <c r="BX47" i="5"/>
  <c r="BW47" i="5"/>
  <c r="BV47" i="5"/>
  <c r="BU47" i="5"/>
  <c r="BT47" i="5"/>
  <c r="BS47" i="5"/>
  <c r="BR47" i="5"/>
  <c r="BQ47" i="5"/>
  <c r="BP47" i="5"/>
  <c r="BO47" i="5"/>
  <c r="BN47" i="5"/>
  <c r="BM47" i="5"/>
  <c r="BL47" i="5"/>
  <c r="BK47" i="5"/>
  <c r="BJ47" i="5"/>
  <c r="BI47" i="5"/>
  <c r="BH47" i="5"/>
  <c r="BG47" i="5"/>
  <c r="BF47" i="5"/>
  <c r="BE47" i="5"/>
  <c r="BD47" i="5"/>
  <c r="BC47" i="5"/>
  <c r="BB47" i="5"/>
  <c r="BA47" i="5"/>
  <c r="AZ47" i="5"/>
  <c r="AY47" i="5"/>
  <c r="AX47" i="5"/>
  <c r="AW47" i="5"/>
  <c r="AV47" i="5"/>
  <c r="AU47" i="5"/>
  <c r="AT47" i="5"/>
  <c r="AS47" i="5"/>
  <c r="AR47" i="5"/>
  <c r="AQ47" i="5"/>
  <c r="AP47" i="5"/>
  <c r="AO47" i="5"/>
  <c r="AN47" i="5"/>
  <c r="AM47" i="5"/>
  <c r="AL47" i="5"/>
  <c r="AK47" i="5"/>
  <c r="AJ47" i="5"/>
  <c r="AI47" i="5"/>
  <c r="AH47" i="5"/>
  <c r="AG47" i="5"/>
  <c r="AF47" i="5"/>
  <c r="AE47" i="5"/>
  <c r="AD47" i="5"/>
  <c r="AC47" i="5"/>
  <c r="AB47" i="5"/>
  <c r="AA47" i="5"/>
  <c r="Z47" i="5"/>
  <c r="Y47" i="5"/>
  <c r="X47" i="5"/>
  <c r="W47" i="5"/>
  <c r="V47" i="5"/>
  <c r="U47" i="5"/>
  <c r="T47" i="5"/>
  <c r="S47" i="5"/>
  <c r="R47" i="5"/>
  <c r="Q47" i="5"/>
  <c r="P47" i="5"/>
  <c r="O47" i="5"/>
  <c r="N47" i="5"/>
  <c r="M47" i="5"/>
  <c r="L47" i="5"/>
  <c r="K47" i="5"/>
  <c r="J47" i="5"/>
  <c r="I47" i="5"/>
  <c r="H47" i="5"/>
  <c r="CI46" i="5"/>
  <c r="CH46" i="5"/>
  <c r="G46" i="5"/>
  <c r="C46" i="5"/>
  <c r="CI45" i="5"/>
  <c r="CH45" i="5"/>
  <c r="G45" i="5"/>
  <c r="C45" i="5"/>
  <c r="CI44" i="5"/>
  <c r="CH44" i="5"/>
  <c r="G44" i="5"/>
  <c r="CH43" i="5"/>
  <c r="CI43" i="5" s="1"/>
  <c r="G43" i="5"/>
  <c r="G42" i="5"/>
  <c r="CH42" i="5" s="1"/>
  <c r="CI42" i="5" s="1"/>
  <c r="G41" i="5"/>
  <c r="CH41" i="5" s="1"/>
  <c r="CI41" i="5" s="1"/>
  <c r="CI40" i="5"/>
  <c r="CH40" i="5"/>
  <c r="G40" i="5"/>
  <c r="CD39" i="5"/>
  <c r="CC39" i="5"/>
  <c r="CB39" i="5"/>
  <c r="CA39" i="5"/>
  <c r="BZ39" i="5"/>
  <c r="BY39" i="5"/>
  <c r="BX39" i="5"/>
  <c r="BW39" i="5"/>
  <c r="BV39" i="5"/>
  <c r="BU39" i="5"/>
  <c r="BT39" i="5"/>
  <c r="BS39" i="5"/>
  <c r="BR39" i="5"/>
  <c r="BQ39" i="5"/>
  <c r="BP39" i="5"/>
  <c r="BO39" i="5"/>
  <c r="BN39" i="5"/>
  <c r="BM39" i="5"/>
  <c r="BL39" i="5"/>
  <c r="BK39" i="5"/>
  <c r="BJ39" i="5"/>
  <c r="BI39" i="5"/>
  <c r="BH39" i="5"/>
  <c r="BG39" i="5"/>
  <c r="BF39" i="5"/>
  <c r="BE39" i="5"/>
  <c r="BD39" i="5"/>
  <c r="BC39" i="5"/>
  <c r="BB39" i="5"/>
  <c r="BA39" i="5"/>
  <c r="AZ39" i="5"/>
  <c r="AY39" i="5"/>
  <c r="AX39" i="5"/>
  <c r="AW39" i="5"/>
  <c r="AV39" i="5"/>
  <c r="AU39" i="5"/>
  <c r="AT39" i="5"/>
  <c r="AS39" i="5"/>
  <c r="AR39" i="5"/>
  <c r="AQ39" i="5"/>
  <c r="AP39" i="5"/>
  <c r="AO39" i="5"/>
  <c r="AN39" i="5"/>
  <c r="AM39" i="5"/>
  <c r="AL39"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8" i="5"/>
  <c r="CH38" i="5" s="1"/>
  <c r="CI38" i="5" s="1"/>
  <c r="C38" i="5"/>
  <c r="G37" i="5"/>
  <c r="CH37" i="5" s="1"/>
  <c r="CI37" i="5" s="1"/>
  <c r="C37" i="5"/>
  <c r="G36" i="5"/>
  <c r="CH36" i="5" s="1"/>
  <c r="CI36" i="5" s="1"/>
  <c r="CD35" i="5"/>
  <c r="CC35" i="5"/>
  <c r="CB35" i="5"/>
  <c r="CA35" i="5"/>
  <c r="BZ35" i="5"/>
  <c r="BY35" i="5"/>
  <c r="BX35" i="5"/>
  <c r="BW35" i="5"/>
  <c r="BV35" i="5"/>
  <c r="BU35" i="5"/>
  <c r="BT35" i="5"/>
  <c r="BS35" i="5"/>
  <c r="BR35" i="5"/>
  <c r="BQ35" i="5"/>
  <c r="BP35" i="5"/>
  <c r="BO35" i="5"/>
  <c r="BN35" i="5"/>
  <c r="BM35" i="5"/>
  <c r="BL35" i="5"/>
  <c r="BK35" i="5"/>
  <c r="BJ35" i="5"/>
  <c r="BI35" i="5"/>
  <c r="BH35" i="5"/>
  <c r="BG35" i="5"/>
  <c r="BF35" i="5"/>
  <c r="BE35" i="5"/>
  <c r="BD35" i="5"/>
  <c r="BC35" i="5"/>
  <c r="BB35" i="5"/>
  <c r="BA35" i="5"/>
  <c r="AZ35" i="5"/>
  <c r="AY35" i="5"/>
  <c r="AX35" i="5"/>
  <c r="AW35" i="5"/>
  <c r="AV35" i="5"/>
  <c r="AU35" i="5"/>
  <c r="AT35" i="5"/>
  <c r="AS35" i="5"/>
  <c r="AR35" i="5"/>
  <c r="AQ35" i="5"/>
  <c r="AP35" i="5"/>
  <c r="AO35" i="5"/>
  <c r="AN35" i="5"/>
  <c r="AM35" i="5"/>
  <c r="AL35" i="5"/>
  <c r="AK35" i="5"/>
  <c r="AJ35" i="5"/>
  <c r="AI35" i="5"/>
  <c r="AH35" i="5"/>
  <c r="AG35" i="5"/>
  <c r="AF35" i="5"/>
  <c r="AE35" i="5"/>
  <c r="AD35" i="5"/>
  <c r="AC35" i="5"/>
  <c r="AB35" i="5"/>
  <c r="AA35" i="5"/>
  <c r="Z35" i="5"/>
  <c r="Y35" i="5"/>
  <c r="X35" i="5"/>
  <c r="W35" i="5"/>
  <c r="V35" i="5"/>
  <c r="U35" i="5"/>
  <c r="T35" i="5"/>
  <c r="S35" i="5"/>
  <c r="R35" i="5"/>
  <c r="Q35" i="5"/>
  <c r="P35" i="5"/>
  <c r="O35" i="5"/>
  <c r="N35" i="5"/>
  <c r="M35" i="5"/>
  <c r="L35" i="5"/>
  <c r="K35" i="5"/>
  <c r="J35" i="5"/>
  <c r="I35" i="5"/>
  <c r="H35" i="5"/>
  <c r="G34" i="5"/>
  <c r="CH34" i="5" s="1"/>
  <c r="CI34" i="5" s="1"/>
  <c r="C34" i="5"/>
  <c r="G33" i="5"/>
  <c r="CH33" i="5" s="1"/>
  <c r="CI33" i="5" s="1"/>
  <c r="G32" i="5"/>
  <c r="CH32" i="5" s="1"/>
  <c r="CI32" i="5" s="1"/>
  <c r="CD31" i="5"/>
  <c r="CC31" i="5"/>
  <c r="CB31" i="5"/>
  <c r="CA31" i="5"/>
  <c r="BZ31" i="5"/>
  <c r="BY31" i="5"/>
  <c r="BX31" i="5"/>
  <c r="BW31" i="5"/>
  <c r="BV31" i="5"/>
  <c r="BU31" i="5"/>
  <c r="BT31" i="5"/>
  <c r="BS31" i="5"/>
  <c r="BR31" i="5"/>
  <c r="BQ31" i="5"/>
  <c r="BP31" i="5"/>
  <c r="BO31" i="5"/>
  <c r="BN31" i="5"/>
  <c r="BM31" i="5"/>
  <c r="BL31" i="5"/>
  <c r="BK31" i="5"/>
  <c r="BJ31" i="5"/>
  <c r="BI31" i="5"/>
  <c r="BH31" i="5"/>
  <c r="BG31" i="5"/>
  <c r="BF31" i="5"/>
  <c r="BE31" i="5"/>
  <c r="BD31" i="5"/>
  <c r="BC31" i="5"/>
  <c r="BB31" i="5"/>
  <c r="BA31" i="5"/>
  <c r="AZ31" i="5"/>
  <c r="AY31" i="5"/>
  <c r="AX31" i="5"/>
  <c r="AW31" i="5"/>
  <c r="AV31" i="5"/>
  <c r="AU31" i="5"/>
  <c r="AT31" i="5"/>
  <c r="AS31" i="5"/>
  <c r="AR31" i="5"/>
  <c r="AQ31" i="5"/>
  <c r="AP31" i="5"/>
  <c r="AO31" i="5"/>
  <c r="AN31" i="5"/>
  <c r="AM31" i="5"/>
  <c r="AL31" i="5"/>
  <c r="AK31" i="5"/>
  <c r="AJ31" i="5"/>
  <c r="AI31" i="5"/>
  <c r="AH31" i="5"/>
  <c r="AG31" i="5"/>
  <c r="AF31" i="5"/>
  <c r="AE31" i="5"/>
  <c r="AD31" i="5"/>
  <c r="AC31" i="5"/>
  <c r="AB31" i="5"/>
  <c r="AA31" i="5"/>
  <c r="Z31" i="5"/>
  <c r="Y31" i="5"/>
  <c r="X31" i="5"/>
  <c r="W31" i="5"/>
  <c r="V31" i="5"/>
  <c r="U31" i="5"/>
  <c r="T31" i="5"/>
  <c r="S31" i="5"/>
  <c r="R31" i="5"/>
  <c r="Q31" i="5"/>
  <c r="P31" i="5"/>
  <c r="O31" i="5"/>
  <c r="N31" i="5"/>
  <c r="M31" i="5"/>
  <c r="L31" i="5"/>
  <c r="K31" i="5"/>
  <c r="J31" i="5"/>
  <c r="I31" i="5"/>
  <c r="H31" i="5"/>
  <c r="G30" i="5"/>
  <c r="CH30" i="5" s="1"/>
  <c r="CI30" i="5" s="1"/>
  <c r="C30" i="5"/>
  <c r="G29" i="5"/>
  <c r="CH29" i="5" s="1"/>
  <c r="CI29" i="5" s="1"/>
  <c r="CD28" i="5"/>
  <c r="CC28" i="5"/>
  <c r="CB28" i="5"/>
  <c r="CA28" i="5"/>
  <c r="BZ28" i="5"/>
  <c r="BY28" i="5"/>
  <c r="BX28" i="5"/>
  <c r="BW28" i="5"/>
  <c r="BV28" i="5"/>
  <c r="BU28" i="5"/>
  <c r="BT28" i="5"/>
  <c r="BS28" i="5"/>
  <c r="BR28" i="5"/>
  <c r="BQ28" i="5"/>
  <c r="BP28" i="5"/>
  <c r="BO28" i="5"/>
  <c r="BN28" i="5"/>
  <c r="BM28" i="5"/>
  <c r="BL28" i="5"/>
  <c r="BK28" i="5"/>
  <c r="BJ28" i="5"/>
  <c r="BI28" i="5"/>
  <c r="BH28" i="5"/>
  <c r="BG28" i="5"/>
  <c r="BF28" i="5"/>
  <c r="BE28" i="5"/>
  <c r="BD28" i="5"/>
  <c r="BC28" i="5"/>
  <c r="BB28" i="5"/>
  <c r="BA28" i="5"/>
  <c r="AZ28" i="5"/>
  <c r="AY28" i="5"/>
  <c r="AX28" i="5"/>
  <c r="AW28" i="5"/>
  <c r="AV28" i="5"/>
  <c r="AU28" i="5"/>
  <c r="AT28" i="5"/>
  <c r="AS28" i="5"/>
  <c r="AR28" i="5"/>
  <c r="AQ28" i="5"/>
  <c r="AP28" i="5"/>
  <c r="AO28" i="5"/>
  <c r="AN28" i="5"/>
  <c r="AM28" i="5"/>
  <c r="AL28" i="5"/>
  <c r="AK28" i="5"/>
  <c r="AJ28" i="5"/>
  <c r="AI28" i="5"/>
  <c r="AH28" i="5"/>
  <c r="AG28" i="5"/>
  <c r="AF28" i="5"/>
  <c r="AE28" i="5"/>
  <c r="AD28" i="5"/>
  <c r="AC28" i="5"/>
  <c r="AB28" i="5"/>
  <c r="AA28" i="5"/>
  <c r="Z28" i="5"/>
  <c r="Y28" i="5"/>
  <c r="X28" i="5"/>
  <c r="W28" i="5"/>
  <c r="V28" i="5"/>
  <c r="U28" i="5"/>
  <c r="T28" i="5"/>
  <c r="S28" i="5"/>
  <c r="R28" i="5"/>
  <c r="Q28" i="5"/>
  <c r="P28" i="5"/>
  <c r="O28" i="5"/>
  <c r="N28" i="5"/>
  <c r="M28" i="5"/>
  <c r="L28" i="5"/>
  <c r="K28" i="5"/>
  <c r="J28" i="5"/>
  <c r="I28" i="5"/>
  <c r="H28" i="5"/>
  <c r="CH27" i="5"/>
  <c r="CI27" i="5" s="1"/>
  <c r="G27" i="5"/>
  <c r="C27" i="5"/>
  <c r="CH26" i="5"/>
  <c r="CI26" i="5" s="1"/>
  <c r="G26" i="5"/>
  <c r="C26" i="5"/>
  <c r="CH25" i="5"/>
  <c r="CI25" i="5" s="1"/>
  <c r="G25" i="5"/>
  <c r="C25" i="5"/>
  <c r="CH24" i="5"/>
  <c r="CI24" i="5" s="1"/>
  <c r="G24" i="5"/>
  <c r="C24" i="5"/>
  <c r="CH23" i="5"/>
  <c r="CI23" i="5" s="1"/>
  <c r="G23" i="5"/>
  <c r="C23" i="5"/>
  <c r="CH22" i="5"/>
  <c r="CI22" i="5" s="1"/>
  <c r="G22" i="5"/>
  <c r="G21" i="5"/>
  <c r="CH21" i="5" s="1"/>
  <c r="CI21" i="5" s="1"/>
  <c r="CH20" i="5"/>
  <c r="CI20" i="5" s="1"/>
  <c r="G20" i="5"/>
  <c r="CD19" i="5"/>
  <c r="CC19" i="5"/>
  <c r="CB19" i="5"/>
  <c r="CA19" i="5"/>
  <c r="BZ19" i="5"/>
  <c r="BY19" i="5"/>
  <c r="BX19" i="5"/>
  <c r="BW19" i="5"/>
  <c r="BV19" i="5"/>
  <c r="BU19" i="5"/>
  <c r="BT19" i="5"/>
  <c r="BS19" i="5"/>
  <c r="BR19" i="5"/>
  <c r="BQ19" i="5"/>
  <c r="BP19" i="5"/>
  <c r="BO19" i="5"/>
  <c r="BN19" i="5"/>
  <c r="BM19" i="5"/>
  <c r="BL19" i="5"/>
  <c r="BK19" i="5"/>
  <c r="BJ19" i="5"/>
  <c r="BI19" i="5"/>
  <c r="BH19" i="5"/>
  <c r="BG19" i="5"/>
  <c r="BF19" i="5"/>
  <c r="BE19" i="5"/>
  <c r="BD19" i="5"/>
  <c r="BC19" i="5"/>
  <c r="BB19" i="5"/>
  <c r="BA19" i="5"/>
  <c r="AZ19" i="5"/>
  <c r="AY19" i="5"/>
  <c r="AX19" i="5"/>
  <c r="AW19" i="5"/>
  <c r="AV19" i="5"/>
  <c r="AU19" i="5"/>
  <c r="AT19" i="5"/>
  <c r="AS19" i="5"/>
  <c r="AR19" i="5"/>
  <c r="AQ19" i="5"/>
  <c r="AP19" i="5"/>
  <c r="AO19" i="5"/>
  <c r="AN19" i="5"/>
  <c r="AM19" i="5"/>
  <c r="AL19" i="5"/>
  <c r="AK19" i="5"/>
  <c r="AJ19" i="5"/>
  <c r="AI19" i="5"/>
  <c r="AH19" i="5"/>
  <c r="AG19" i="5"/>
  <c r="AF19" i="5"/>
  <c r="AE19" i="5"/>
  <c r="AD19" i="5"/>
  <c r="AC19" i="5"/>
  <c r="AB19" i="5"/>
  <c r="AA19" i="5"/>
  <c r="Z19" i="5"/>
  <c r="Y19" i="5"/>
  <c r="X19" i="5"/>
  <c r="W19" i="5"/>
  <c r="V19" i="5"/>
  <c r="U19" i="5"/>
  <c r="T19" i="5"/>
  <c r="S19" i="5"/>
  <c r="R19" i="5"/>
  <c r="Q19" i="5"/>
  <c r="P19" i="5"/>
  <c r="O19" i="5"/>
  <c r="N19" i="5"/>
  <c r="M19" i="5"/>
  <c r="L19" i="5"/>
  <c r="K19" i="5"/>
  <c r="J19" i="5"/>
  <c r="I19" i="5"/>
  <c r="H19" i="5"/>
  <c r="G18" i="5"/>
  <c r="CH18" i="5" s="1"/>
  <c r="CI18" i="5" s="1"/>
  <c r="C18" i="5"/>
  <c r="G17" i="5"/>
  <c r="CH17" i="5" s="1"/>
  <c r="CI17" i="5" s="1"/>
  <c r="CD16" i="5"/>
  <c r="CC16" i="5"/>
  <c r="CB16" i="5"/>
  <c r="CA16" i="5"/>
  <c r="BZ16" i="5"/>
  <c r="BY16" i="5"/>
  <c r="BX16" i="5"/>
  <c r="BW16" i="5"/>
  <c r="BV16" i="5"/>
  <c r="BU16" i="5"/>
  <c r="BT16" i="5"/>
  <c r="BS16" i="5"/>
  <c r="BR16" i="5"/>
  <c r="BQ16" i="5"/>
  <c r="BP16" i="5"/>
  <c r="BO16" i="5"/>
  <c r="BN16" i="5"/>
  <c r="BM16" i="5"/>
  <c r="BL16" i="5"/>
  <c r="BK16" i="5"/>
  <c r="BJ16" i="5"/>
  <c r="BI16" i="5"/>
  <c r="BH16" i="5"/>
  <c r="BG16" i="5"/>
  <c r="BF16" i="5"/>
  <c r="BE16" i="5"/>
  <c r="BD16" i="5"/>
  <c r="BC16" i="5"/>
  <c r="BB16" i="5"/>
  <c r="BA16" i="5"/>
  <c r="AZ16" i="5"/>
  <c r="AY16" i="5"/>
  <c r="AX16" i="5"/>
  <c r="AW16" i="5"/>
  <c r="AV16" i="5"/>
  <c r="AU16" i="5"/>
  <c r="AT16" i="5"/>
  <c r="AS16" i="5"/>
  <c r="AR16" i="5"/>
  <c r="AQ16" i="5"/>
  <c r="AP16" i="5"/>
  <c r="AO16" i="5"/>
  <c r="AN16" i="5"/>
  <c r="AM16" i="5"/>
  <c r="AL16" i="5"/>
  <c r="AK16" i="5"/>
  <c r="AJ16" i="5"/>
  <c r="AI16" i="5"/>
  <c r="AH16" i="5"/>
  <c r="AG16" i="5"/>
  <c r="AF16" i="5"/>
  <c r="AE16" i="5"/>
  <c r="AD16" i="5"/>
  <c r="AC16" i="5"/>
  <c r="AB16" i="5"/>
  <c r="AA16" i="5"/>
  <c r="Z16" i="5"/>
  <c r="Y16" i="5"/>
  <c r="X16" i="5"/>
  <c r="W16" i="5"/>
  <c r="V16" i="5"/>
  <c r="U16" i="5"/>
  <c r="T16" i="5"/>
  <c r="S16" i="5"/>
  <c r="R16" i="5"/>
  <c r="Q16" i="5"/>
  <c r="P16" i="5"/>
  <c r="O16" i="5"/>
  <c r="N16" i="5"/>
  <c r="M16" i="5"/>
  <c r="L16" i="5"/>
  <c r="K16" i="5"/>
  <c r="J16" i="5"/>
  <c r="I16" i="5"/>
  <c r="H16" i="5"/>
  <c r="G169" i="4"/>
  <c r="O168" i="4"/>
  <c r="O167" i="4"/>
  <c r="O166" i="4"/>
  <c r="O165" i="4"/>
  <c r="O164" i="4"/>
  <c r="O163" i="4"/>
  <c r="O162" i="4"/>
  <c r="O161" i="4"/>
  <c r="O160" i="4"/>
  <c r="O159" i="4"/>
  <c r="O158" i="4"/>
  <c r="O157" i="4"/>
  <c r="O156" i="4"/>
  <c r="O155" i="4"/>
  <c r="O154" i="4"/>
  <c r="O153" i="4"/>
  <c r="I152" i="4"/>
  <c r="G158" i="8" s="1"/>
  <c r="O151" i="4"/>
  <c r="O150" i="4"/>
  <c r="M149" i="4"/>
  <c r="K149" i="4"/>
  <c r="G156" i="10" s="1"/>
  <c r="I149" i="4"/>
  <c r="G149" i="4"/>
  <c r="G155" i="7" s="1"/>
  <c r="O148" i="4"/>
  <c r="O147" i="4"/>
  <c r="O146" i="4"/>
  <c r="O145" i="4"/>
  <c r="O144" i="4"/>
  <c r="O143" i="4"/>
  <c r="O142" i="4"/>
  <c r="O141" i="4"/>
  <c r="O140" i="4"/>
  <c r="O139" i="4"/>
  <c r="K138" i="4"/>
  <c r="G145" i="10" s="1"/>
  <c r="I138" i="4"/>
  <c r="O137" i="4"/>
  <c r="O136" i="4"/>
  <c r="O135" i="4"/>
  <c r="O134" i="4"/>
  <c r="O133" i="4"/>
  <c r="O132" i="4"/>
  <c r="O131" i="4"/>
  <c r="O130" i="4"/>
  <c r="O129" i="4"/>
  <c r="O128" i="4"/>
  <c r="O127" i="4"/>
  <c r="O126" i="4"/>
  <c r="I125" i="4"/>
  <c r="G131" i="8" s="1"/>
  <c r="O124" i="4"/>
  <c r="O123" i="4"/>
  <c r="O122" i="4"/>
  <c r="O121" i="4"/>
  <c r="O120" i="4"/>
  <c r="K119" i="4"/>
  <c r="G126" i="10" s="1"/>
  <c r="I119" i="4"/>
  <c r="O118" i="4"/>
  <c r="O117" i="4"/>
  <c r="O116" i="4"/>
  <c r="O115" i="4"/>
  <c r="O114" i="4"/>
  <c r="O113" i="4"/>
  <c r="O112" i="4"/>
  <c r="M111" i="4"/>
  <c r="K111" i="4"/>
  <c r="G118" i="10" s="1"/>
  <c r="I111" i="4"/>
  <c r="O110" i="4"/>
  <c r="O109" i="4"/>
  <c r="O108" i="4"/>
  <c r="O107" i="4"/>
  <c r="O106" i="4"/>
  <c r="O105" i="4"/>
  <c r="O104" i="4"/>
  <c r="O103" i="4"/>
  <c r="O102" i="4"/>
  <c r="O101" i="4"/>
  <c r="O100" i="4"/>
  <c r="O99" i="4"/>
  <c r="M98" i="4"/>
  <c r="I98" i="4"/>
  <c r="G104" i="8" s="1"/>
  <c r="AZ104" i="8" s="1"/>
  <c r="BA104" i="8" s="1"/>
  <c r="O97" i="4"/>
  <c r="O96" i="4"/>
  <c r="O95" i="4"/>
  <c r="O94" i="4"/>
  <c r="O93" i="4"/>
  <c r="O92" i="4"/>
  <c r="O91" i="4"/>
  <c r="O90" i="4"/>
  <c r="O89" i="4"/>
  <c r="O88" i="4"/>
  <c r="O87" i="4"/>
  <c r="O86" i="4"/>
  <c r="O85" i="4"/>
  <c r="O84" i="4"/>
  <c r="O83" i="4"/>
  <c r="O82" i="4"/>
  <c r="O81" i="4"/>
  <c r="O80" i="4"/>
  <c r="O79" i="4"/>
  <c r="O78" i="4"/>
  <c r="O77" i="4"/>
  <c r="O76" i="4"/>
  <c r="O75" i="4"/>
  <c r="O74" i="4"/>
  <c r="O73" i="4"/>
  <c r="O72" i="4"/>
  <c r="M71" i="4"/>
  <c r="I71" i="4"/>
  <c r="G77" i="8" s="1"/>
  <c r="AZ77" i="8" s="1"/>
  <c r="BA77" i="8" s="1"/>
  <c r="O70" i="4"/>
  <c r="O69" i="4"/>
  <c r="O68" i="4"/>
  <c r="O67" i="4"/>
  <c r="O66" i="4"/>
  <c r="O65" i="4"/>
  <c r="O64" i="4"/>
  <c r="O63" i="4"/>
  <c r="O62" i="4"/>
  <c r="O61" i="4"/>
  <c r="O60" i="4"/>
  <c r="O59" i="4"/>
  <c r="O58" i="4"/>
  <c r="O57" i="4"/>
  <c r="O56" i="4"/>
  <c r="O55" i="4"/>
  <c r="O54" i="4"/>
  <c r="O53" i="4"/>
  <c r="O52" i="4"/>
  <c r="O51" i="4"/>
  <c r="O50" i="4"/>
  <c r="O49" i="4"/>
  <c r="O48" i="4"/>
  <c r="O47" i="4"/>
  <c r="O46" i="4"/>
  <c r="O45" i="4"/>
  <c r="O44" i="4"/>
  <c r="I43" i="4"/>
  <c r="G49" i="8" s="1"/>
  <c r="AZ49" i="8" s="1"/>
  <c r="BA49" i="8" s="1"/>
  <c r="O42" i="4"/>
  <c r="O41" i="4"/>
  <c r="O40" i="4"/>
  <c r="O39" i="4"/>
  <c r="O38" i="4"/>
  <c r="O37" i="4"/>
  <c r="O36" i="4"/>
  <c r="M35" i="4"/>
  <c r="K35" i="4"/>
  <c r="G42" i="10" s="1"/>
  <c r="I35" i="4"/>
  <c r="G41" i="8" s="1"/>
  <c r="O34" i="4"/>
  <c r="O33" i="4"/>
  <c r="O32" i="4"/>
  <c r="M31" i="4"/>
  <c r="K31" i="4"/>
  <c r="G38" i="10" s="1"/>
  <c r="I31" i="4"/>
  <c r="G37" i="8" s="1"/>
  <c r="O30" i="4"/>
  <c r="O29" i="4"/>
  <c r="O28" i="4"/>
  <c r="M27" i="4"/>
  <c r="K27" i="4"/>
  <c r="G34" i="10" s="1"/>
  <c r="I27" i="4"/>
  <c r="G33" i="8" s="1"/>
  <c r="O26" i="4"/>
  <c r="O25" i="4"/>
  <c r="M24" i="4"/>
  <c r="K24" i="4"/>
  <c r="G31" i="10" s="1"/>
  <c r="I24" i="4"/>
  <c r="G30" i="8" s="1"/>
  <c r="O23" i="4"/>
  <c r="O22" i="4"/>
  <c r="O21" i="4"/>
  <c r="O20" i="4"/>
  <c r="O19" i="4"/>
  <c r="O18" i="4"/>
  <c r="O17" i="4"/>
  <c r="O16" i="4"/>
  <c r="M15" i="4"/>
  <c r="I15" i="4"/>
  <c r="G21" i="8" s="1"/>
  <c r="O14" i="4"/>
  <c r="O13" i="4"/>
  <c r="M12" i="4"/>
  <c r="M169" i="4" s="1"/>
  <c r="I12" i="4"/>
  <c r="G18" i="8" s="1"/>
  <c r="AZ18" i="8" s="1"/>
  <c r="BA18" i="8" s="1"/>
  <c r="G12" i="4"/>
  <c r="G18" i="7" s="1"/>
  <c r="X57" i="1"/>
  <c r="W57" i="1"/>
  <c r="V57" i="1"/>
  <c r="U57" i="1"/>
  <c r="T57" i="1"/>
  <c r="S57" i="1"/>
  <c r="R57" i="1"/>
  <c r="Q57" i="1"/>
  <c r="P57" i="1"/>
  <c r="O57" i="1"/>
  <c r="N57" i="1"/>
  <c r="M57" i="1"/>
  <c r="L57" i="1"/>
  <c r="K57" i="1"/>
  <c r="J57" i="1"/>
  <c r="I57" i="1"/>
  <c r="G57" i="1" s="1"/>
  <c r="W55" i="1"/>
  <c r="V55" i="1"/>
  <c r="U55" i="1"/>
  <c r="T55" i="1"/>
  <c r="S55" i="1"/>
  <c r="R55" i="1"/>
  <c r="Q55" i="1"/>
  <c r="P55" i="1"/>
  <c r="O55" i="1"/>
  <c r="N55" i="1"/>
  <c r="M55" i="1"/>
  <c r="L55" i="1"/>
  <c r="K55" i="1"/>
  <c r="J55" i="1"/>
  <c r="G55" i="1" s="1"/>
  <c r="I55" i="1"/>
  <c r="H54" i="1"/>
  <c r="H56" i="1" s="1"/>
  <c r="X53" i="1"/>
  <c r="W53" i="1"/>
  <c r="V53" i="1"/>
  <c r="U53" i="1"/>
  <c r="T53" i="1"/>
  <c r="S53" i="1"/>
  <c r="R53" i="1"/>
  <c r="Q53" i="1"/>
  <c r="P53" i="1"/>
  <c r="O53" i="1"/>
  <c r="N53" i="1"/>
  <c r="M53" i="1"/>
  <c r="L53" i="1"/>
  <c r="K53" i="1"/>
  <c r="J53" i="1"/>
  <c r="I53" i="1"/>
  <c r="X52" i="1"/>
  <c r="W52" i="1"/>
  <c r="V52" i="1"/>
  <c r="U52" i="1"/>
  <c r="T52" i="1"/>
  <c r="S52" i="1"/>
  <c r="R52" i="1"/>
  <c r="Q52" i="1"/>
  <c r="P52" i="1"/>
  <c r="O52" i="1"/>
  <c r="N52" i="1"/>
  <c r="M52" i="1"/>
  <c r="L52" i="1"/>
  <c r="K52" i="1"/>
  <c r="J52" i="1"/>
  <c r="I52" i="1"/>
  <c r="G52" i="1" s="1"/>
  <c r="AS51" i="1"/>
  <c r="AS54" i="1" s="1"/>
  <c r="AS58" i="1" s="1"/>
  <c r="AQ51" i="1"/>
  <c r="AQ54" i="1" s="1"/>
  <c r="AO51" i="1"/>
  <c r="AO54" i="1" s="1"/>
  <c r="AI51" i="1"/>
  <c r="AI54" i="1" s="1"/>
  <c r="AE51" i="1"/>
  <c r="AE54" i="1" s="1"/>
  <c r="AA51" i="1"/>
  <c r="AA54" i="1" s="1"/>
  <c r="Y51" i="1"/>
  <c r="Y54" i="1" s="1"/>
  <c r="X50" i="1"/>
  <c r="W50" i="1"/>
  <c r="V50" i="1"/>
  <c r="U50" i="1"/>
  <c r="T50" i="1"/>
  <c r="S50" i="1"/>
  <c r="R50" i="1"/>
  <c r="Q50" i="1"/>
  <c r="P50" i="1"/>
  <c r="O50" i="1"/>
  <c r="N50" i="1"/>
  <c r="M50" i="1"/>
  <c r="L50" i="1"/>
  <c r="K50" i="1"/>
  <c r="J50" i="1"/>
  <c r="I50" i="1"/>
  <c r="L49" i="1"/>
  <c r="I49" i="1"/>
  <c r="X48" i="1"/>
  <c r="W48" i="1"/>
  <c r="V48" i="1"/>
  <c r="V44" i="1" s="1"/>
  <c r="V51" i="1" s="1"/>
  <c r="V54" i="1" s="1"/>
  <c r="U48" i="1"/>
  <c r="T48" i="1"/>
  <c r="S48" i="1"/>
  <c r="R48" i="1"/>
  <c r="Q48" i="1"/>
  <c r="P48" i="1"/>
  <c r="O48" i="1"/>
  <c r="N48" i="1"/>
  <c r="N44" i="1" s="1"/>
  <c r="N51" i="1" s="1"/>
  <c r="N54" i="1" s="1"/>
  <c r="M48" i="1"/>
  <c r="L48" i="1"/>
  <c r="K48" i="1"/>
  <c r="J48" i="1"/>
  <c r="G48" i="1" s="1"/>
  <c r="I48" i="1"/>
  <c r="X47" i="1"/>
  <c r="W47" i="1"/>
  <c r="V47" i="1"/>
  <c r="U47" i="1"/>
  <c r="T47" i="1"/>
  <c r="S47" i="1"/>
  <c r="R47" i="1"/>
  <c r="Q47" i="1"/>
  <c r="P47" i="1"/>
  <c r="O47" i="1"/>
  <c r="N47" i="1"/>
  <c r="M47" i="1"/>
  <c r="L47" i="1"/>
  <c r="K47" i="1"/>
  <c r="J47" i="1"/>
  <c r="I47" i="1"/>
  <c r="G47" i="1" s="1"/>
  <c r="W46" i="1"/>
  <c r="W44" i="1" s="1"/>
  <c r="W51" i="1" s="1"/>
  <c r="W54" i="1" s="1"/>
  <c r="V46" i="1"/>
  <c r="U46" i="1"/>
  <c r="U44" i="1" s="1"/>
  <c r="T46" i="1"/>
  <c r="S46" i="1"/>
  <c r="S44" i="1" s="1"/>
  <c r="S51" i="1" s="1"/>
  <c r="S54" i="1" s="1"/>
  <c r="R46" i="1"/>
  <c r="Q46" i="1"/>
  <c r="Q44" i="1" s="1"/>
  <c r="Q51" i="1" s="1"/>
  <c r="Q54" i="1" s="1"/>
  <c r="P46" i="1"/>
  <c r="O46" i="1"/>
  <c r="O44" i="1" s="1"/>
  <c r="N46" i="1"/>
  <c r="M46" i="1"/>
  <c r="M44" i="1" s="1"/>
  <c r="M51" i="1" s="1"/>
  <c r="M54" i="1" s="1"/>
  <c r="L46" i="1"/>
  <c r="L44" i="1" s="1"/>
  <c r="K46" i="1"/>
  <c r="K44" i="1" s="1"/>
  <c r="K51" i="1" s="1"/>
  <c r="K54" i="1" s="1"/>
  <c r="J46" i="1"/>
  <c r="I46" i="1"/>
  <c r="J45" i="1"/>
  <c r="G45" i="1" s="1"/>
  <c r="I45" i="1"/>
  <c r="AS44" i="1"/>
  <c r="AR44" i="1"/>
  <c r="AR51" i="1" s="1"/>
  <c r="AR54" i="1" s="1"/>
  <c r="AQ44" i="1"/>
  <c r="AP44" i="1"/>
  <c r="AP51" i="1" s="1"/>
  <c r="AP54" i="1" s="1"/>
  <c r="AO44" i="1"/>
  <c r="AN44" i="1"/>
  <c r="AN51" i="1" s="1"/>
  <c r="AN54" i="1" s="1"/>
  <c r="AM44" i="1"/>
  <c r="AM51" i="1" s="1"/>
  <c r="AM54" i="1" s="1"/>
  <c r="AL44" i="1"/>
  <c r="AL51" i="1" s="1"/>
  <c r="AL54" i="1" s="1"/>
  <c r="AK44" i="1"/>
  <c r="AK51" i="1" s="1"/>
  <c r="AK54" i="1" s="1"/>
  <c r="AJ44" i="1"/>
  <c r="AJ51" i="1" s="1"/>
  <c r="AJ54" i="1" s="1"/>
  <c r="AI44" i="1"/>
  <c r="AH44" i="1"/>
  <c r="AH51" i="1" s="1"/>
  <c r="AH54" i="1" s="1"/>
  <c r="AG44" i="1"/>
  <c r="AG51" i="1" s="1"/>
  <c r="AG54" i="1" s="1"/>
  <c r="AF44" i="1"/>
  <c r="AF51" i="1" s="1"/>
  <c r="AF54" i="1" s="1"/>
  <c r="AE44" i="1"/>
  <c r="AD44" i="1"/>
  <c r="AD51" i="1" s="1"/>
  <c r="AD54" i="1" s="1"/>
  <c r="AC44" i="1"/>
  <c r="AC51" i="1" s="1"/>
  <c r="AC54" i="1" s="1"/>
  <c r="AC58" i="1" s="1"/>
  <c r="AB44" i="1"/>
  <c r="AB51" i="1" s="1"/>
  <c r="AB54" i="1" s="1"/>
  <c r="AB58" i="1" s="1"/>
  <c r="AA44" i="1"/>
  <c r="Z44" i="1"/>
  <c r="Z51" i="1" s="1"/>
  <c r="Z54" i="1" s="1"/>
  <c r="Y44" i="1"/>
  <c r="X44" i="1"/>
  <c r="X51" i="1" s="1"/>
  <c r="X54" i="1" s="1"/>
  <c r="X58" i="1" s="1"/>
  <c r="T44" i="1"/>
  <c r="T51" i="1" s="1"/>
  <c r="T54" i="1" s="1"/>
  <c r="P44" i="1"/>
  <c r="H44" i="1"/>
  <c r="X30" i="1"/>
  <c r="W30" i="1"/>
  <c r="V30" i="1"/>
  <c r="U30" i="1"/>
  <c r="T30" i="1"/>
  <c r="S30" i="1"/>
  <c r="R30" i="1"/>
  <c r="Q30" i="1"/>
  <c r="P30" i="1"/>
  <c r="O30" i="1"/>
  <c r="N30" i="1"/>
  <c r="M30" i="1"/>
  <c r="L30" i="1"/>
  <c r="K30" i="1"/>
  <c r="J30" i="1"/>
  <c r="I30" i="1"/>
  <c r="G30" i="1" s="1"/>
  <c r="H29" i="1"/>
  <c r="W28" i="1"/>
  <c r="V28" i="1"/>
  <c r="U28" i="1"/>
  <c r="T28" i="1"/>
  <c r="S28" i="1"/>
  <c r="R28" i="1"/>
  <c r="Q28" i="1"/>
  <c r="P28" i="1"/>
  <c r="O28" i="1"/>
  <c r="N28" i="1"/>
  <c r="M28" i="1"/>
  <c r="L28" i="1"/>
  <c r="K28" i="1"/>
  <c r="J28" i="1"/>
  <c r="I28" i="1"/>
  <c r="H27" i="1"/>
  <c r="H31" i="1" s="1"/>
  <c r="X26" i="1"/>
  <c r="W26" i="1"/>
  <c r="V26" i="1"/>
  <c r="U26" i="1"/>
  <c r="T26" i="1"/>
  <c r="S26" i="1"/>
  <c r="R26" i="1"/>
  <c r="Q26" i="1"/>
  <c r="P26" i="1"/>
  <c r="O26" i="1"/>
  <c r="N26" i="1"/>
  <c r="M26" i="1"/>
  <c r="L26" i="1"/>
  <c r="K26" i="1"/>
  <c r="J26" i="1"/>
  <c r="I26" i="1"/>
  <c r="G26" i="1" s="1"/>
  <c r="X25" i="1"/>
  <c r="W25" i="1"/>
  <c r="V25" i="1"/>
  <c r="U25" i="1"/>
  <c r="T25" i="1"/>
  <c r="S25" i="1"/>
  <c r="R25" i="1"/>
  <c r="Q25" i="1"/>
  <c r="P25" i="1"/>
  <c r="O25" i="1"/>
  <c r="N25" i="1"/>
  <c r="M25" i="1"/>
  <c r="L25" i="1"/>
  <c r="K25" i="1"/>
  <c r="J25" i="1"/>
  <c r="I25" i="1"/>
  <c r="AR23" i="1"/>
  <c r="W23" i="1" s="1"/>
  <c r="AN23" i="1"/>
  <c r="S23" i="1" s="1"/>
  <c r="AL23" i="1"/>
  <c r="Q23" i="1" s="1"/>
  <c r="AI23" i="1"/>
  <c r="AH23" i="1"/>
  <c r="M23" i="1" s="1"/>
  <c r="AF23" i="1"/>
  <c r="K23" i="1" s="1"/>
  <c r="N23" i="1"/>
  <c r="L22" i="1"/>
  <c r="I22" i="1"/>
  <c r="G22" i="1" s="1"/>
  <c r="X21" i="1"/>
  <c r="X17" i="1" s="1"/>
  <c r="W21" i="1"/>
  <c r="V21" i="1"/>
  <c r="U21" i="1"/>
  <c r="T21" i="1"/>
  <c r="T17" i="1" s="1"/>
  <c r="S21" i="1"/>
  <c r="R21" i="1"/>
  <c r="Q21" i="1"/>
  <c r="P21" i="1"/>
  <c r="O21" i="1"/>
  <c r="N21" i="1"/>
  <c r="M21" i="1"/>
  <c r="L21" i="1"/>
  <c r="K21" i="1"/>
  <c r="J21" i="1"/>
  <c r="I21" i="1"/>
  <c r="G21" i="1"/>
  <c r="X20" i="1"/>
  <c r="W20" i="1"/>
  <c r="V20" i="1"/>
  <c r="U20" i="1"/>
  <c r="T20" i="1"/>
  <c r="S20" i="1"/>
  <c r="R20" i="1"/>
  <c r="Q20" i="1"/>
  <c r="P20" i="1"/>
  <c r="O20" i="1"/>
  <c r="N20" i="1"/>
  <c r="M20" i="1"/>
  <c r="L20" i="1"/>
  <c r="K20" i="1"/>
  <c r="J20" i="1"/>
  <c r="I20" i="1"/>
  <c r="G20" i="1" s="1"/>
  <c r="W19" i="1"/>
  <c r="W17" i="1" s="1"/>
  <c r="W24" i="1" s="1"/>
  <c r="W27" i="1" s="1"/>
  <c r="V19" i="1"/>
  <c r="U19" i="1"/>
  <c r="U17" i="1" s="1"/>
  <c r="T19" i="1"/>
  <c r="S19" i="1"/>
  <c r="S17" i="1" s="1"/>
  <c r="R19" i="1"/>
  <c r="R17" i="1" s="1"/>
  <c r="Q19" i="1"/>
  <c r="Q17" i="1" s="1"/>
  <c r="P19" i="1"/>
  <c r="O19" i="1"/>
  <c r="O17" i="1" s="1"/>
  <c r="N19" i="1"/>
  <c r="M19" i="1"/>
  <c r="M17" i="1" s="1"/>
  <c r="M24" i="1" s="1"/>
  <c r="M27" i="1" s="1"/>
  <c r="L19" i="1"/>
  <c r="K19" i="1"/>
  <c r="K17" i="1" s="1"/>
  <c r="J19" i="1"/>
  <c r="I19" i="1"/>
  <c r="J18" i="1"/>
  <c r="I18" i="1"/>
  <c r="G18" i="1"/>
  <c r="AS17" i="1"/>
  <c r="AR17" i="1"/>
  <c r="AR24" i="1" s="1"/>
  <c r="AR27" i="1" s="1"/>
  <c r="AQ17" i="1"/>
  <c r="AP17" i="1"/>
  <c r="AO17" i="1"/>
  <c r="AN17" i="1"/>
  <c r="AN24" i="1" s="1"/>
  <c r="AN27" i="1" s="1"/>
  <c r="AM17" i="1"/>
  <c r="AL17" i="1"/>
  <c r="AL24" i="1" s="1"/>
  <c r="AL27" i="1" s="1"/>
  <c r="AK17" i="1"/>
  <c r="AJ17" i="1"/>
  <c r="AI17" i="1"/>
  <c r="AI24" i="1" s="1"/>
  <c r="AI27" i="1" s="1"/>
  <c r="AH17" i="1"/>
  <c r="AH24" i="1" s="1"/>
  <c r="AH27" i="1" s="1"/>
  <c r="AG17" i="1"/>
  <c r="AF17" i="1"/>
  <c r="AF24" i="1" s="1"/>
  <c r="AF27" i="1" s="1"/>
  <c r="AE17" i="1"/>
  <c r="AD17" i="1"/>
  <c r="AC17" i="1"/>
  <c r="AB17" i="1"/>
  <c r="AA17" i="1"/>
  <c r="Z17" i="1"/>
  <c r="Y17" i="1"/>
  <c r="V17" i="1"/>
  <c r="N17" i="1"/>
  <c r="N24" i="1" s="1"/>
  <c r="N27" i="1" s="1"/>
  <c r="J17" i="1"/>
  <c r="H17" i="1"/>
  <c r="AS13" i="1"/>
  <c r="AR13" i="1"/>
  <c r="AO13" i="1"/>
  <c r="AN13" i="1"/>
  <c r="AJ13" i="1"/>
  <c r="AI13" i="1"/>
  <c r="AF13" i="1"/>
  <c r="AC13" i="1"/>
  <c r="AA13" i="1"/>
  <c r="X13" i="1"/>
  <c r="W13" i="1"/>
  <c r="T13" i="1"/>
  <c r="S13" i="1"/>
  <c r="O13" i="1"/>
  <c r="N13" i="1"/>
  <c r="K13" i="1"/>
  <c r="AD9" i="1"/>
  <c r="G49" i="1" l="1"/>
  <c r="V50" i="11"/>
  <c r="Q50" i="11"/>
  <c r="H50" i="11"/>
  <c r="Q50" i="10"/>
  <c r="S176" i="11"/>
  <c r="O24" i="1"/>
  <c r="O27" i="1" s="1"/>
  <c r="O31" i="1" s="1"/>
  <c r="AJ24" i="1"/>
  <c r="AJ27" i="1" s="1"/>
  <c r="AJ31" i="1" s="1"/>
  <c r="AS176" i="11"/>
  <c r="AP23" i="1" s="1"/>
  <c r="U23" i="1" s="1"/>
  <c r="U24" i="1" s="1"/>
  <c r="U27" i="1" s="1"/>
  <c r="AD50" i="11"/>
  <c r="G28" i="1"/>
  <c r="G25" i="1"/>
  <c r="G53" i="1"/>
  <c r="U51" i="1"/>
  <c r="U54" i="1" s="1"/>
  <c r="P51" i="1"/>
  <c r="P54" i="1" s="1"/>
  <c r="P56" i="1" s="1"/>
  <c r="O51" i="1"/>
  <c r="O54" i="1" s="1"/>
  <c r="G50" i="1"/>
  <c r="L51" i="1"/>
  <c r="L54" i="1" s="1"/>
  <c r="L56" i="1" s="1"/>
  <c r="R44" i="1"/>
  <c r="R51" i="1" s="1"/>
  <c r="R54" i="1" s="1"/>
  <c r="G46" i="1"/>
  <c r="G19" i="1"/>
  <c r="G17" i="1" s="1"/>
  <c r="P17" i="1"/>
  <c r="L17" i="1"/>
  <c r="AJ29" i="1"/>
  <c r="AR29" i="1"/>
  <c r="AR31" i="1"/>
  <c r="P58" i="1"/>
  <c r="Z58" i="1"/>
  <c r="Z56" i="1"/>
  <c r="AH56" i="1"/>
  <c r="AH58" i="1"/>
  <c r="AP56" i="1"/>
  <c r="AP58" i="1"/>
  <c r="O56" i="1"/>
  <c r="O58" i="1"/>
  <c r="S56" i="1"/>
  <c r="S58" i="1"/>
  <c r="AI56" i="1"/>
  <c r="AI58" i="1"/>
  <c r="M29" i="1"/>
  <c r="M31" i="1"/>
  <c r="Q24" i="1"/>
  <c r="Q27" i="1" s="1"/>
  <c r="T56" i="1"/>
  <c r="T58" i="1"/>
  <c r="AK58" i="1"/>
  <c r="AK56" i="1"/>
  <c r="N31" i="1"/>
  <c r="N29" i="1"/>
  <c r="AH31" i="1"/>
  <c r="AH29" i="1"/>
  <c r="AL31" i="1"/>
  <c r="AL29" i="1"/>
  <c r="AF56" i="1"/>
  <c r="AF58" i="1"/>
  <c r="AJ56" i="1"/>
  <c r="AJ58" i="1"/>
  <c r="AN58" i="1"/>
  <c r="AN56" i="1"/>
  <c r="AR56" i="1"/>
  <c r="AR58" i="1"/>
  <c r="M58" i="1"/>
  <c r="M56" i="1"/>
  <c r="Q58" i="1"/>
  <c r="Q56" i="1"/>
  <c r="U58" i="1"/>
  <c r="U56" i="1"/>
  <c r="N56" i="1"/>
  <c r="N58" i="1"/>
  <c r="R56" i="1"/>
  <c r="R58" i="1"/>
  <c r="V58" i="1"/>
  <c r="V56" i="1"/>
  <c r="AE56" i="1"/>
  <c r="AE58" i="1"/>
  <c r="AM56" i="1"/>
  <c r="AM58" i="1"/>
  <c r="AF29" i="1"/>
  <c r="AF31" i="1"/>
  <c r="AN29" i="1"/>
  <c r="AN31" i="1"/>
  <c r="AD56" i="1"/>
  <c r="AD58" i="1"/>
  <c r="AL56" i="1"/>
  <c r="AL58" i="1"/>
  <c r="K56" i="1"/>
  <c r="K58" i="1"/>
  <c r="W56" i="1"/>
  <c r="W58" i="1"/>
  <c r="AA58" i="1"/>
  <c r="AA56" i="1"/>
  <c r="AQ56" i="1"/>
  <c r="AQ58" i="1"/>
  <c r="AI31" i="1"/>
  <c r="AI29" i="1"/>
  <c r="K24" i="1"/>
  <c r="K27" i="1" s="1"/>
  <c r="S24" i="1"/>
  <c r="S27" i="1" s="1"/>
  <c r="W29" i="1"/>
  <c r="W31" i="1"/>
  <c r="Y58" i="1"/>
  <c r="Y56" i="1"/>
  <c r="AG58" i="1"/>
  <c r="AG56" i="1"/>
  <c r="AO58" i="1"/>
  <c r="AO56" i="1"/>
  <c r="L173" i="5"/>
  <c r="T173" i="5"/>
  <c r="AB173" i="5"/>
  <c r="AJ173" i="5"/>
  <c r="AR173" i="5"/>
  <c r="AZ173" i="5"/>
  <c r="BH173" i="5"/>
  <c r="BP173" i="5"/>
  <c r="BX173" i="5"/>
  <c r="J178" i="6"/>
  <c r="P175" i="7"/>
  <c r="Z24" i="6"/>
  <c r="AA24" i="6" s="1"/>
  <c r="P175" i="8"/>
  <c r="I44" i="1"/>
  <c r="I51" i="1" s="1"/>
  <c r="I54" i="1" s="1"/>
  <c r="O12" i="4"/>
  <c r="O15" i="4"/>
  <c r="O24" i="4"/>
  <c r="O31" i="4"/>
  <c r="G117" i="8"/>
  <c r="AZ117" i="8" s="1"/>
  <c r="BA117" i="8" s="1"/>
  <c r="G115" i="5"/>
  <c r="CH115" i="5" s="1"/>
  <c r="CI115" i="5" s="1"/>
  <c r="G125" i="8"/>
  <c r="AZ125" i="8" s="1"/>
  <c r="BA125" i="8" s="1"/>
  <c r="G123" i="5"/>
  <c r="CH123" i="5" s="1"/>
  <c r="CI123" i="5" s="1"/>
  <c r="O119" i="4"/>
  <c r="O125" i="4"/>
  <c r="G153" i="5"/>
  <c r="CH153" i="5" s="1"/>
  <c r="CI153" i="5" s="1"/>
  <c r="G155" i="8"/>
  <c r="AZ155" i="8" s="1"/>
  <c r="BA155" i="8" s="1"/>
  <c r="AZ158" i="8"/>
  <c r="BA158" i="8" s="1"/>
  <c r="G47" i="5"/>
  <c r="CH47" i="5" s="1"/>
  <c r="CI47" i="5" s="1"/>
  <c r="G102" i="5"/>
  <c r="CH102" i="5" s="1"/>
  <c r="CI102" i="5" s="1"/>
  <c r="AK173" i="5"/>
  <c r="AO173" i="5"/>
  <c r="AS173" i="5"/>
  <c r="AW173" i="5"/>
  <c r="BA173" i="5"/>
  <c r="BE173" i="5"/>
  <c r="BI173" i="5"/>
  <c r="BM173" i="5"/>
  <c r="BQ173" i="5"/>
  <c r="BU173" i="5"/>
  <c r="BY173" i="5"/>
  <c r="CC173" i="5"/>
  <c r="K178" i="6"/>
  <c r="T175" i="7"/>
  <c r="I175" i="7"/>
  <c r="M175" i="7"/>
  <c r="Q175" i="7"/>
  <c r="U175" i="7"/>
  <c r="Y175" i="7"/>
  <c r="N175" i="7"/>
  <c r="R175" i="7"/>
  <c r="V175" i="7"/>
  <c r="Z52" i="6"/>
  <c r="AA52" i="6" s="1"/>
  <c r="Z120" i="6"/>
  <c r="AA120" i="6" s="1"/>
  <c r="T175" i="8"/>
  <c r="K175" i="8"/>
  <c r="O175" i="8"/>
  <c r="S175" i="8"/>
  <c r="W175" i="8"/>
  <c r="I175" i="8"/>
  <c r="G161" i="6"/>
  <c r="M175" i="8"/>
  <c r="Q175" i="8"/>
  <c r="U175" i="8"/>
  <c r="Y175" i="8"/>
  <c r="J44" i="1"/>
  <c r="J51" i="1" s="1"/>
  <c r="J54" i="1" s="1"/>
  <c r="H58" i="1"/>
  <c r="O35" i="4"/>
  <c r="O43" i="4"/>
  <c r="O71" i="4"/>
  <c r="O98" i="4"/>
  <c r="I169" i="4"/>
  <c r="O169" i="4" s="1"/>
  <c r="G16" i="5"/>
  <c r="CH16" i="5" s="1"/>
  <c r="CI16" i="5" s="1"/>
  <c r="G28" i="5"/>
  <c r="CH28" i="5" s="1"/>
  <c r="CI28" i="5" s="1"/>
  <c r="J173" i="5"/>
  <c r="N173" i="5"/>
  <c r="R173" i="5"/>
  <c r="V173" i="5"/>
  <c r="Z173" i="5"/>
  <c r="AD173" i="5"/>
  <c r="AH173" i="5"/>
  <c r="AL173" i="5"/>
  <c r="AP173" i="5"/>
  <c r="AT173" i="5"/>
  <c r="AX173" i="5"/>
  <c r="BB173" i="5"/>
  <c r="BF173" i="5"/>
  <c r="BJ173" i="5"/>
  <c r="BN173" i="5"/>
  <c r="BR173" i="5"/>
  <c r="BV173" i="5"/>
  <c r="BZ173" i="5"/>
  <c r="CD173" i="5"/>
  <c r="X175" i="7"/>
  <c r="X175" i="8"/>
  <c r="O27" i="4"/>
  <c r="K169" i="4"/>
  <c r="G39" i="5"/>
  <c r="CH39" i="5" s="1"/>
  <c r="CI39" i="5" s="1"/>
  <c r="H173" i="5"/>
  <c r="P173" i="5"/>
  <c r="X173" i="5"/>
  <c r="AF173" i="5"/>
  <c r="AN173" i="5"/>
  <c r="AV173" i="5"/>
  <c r="BD173" i="5"/>
  <c r="BL173" i="5"/>
  <c r="BT173" i="5"/>
  <c r="CB173" i="5"/>
  <c r="I17" i="1"/>
  <c r="AZ18" i="7"/>
  <c r="BA18" i="7" s="1"/>
  <c r="AZ37" i="8"/>
  <c r="BA37" i="8" s="1"/>
  <c r="O111" i="4"/>
  <c r="AZ131" i="8"/>
  <c r="BA131" i="8" s="1"/>
  <c r="G142" i="5"/>
  <c r="CH142" i="5" s="1"/>
  <c r="CI142" i="5" s="1"/>
  <c r="G144" i="8"/>
  <c r="AZ144" i="8" s="1"/>
  <c r="BA144" i="8" s="1"/>
  <c r="O138" i="4"/>
  <c r="G175" i="7"/>
  <c r="AZ155" i="7"/>
  <c r="BA155" i="7" s="1"/>
  <c r="O149" i="4"/>
  <c r="O152" i="4"/>
  <c r="G19" i="5"/>
  <c r="CH19" i="5" s="1"/>
  <c r="CI19" i="5" s="1"/>
  <c r="G31" i="5"/>
  <c r="CH31" i="5" s="1"/>
  <c r="CI31" i="5" s="1"/>
  <c r="G35" i="5"/>
  <c r="CH35" i="5" s="1"/>
  <c r="CI35" i="5" s="1"/>
  <c r="G156" i="5"/>
  <c r="CA173" i="5"/>
  <c r="O178" i="6"/>
  <c r="S178" i="6"/>
  <c r="AZ37" i="7"/>
  <c r="BA37" i="7" s="1"/>
  <c r="AZ144" i="7"/>
  <c r="BA144" i="7" s="1"/>
  <c r="L175" i="7"/>
  <c r="K175" i="7"/>
  <c r="O175" i="7"/>
  <c r="S175" i="7"/>
  <c r="W175" i="7"/>
  <c r="G80" i="6"/>
  <c r="Z147" i="6"/>
  <c r="AA147" i="6" s="1"/>
  <c r="L175" i="8"/>
  <c r="N175" i="8"/>
  <c r="R175" i="8"/>
  <c r="V175" i="8"/>
  <c r="AX179" i="9"/>
  <c r="AA179" i="9" s="1"/>
  <c r="AT179" i="9"/>
  <c r="W179" i="9" s="1"/>
  <c r="AP179" i="9"/>
  <c r="S179" i="9" s="1"/>
  <c r="AL179" i="9"/>
  <c r="O179" i="9" s="1"/>
  <c r="AH179" i="9"/>
  <c r="K179" i="9" s="1"/>
  <c r="AD179" i="9"/>
  <c r="AZ178" i="9"/>
  <c r="AV178" i="9"/>
  <c r="Y178" i="9" s="1"/>
  <c r="AR178" i="9"/>
  <c r="U178" i="9" s="1"/>
  <c r="AN178" i="9"/>
  <c r="Q178" i="9" s="1"/>
  <c r="AJ178" i="9"/>
  <c r="M178" i="9" s="1"/>
  <c r="AF178" i="9"/>
  <c r="AC174" i="11" s="1"/>
  <c r="AW179" i="9"/>
  <c r="Z179" i="9" s="1"/>
  <c r="AS179" i="9"/>
  <c r="V179" i="9" s="1"/>
  <c r="AO179" i="9"/>
  <c r="R179" i="9" s="1"/>
  <c r="AK179" i="9"/>
  <c r="N179" i="9" s="1"/>
  <c r="AG179" i="9"/>
  <c r="AC179" i="9"/>
  <c r="Z175" i="11" s="1"/>
  <c r="AY178" i="9"/>
  <c r="AB178" i="9" s="1"/>
  <c r="AU178" i="9"/>
  <c r="X178" i="9" s="1"/>
  <c r="AQ178" i="9"/>
  <c r="T178" i="9" s="1"/>
  <c r="AM178" i="9"/>
  <c r="P178" i="9" s="1"/>
  <c r="AI178" i="9"/>
  <c r="L178" i="9" s="1"/>
  <c r="AE178" i="9"/>
  <c r="AW177" i="9"/>
  <c r="Z177" i="9" s="1"/>
  <c r="AS177" i="9"/>
  <c r="V177" i="9" s="1"/>
  <c r="AO177" i="9"/>
  <c r="R177" i="9" s="1"/>
  <c r="AK177" i="9"/>
  <c r="N177" i="9" s="1"/>
  <c r="AG177" i="9"/>
  <c r="AC177" i="9"/>
  <c r="Z173" i="11" s="1"/>
  <c r="AX176" i="9"/>
  <c r="AA176" i="9" s="1"/>
  <c r="AT176" i="9"/>
  <c r="W176" i="9" s="1"/>
  <c r="AP176" i="9"/>
  <c r="S176" i="9" s="1"/>
  <c r="AL176" i="9"/>
  <c r="O176" i="9" s="1"/>
  <c r="AH176" i="9"/>
  <c r="K176" i="9" s="1"/>
  <c r="AD176" i="9"/>
  <c r="AY175" i="9"/>
  <c r="AB175" i="9" s="1"/>
  <c r="AU175" i="9"/>
  <c r="X175" i="9" s="1"/>
  <c r="AQ175" i="9"/>
  <c r="T175" i="9" s="1"/>
  <c r="AM175" i="9"/>
  <c r="P175" i="9" s="1"/>
  <c r="AI175" i="9"/>
  <c r="L175" i="9" s="1"/>
  <c r="AE175" i="9"/>
  <c r="AZ174" i="9"/>
  <c r="AV174" i="9"/>
  <c r="Y174" i="9" s="1"/>
  <c r="AR174" i="9"/>
  <c r="U174" i="9" s="1"/>
  <c r="AN174" i="9"/>
  <c r="Q174" i="9" s="1"/>
  <c r="AJ174" i="9"/>
  <c r="M174" i="9" s="1"/>
  <c r="AF174" i="9"/>
  <c r="AC170" i="11" s="1"/>
  <c r="AW173" i="9"/>
  <c r="Z173" i="9" s="1"/>
  <c r="AS173" i="9"/>
  <c r="V173" i="9" s="1"/>
  <c r="AO173" i="9"/>
  <c r="R173" i="9" s="1"/>
  <c r="AK173" i="9"/>
  <c r="N173" i="9" s="1"/>
  <c r="AG173" i="9"/>
  <c r="AC173" i="9"/>
  <c r="Z169" i="11" s="1"/>
  <c r="AX172" i="9"/>
  <c r="AA172" i="9" s="1"/>
  <c r="AT172" i="9"/>
  <c r="W172" i="9" s="1"/>
  <c r="AP172" i="9"/>
  <c r="S172" i="9" s="1"/>
  <c r="AL172" i="9"/>
  <c r="O172" i="9" s="1"/>
  <c r="AH172" i="9"/>
  <c r="K172" i="9" s="1"/>
  <c r="AD172" i="9"/>
  <c r="AY171" i="9"/>
  <c r="AB171" i="9" s="1"/>
  <c r="AU171" i="9"/>
  <c r="X171" i="9" s="1"/>
  <c r="AQ171" i="9"/>
  <c r="T171" i="9" s="1"/>
  <c r="AM171" i="9"/>
  <c r="P171" i="9" s="1"/>
  <c r="AI171" i="9"/>
  <c r="L171" i="9" s="1"/>
  <c r="AE171" i="9"/>
  <c r="AZ179" i="9"/>
  <c r="AV179" i="9"/>
  <c r="Y179" i="9" s="1"/>
  <c r="AR179" i="9"/>
  <c r="U179" i="9" s="1"/>
  <c r="AN179" i="9"/>
  <c r="Q179" i="9" s="1"/>
  <c r="AJ179" i="9"/>
  <c r="M179" i="9" s="1"/>
  <c r="AF179" i="9"/>
  <c r="AC175" i="11" s="1"/>
  <c r="AX178" i="9"/>
  <c r="AA178" i="9" s="1"/>
  <c r="AT178" i="9"/>
  <c r="W178" i="9" s="1"/>
  <c r="AP178" i="9"/>
  <c r="S178" i="9" s="1"/>
  <c r="AL178" i="9"/>
  <c r="O178" i="9" s="1"/>
  <c r="AH178" i="9"/>
  <c r="K178" i="9" s="1"/>
  <c r="AD178" i="9"/>
  <c r="AZ177" i="9"/>
  <c r="AV177" i="9"/>
  <c r="Y177" i="9" s="1"/>
  <c r="AR177" i="9"/>
  <c r="U177" i="9" s="1"/>
  <c r="AN177" i="9"/>
  <c r="Q177" i="9" s="1"/>
  <c r="AJ177" i="9"/>
  <c r="M177" i="9" s="1"/>
  <c r="AF177" i="9"/>
  <c r="AC173" i="11" s="1"/>
  <c r="AW176" i="9"/>
  <c r="Z176" i="9" s="1"/>
  <c r="AS176" i="9"/>
  <c r="V176" i="9" s="1"/>
  <c r="AO176" i="9"/>
  <c r="R176" i="9" s="1"/>
  <c r="AK176" i="9"/>
  <c r="N176" i="9" s="1"/>
  <c r="AG176" i="9"/>
  <c r="AC176" i="9"/>
  <c r="Z172" i="11" s="1"/>
  <c r="AX175" i="9"/>
  <c r="AA175" i="9" s="1"/>
  <c r="AT175" i="9"/>
  <c r="W175" i="9" s="1"/>
  <c r="AP175" i="9"/>
  <c r="S175" i="9" s="1"/>
  <c r="AL175" i="9"/>
  <c r="O175" i="9" s="1"/>
  <c r="AH175" i="9"/>
  <c r="K175" i="9" s="1"/>
  <c r="AD175" i="9"/>
  <c r="AY174" i="9"/>
  <c r="AB174" i="9" s="1"/>
  <c r="AU174" i="9"/>
  <c r="X174" i="9" s="1"/>
  <c r="AQ174" i="9"/>
  <c r="T174" i="9" s="1"/>
  <c r="AM174" i="9"/>
  <c r="P174" i="9" s="1"/>
  <c r="AI174" i="9"/>
  <c r="L174" i="9" s="1"/>
  <c r="AE174" i="9"/>
  <c r="AZ173" i="9"/>
  <c r="AV173" i="9"/>
  <c r="Y173" i="9" s="1"/>
  <c r="AR173" i="9"/>
  <c r="U173" i="9" s="1"/>
  <c r="AN173" i="9"/>
  <c r="Q173" i="9" s="1"/>
  <c r="AJ173" i="9"/>
  <c r="M173" i="9" s="1"/>
  <c r="AF173" i="9"/>
  <c r="AC169" i="11" s="1"/>
  <c r="AW172" i="9"/>
  <c r="Z172" i="9" s="1"/>
  <c r="AS172" i="9"/>
  <c r="V172" i="9" s="1"/>
  <c r="AO172" i="9"/>
  <c r="R172" i="9" s="1"/>
  <c r="AK172" i="9"/>
  <c r="N172" i="9" s="1"/>
  <c r="AG172" i="9"/>
  <c r="AC172" i="9"/>
  <c r="Z168" i="11" s="1"/>
  <c r="AX171" i="9"/>
  <c r="AA171" i="9" s="1"/>
  <c r="AT171" i="9"/>
  <c r="W171" i="9" s="1"/>
  <c r="AP171" i="9"/>
  <c r="S171" i="9" s="1"/>
  <c r="AL171" i="9"/>
  <c r="O171" i="9" s="1"/>
  <c r="AH171" i="9"/>
  <c r="K171" i="9" s="1"/>
  <c r="AD171" i="9"/>
  <c r="AY170" i="9"/>
  <c r="AB170" i="9" s="1"/>
  <c r="AU170" i="9"/>
  <c r="X170" i="9" s="1"/>
  <c r="AQ170" i="9"/>
  <c r="T170" i="9" s="1"/>
  <c r="AM170" i="9"/>
  <c r="P170" i="9" s="1"/>
  <c r="AI170" i="9"/>
  <c r="L170" i="9" s="1"/>
  <c r="AE170" i="9"/>
  <c r="AZ169" i="9"/>
  <c r="AU179" i="9"/>
  <c r="X179" i="9" s="1"/>
  <c r="AE179" i="9"/>
  <c r="AW178" i="9"/>
  <c r="Z178" i="9" s="1"/>
  <c r="AG178" i="9"/>
  <c r="AY177" i="9"/>
  <c r="AB177" i="9" s="1"/>
  <c r="AQ177" i="9"/>
  <c r="T177" i="9" s="1"/>
  <c r="AI177" i="9"/>
  <c r="L177" i="9" s="1"/>
  <c r="AV176" i="9"/>
  <c r="Y176" i="9" s="1"/>
  <c r="AN176" i="9"/>
  <c r="Q176" i="9" s="1"/>
  <c r="AF176" i="9"/>
  <c r="AC172" i="11" s="1"/>
  <c r="AS175" i="9"/>
  <c r="V175" i="9" s="1"/>
  <c r="AK175" i="9"/>
  <c r="N175" i="9" s="1"/>
  <c r="AC175" i="9"/>
  <c r="Z171" i="11" s="1"/>
  <c r="AX174" i="9"/>
  <c r="AA174" i="9" s="1"/>
  <c r="AP174" i="9"/>
  <c r="S174" i="9" s="1"/>
  <c r="AH174" i="9"/>
  <c r="K174" i="9" s="1"/>
  <c r="AU173" i="9"/>
  <c r="X173" i="9" s="1"/>
  <c r="AM173" i="9"/>
  <c r="P173" i="9" s="1"/>
  <c r="AE173" i="9"/>
  <c r="AZ172" i="9"/>
  <c r="AR172" i="9"/>
  <c r="U172" i="9" s="1"/>
  <c r="AJ172" i="9"/>
  <c r="M172" i="9" s="1"/>
  <c r="AW171" i="9"/>
  <c r="Z171" i="9" s="1"/>
  <c r="AO171" i="9"/>
  <c r="R171" i="9" s="1"/>
  <c r="AG171" i="9"/>
  <c r="AW170" i="9"/>
  <c r="Z170" i="9" s="1"/>
  <c r="AR170" i="9"/>
  <c r="U170" i="9" s="1"/>
  <c r="AL170" i="9"/>
  <c r="O170" i="9" s="1"/>
  <c r="AG170" i="9"/>
  <c r="AY169" i="9"/>
  <c r="AB169" i="9" s="1"/>
  <c r="AU169" i="9"/>
  <c r="X169" i="9" s="1"/>
  <c r="AQ169" i="9"/>
  <c r="T169" i="9" s="1"/>
  <c r="AM169" i="9"/>
  <c r="P169" i="9" s="1"/>
  <c r="AI169" i="9"/>
  <c r="L169" i="9" s="1"/>
  <c r="AE169" i="9"/>
  <c r="AZ168" i="9"/>
  <c r="AV168" i="9"/>
  <c r="Y168" i="9" s="1"/>
  <c r="AR168" i="9"/>
  <c r="U168" i="9" s="1"/>
  <c r="AN168" i="9"/>
  <c r="Q168" i="9" s="1"/>
  <c r="AJ168" i="9"/>
  <c r="M168" i="9" s="1"/>
  <c r="AF168" i="9"/>
  <c r="AC164" i="11" s="1"/>
  <c r="AW167" i="9"/>
  <c r="Z167" i="9" s="1"/>
  <c r="AS167" i="9"/>
  <c r="V167" i="9" s="1"/>
  <c r="AO167" i="9"/>
  <c r="R167" i="9" s="1"/>
  <c r="AK167" i="9"/>
  <c r="N167" i="9" s="1"/>
  <c r="AG167" i="9"/>
  <c r="AC167" i="9"/>
  <c r="Z163" i="11" s="1"/>
  <c r="AX166" i="9"/>
  <c r="AA166" i="9" s="1"/>
  <c r="AT166" i="9"/>
  <c r="W166" i="9" s="1"/>
  <c r="AP166" i="9"/>
  <c r="S166" i="9" s="1"/>
  <c r="AL166" i="9"/>
  <c r="O166" i="9" s="1"/>
  <c r="AH166" i="9"/>
  <c r="K166" i="9" s="1"/>
  <c r="AD166" i="9"/>
  <c r="AY165" i="9"/>
  <c r="AB165" i="9" s="1"/>
  <c r="AU165" i="9"/>
  <c r="X165" i="9" s="1"/>
  <c r="AQ165" i="9"/>
  <c r="T165" i="9" s="1"/>
  <c r="AM165" i="9"/>
  <c r="P165" i="9" s="1"/>
  <c r="AI165" i="9"/>
  <c r="L165" i="9" s="1"/>
  <c r="AE165" i="9"/>
  <c r="AZ164" i="9"/>
  <c r="AV164" i="9"/>
  <c r="AR164" i="9"/>
  <c r="AN164" i="9"/>
  <c r="AJ164" i="9"/>
  <c r="AF164" i="9"/>
  <c r="AW162" i="9"/>
  <c r="Z162" i="9" s="1"/>
  <c r="AS162" i="9"/>
  <c r="V162" i="9" s="1"/>
  <c r="AO162" i="9"/>
  <c r="R162" i="9" s="1"/>
  <c r="AK162" i="9"/>
  <c r="N162" i="9" s="1"/>
  <c r="AG162" i="9"/>
  <c r="AC162" i="9"/>
  <c r="Z158" i="11" s="1"/>
  <c r="AY161" i="9"/>
  <c r="AU161" i="9"/>
  <c r="AQ161" i="9"/>
  <c r="AM161" i="9"/>
  <c r="AI161" i="9"/>
  <c r="AE161" i="9"/>
  <c r="AZ159" i="9"/>
  <c r="AV159" i="9"/>
  <c r="Y159" i="9" s="1"/>
  <c r="AR159" i="9"/>
  <c r="U159" i="9" s="1"/>
  <c r="AN159" i="9"/>
  <c r="Q159" i="9" s="1"/>
  <c r="AJ159" i="9"/>
  <c r="M159" i="9" s="1"/>
  <c r="AF159" i="9"/>
  <c r="AC155" i="11" s="1"/>
  <c r="AX158" i="9"/>
  <c r="AA158" i="9" s="1"/>
  <c r="AT158" i="9"/>
  <c r="W158" i="9" s="1"/>
  <c r="AP158" i="9"/>
  <c r="S158" i="9" s="1"/>
  <c r="AL158" i="9"/>
  <c r="O158" i="9" s="1"/>
  <c r="AH158" i="9"/>
  <c r="K158" i="9" s="1"/>
  <c r="AD158" i="9"/>
  <c r="AZ157" i="9"/>
  <c r="AV157" i="9"/>
  <c r="Y157" i="9" s="1"/>
  <c r="AR157" i="9"/>
  <c r="U157" i="9" s="1"/>
  <c r="AN157" i="9"/>
  <c r="Q157" i="9" s="1"/>
  <c r="AJ157" i="9"/>
  <c r="M157" i="9" s="1"/>
  <c r="AF157" i="9"/>
  <c r="AC153" i="11" s="1"/>
  <c r="AW156" i="9"/>
  <c r="Z156" i="9" s="1"/>
  <c r="AS156" i="9"/>
  <c r="V156" i="9" s="1"/>
  <c r="AO156" i="9"/>
  <c r="R156" i="9" s="1"/>
  <c r="AK156" i="9"/>
  <c r="N156" i="9" s="1"/>
  <c r="AG156" i="9"/>
  <c r="AC156" i="9"/>
  <c r="Z152" i="11" s="1"/>
  <c r="AX155" i="9"/>
  <c r="AA155" i="9" s="1"/>
  <c r="AT155" i="9"/>
  <c r="W155" i="9" s="1"/>
  <c r="AP155" i="9"/>
  <c r="S155" i="9" s="1"/>
  <c r="AL155" i="9"/>
  <c r="O155" i="9" s="1"/>
  <c r="AH155" i="9"/>
  <c r="K155" i="9" s="1"/>
  <c r="AD155" i="9"/>
  <c r="AY154" i="9"/>
  <c r="AB154" i="9" s="1"/>
  <c r="AU154" i="9"/>
  <c r="X154" i="9" s="1"/>
  <c r="AQ154" i="9"/>
  <c r="T154" i="9" s="1"/>
  <c r="AM154" i="9"/>
  <c r="P154" i="9" s="1"/>
  <c r="AI154" i="9"/>
  <c r="L154" i="9" s="1"/>
  <c r="AE154" i="9"/>
  <c r="AZ153" i="9"/>
  <c r="AV153" i="9"/>
  <c r="Y153" i="9" s="1"/>
  <c r="AR153" i="9"/>
  <c r="U153" i="9" s="1"/>
  <c r="AN153" i="9"/>
  <c r="Q153" i="9" s="1"/>
  <c r="AJ153" i="9"/>
  <c r="M153" i="9" s="1"/>
  <c r="AF153" i="9"/>
  <c r="AC149" i="11" s="1"/>
  <c r="AW152" i="9"/>
  <c r="Z152" i="9" s="1"/>
  <c r="AS152" i="9"/>
  <c r="V152" i="9" s="1"/>
  <c r="AO152" i="9"/>
  <c r="R152" i="9" s="1"/>
  <c r="AK152" i="9"/>
  <c r="N152" i="9" s="1"/>
  <c r="AG152" i="9"/>
  <c r="AC152" i="9"/>
  <c r="Z148" i="11" s="1"/>
  <c r="AX151" i="9"/>
  <c r="AA151" i="9" s="1"/>
  <c r="AT151" i="9"/>
  <c r="W151" i="9" s="1"/>
  <c r="AP151" i="9"/>
  <c r="S151" i="9" s="1"/>
  <c r="AL151" i="9"/>
  <c r="O151" i="9" s="1"/>
  <c r="AH151" i="9"/>
  <c r="K151" i="9" s="1"/>
  <c r="AD151" i="9"/>
  <c r="AY150" i="9"/>
  <c r="AU150" i="9"/>
  <c r="AQ150" i="9"/>
  <c r="AM150" i="9"/>
  <c r="AI150" i="9"/>
  <c r="AE150" i="9"/>
  <c r="AZ148" i="9"/>
  <c r="AV148" i="9"/>
  <c r="Y148" i="9" s="1"/>
  <c r="AR148" i="9"/>
  <c r="U148" i="9" s="1"/>
  <c r="AN148" i="9"/>
  <c r="Q148" i="9" s="1"/>
  <c r="AJ148" i="9"/>
  <c r="M148" i="9" s="1"/>
  <c r="AF148" i="9"/>
  <c r="AC144" i="11" s="1"/>
  <c r="AX147" i="9"/>
  <c r="AA147" i="9" s="1"/>
  <c r="AT147" i="9"/>
  <c r="W147" i="9" s="1"/>
  <c r="AP147" i="9"/>
  <c r="S147" i="9" s="1"/>
  <c r="AL147" i="9"/>
  <c r="O147" i="9" s="1"/>
  <c r="AH147" i="9"/>
  <c r="K147" i="9" s="1"/>
  <c r="AD147" i="9"/>
  <c r="AQ179" i="9"/>
  <c r="T179" i="9" s="1"/>
  <c r="AS178" i="9"/>
  <c r="V178" i="9" s="1"/>
  <c r="AC178" i="9"/>
  <c r="Z174" i="11" s="1"/>
  <c r="AX177" i="9"/>
  <c r="AA177" i="9" s="1"/>
  <c r="AP177" i="9"/>
  <c r="S177" i="9" s="1"/>
  <c r="AH177" i="9"/>
  <c r="K177" i="9" s="1"/>
  <c r="AU176" i="9"/>
  <c r="X176" i="9" s="1"/>
  <c r="AM176" i="9"/>
  <c r="P176" i="9" s="1"/>
  <c r="AE176" i="9"/>
  <c r="AZ175" i="9"/>
  <c r="AR175" i="9"/>
  <c r="U175" i="9" s="1"/>
  <c r="AJ175" i="9"/>
  <c r="M175" i="9" s="1"/>
  <c r="AW174" i="9"/>
  <c r="Z174" i="9" s="1"/>
  <c r="AO174" i="9"/>
  <c r="R174" i="9" s="1"/>
  <c r="AG174" i="9"/>
  <c r="AT173" i="9"/>
  <c r="W173" i="9" s="1"/>
  <c r="AL173" i="9"/>
  <c r="O173" i="9" s="1"/>
  <c r="AD173" i="9"/>
  <c r="AY172" i="9"/>
  <c r="AB172" i="9" s="1"/>
  <c r="AQ172" i="9"/>
  <c r="T172" i="9" s="1"/>
  <c r="AI172" i="9"/>
  <c r="L172" i="9" s="1"/>
  <c r="AV171" i="9"/>
  <c r="Y171" i="9" s="1"/>
  <c r="AN171" i="9"/>
  <c r="Q171" i="9" s="1"/>
  <c r="AF171" i="9"/>
  <c r="AC167" i="11" s="1"/>
  <c r="AV170" i="9"/>
  <c r="Y170" i="9" s="1"/>
  <c r="AP170" i="9"/>
  <c r="S170" i="9" s="1"/>
  <c r="AK170" i="9"/>
  <c r="N170" i="9" s="1"/>
  <c r="AF170" i="9"/>
  <c r="AC166" i="11" s="1"/>
  <c r="AX169" i="9"/>
  <c r="AA169" i="9" s="1"/>
  <c r="AT169" i="9"/>
  <c r="W169" i="9" s="1"/>
  <c r="AP169" i="9"/>
  <c r="S169" i="9" s="1"/>
  <c r="AL169" i="9"/>
  <c r="O169" i="9" s="1"/>
  <c r="AH169" i="9"/>
  <c r="K169" i="9" s="1"/>
  <c r="AD169" i="9"/>
  <c r="AY168" i="9"/>
  <c r="AB168" i="9" s="1"/>
  <c r="AU168" i="9"/>
  <c r="X168" i="9" s="1"/>
  <c r="AQ168" i="9"/>
  <c r="T168" i="9" s="1"/>
  <c r="AM168" i="9"/>
  <c r="P168" i="9" s="1"/>
  <c r="AI168" i="9"/>
  <c r="L168" i="9" s="1"/>
  <c r="AE168" i="9"/>
  <c r="AZ167" i="9"/>
  <c r="AV167" i="9"/>
  <c r="Y167" i="9" s="1"/>
  <c r="AR167" i="9"/>
  <c r="U167" i="9" s="1"/>
  <c r="AN167" i="9"/>
  <c r="Q167" i="9" s="1"/>
  <c r="AJ167" i="9"/>
  <c r="M167" i="9" s="1"/>
  <c r="AF167" i="9"/>
  <c r="AC163" i="11" s="1"/>
  <c r="AW166" i="9"/>
  <c r="Z166" i="9" s="1"/>
  <c r="AS166" i="9"/>
  <c r="V166" i="9" s="1"/>
  <c r="AO166" i="9"/>
  <c r="R166" i="9" s="1"/>
  <c r="AK166" i="9"/>
  <c r="N166" i="9" s="1"/>
  <c r="AG166" i="9"/>
  <c r="AC166" i="9"/>
  <c r="Z162" i="11" s="1"/>
  <c r="AX165" i="9"/>
  <c r="AA165" i="9" s="1"/>
  <c r="AT165" i="9"/>
  <c r="W165" i="9" s="1"/>
  <c r="AP165" i="9"/>
  <c r="S165" i="9" s="1"/>
  <c r="AL165" i="9"/>
  <c r="O165" i="9" s="1"/>
  <c r="AH165" i="9"/>
  <c r="K165" i="9" s="1"/>
  <c r="AD165" i="9"/>
  <c r="AY164" i="9"/>
  <c r="AU164" i="9"/>
  <c r="AQ164" i="9"/>
  <c r="AM164" i="9"/>
  <c r="AI164" i="9"/>
  <c r="AE164" i="9"/>
  <c r="AZ162" i="9"/>
  <c r="AV162" i="9"/>
  <c r="Y162" i="9" s="1"/>
  <c r="AR162" i="9"/>
  <c r="U162" i="9" s="1"/>
  <c r="AN162" i="9"/>
  <c r="Q162" i="9" s="1"/>
  <c r="AJ162" i="9"/>
  <c r="M162" i="9" s="1"/>
  <c r="AF162" i="9"/>
  <c r="AC158" i="11" s="1"/>
  <c r="AX161" i="9"/>
  <c r="AT161" i="9"/>
  <c r="AP161" i="9"/>
  <c r="AL161" i="9"/>
  <c r="AH161" i="9"/>
  <c r="AD161" i="9"/>
  <c r="AY159" i="9"/>
  <c r="AB159" i="9" s="1"/>
  <c r="AU159" i="9"/>
  <c r="X159" i="9" s="1"/>
  <c r="AQ159" i="9"/>
  <c r="T159" i="9" s="1"/>
  <c r="AM159" i="9"/>
  <c r="P159" i="9" s="1"/>
  <c r="AI159" i="9"/>
  <c r="L159" i="9" s="1"/>
  <c r="AE159" i="9"/>
  <c r="AW158" i="9"/>
  <c r="Z158" i="9" s="1"/>
  <c r="AS158" i="9"/>
  <c r="V158" i="9" s="1"/>
  <c r="AO158" i="9"/>
  <c r="R158" i="9" s="1"/>
  <c r="AK158" i="9"/>
  <c r="N158" i="9" s="1"/>
  <c r="AG158" i="9"/>
  <c r="AC158" i="9"/>
  <c r="Z154" i="11" s="1"/>
  <c r="AY157" i="9"/>
  <c r="AB157" i="9" s="1"/>
  <c r="AU157" i="9"/>
  <c r="X157" i="9" s="1"/>
  <c r="AQ157" i="9"/>
  <c r="T157" i="9" s="1"/>
  <c r="AM157" i="9"/>
  <c r="P157" i="9" s="1"/>
  <c r="AI157" i="9"/>
  <c r="L157" i="9" s="1"/>
  <c r="AE157" i="9"/>
  <c r="AZ156" i="9"/>
  <c r="AV156" i="9"/>
  <c r="Y156" i="9" s="1"/>
  <c r="AR156" i="9"/>
  <c r="U156" i="9" s="1"/>
  <c r="AN156" i="9"/>
  <c r="Q156" i="9" s="1"/>
  <c r="AJ156" i="9"/>
  <c r="M156" i="9" s="1"/>
  <c r="AF156" i="9"/>
  <c r="AC152" i="11" s="1"/>
  <c r="AW155" i="9"/>
  <c r="Z155" i="9" s="1"/>
  <c r="AS155" i="9"/>
  <c r="V155" i="9" s="1"/>
  <c r="AO155" i="9"/>
  <c r="R155" i="9" s="1"/>
  <c r="AK155" i="9"/>
  <c r="N155" i="9" s="1"/>
  <c r="AG155" i="9"/>
  <c r="AC155" i="9"/>
  <c r="Z151" i="11" s="1"/>
  <c r="AX154" i="9"/>
  <c r="AA154" i="9" s="1"/>
  <c r="AT154" i="9"/>
  <c r="W154" i="9" s="1"/>
  <c r="AP154" i="9"/>
  <c r="S154" i="9" s="1"/>
  <c r="AL154" i="9"/>
  <c r="O154" i="9" s="1"/>
  <c r="AH154" i="9"/>
  <c r="K154" i="9" s="1"/>
  <c r="AD154" i="9"/>
  <c r="AY153" i="9"/>
  <c r="AB153" i="9" s="1"/>
  <c r="AU153" i="9"/>
  <c r="X153" i="9" s="1"/>
  <c r="AQ153" i="9"/>
  <c r="T153" i="9" s="1"/>
  <c r="AM153" i="9"/>
  <c r="P153" i="9" s="1"/>
  <c r="AI153" i="9"/>
  <c r="L153" i="9" s="1"/>
  <c r="AE153" i="9"/>
  <c r="AZ152" i="9"/>
  <c r="AV152" i="9"/>
  <c r="Y152" i="9" s="1"/>
  <c r="AR152" i="9"/>
  <c r="U152" i="9" s="1"/>
  <c r="AN152" i="9"/>
  <c r="Q152" i="9" s="1"/>
  <c r="AJ152" i="9"/>
  <c r="M152" i="9" s="1"/>
  <c r="AF152" i="9"/>
  <c r="AC148" i="11" s="1"/>
  <c r="AW151" i="9"/>
  <c r="Z151" i="9" s="1"/>
  <c r="AS151" i="9"/>
  <c r="V151" i="9" s="1"/>
  <c r="AO151" i="9"/>
  <c r="R151" i="9" s="1"/>
  <c r="AK151" i="9"/>
  <c r="N151" i="9" s="1"/>
  <c r="AG151" i="9"/>
  <c r="AC151" i="9"/>
  <c r="Z147" i="11" s="1"/>
  <c r="AX150" i="9"/>
  <c r="AT150" i="9"/>
  <c r="AP150" i="9"/>
  <c r="AL150" i="9"/>
  <c r="AH150" i="9"/>
  <c r="AD150" i="9"/>
  <c r="AY148" i="9"/>
  <c r="AB148" i="9" s="1"/>
  <c r="AU148" i="9"/>
  <c r="X148" i="9" s="1"/>
  <c r="AQ148" i="9"/>
  <c r="T148" i="9" s="1"/>
  <c r="AM148" i="9"/>
  <c r="P148" i="9" s="1"/>
  <c r="AI148" i="9"/>
  <c r="L148" i="9" s="1"/>
  <c r="AE148" i="9"/>
  <c r="AW147" i="9"/>
  <c r="Z147" i="9" s="1"/>
  <c r="AS147" i="9"/>
  <c r="V147" i="9" s="1"/>
  <c r="AO147" i="9"/>
  <c r="R147" i="9" s="1"/>
  <c r="AK147" i="9"/>
  <c r="N147" i="9" s="1"/>
  <c r="AG147" i="9"/>
  <c r="AC147" i="9"/>
  <c r="Z143" i="11" s="1"/>
  <c r="AM179" i="9"/>
  <c r="P179" i="9" s="1"/>
  <c r="AO178" i="9"/>
  <c r="R178" i="9" s="1"/>
  <c r="AU177" i="9"/>
  <c r="X177" i="9" s="1"/>
  <c r="AM177" i="9"/>
  <c r="P177" i="9" s="1"/>
  <c r="AE177" i="9"/>
  <c r="AZ176" i="9"/>
  <c r="AR176" i="9"/>
  <c r="U176" i="9" s="1"/>
  <c r="AJ176" i="9"/>
  <c r="M176" i="9" s="1"/>
  <c r="AW175" i="9"/>
  <c r="Z175" i="9" s="1"/>
  <c r="AO175" i="9"/>
  <c r="R175" i="9" s="1"/>
  <c r="AG175" i="9"/>
  <c r="AT174" i="9"/>
  <c r="W174" i="9" s="1"/>
  <c r="AL174" i="9"/>
  <c r="O174" i="9" s="1"/>
  <c r="AD174" i="9"/>
  <c r="AY173" i="9"/>
  <c r="AB173" i="9" s="1"/>
  <c r="AQ173" i="9"/>
  <c r="T173" i="9" s="1"/>
  <c r="AI173" i="9"/>
  <c r="L173" i="9" s="1"/>
  <c r="AV172" i="9"/>
  <c r="Y172" i="9" s="1"/>
  <c r="AN172" i="9"/>
  <c r="Q172" i="9" s="1"/>
  <c r="AF172" i="9"/>
  <c r="AC168" i="11" s="1"/>
  <c r="AS171" i="9"/>
  <c r="V171" i="9" s="1"/>
  <c r="AK171" i="9"/>
  <c r="N171" i="9" s="1"/>
  <c r="AC171" i="9"/>
  <c r="Z167" i="11" s="1"/>
  <c r="AZ170" i="9"/>
  <c r="AT170" i="9"/>
  <c r="W170" i="9" s="1"/>
  <c r="AO170" i="9"/>
  <c r="R170" i="9" s="1"/>
  <c r="AJ170" i="9"/>
  <c r="M170" i="9" s="1"/>
  <c r="AD170" i="9"/>
  <c r="AW169" i="9"/>
  <c r="Z169" i="9" s="1"/>
  <c r="AS169" i="9"/>
  <c r="V169" i="9" s="1"/>
  <c r="AO169" i="9"/>
  <c r="R169" i="9" s="1"/>
  <c r="AK169" i="9"/>
  <c r="N169" i="9" s="1"/>
  <c r="AG169" i="9"/>
  <c r="AC169" i="9"/>
  <c r="Z165" i="11" s="1"/>
  <c r="AX168" i="9"/>
  <c r="AA168" i="9" s="1"/>
  <c r="AT168" i="9"/>
  <c r="W168" i="9" s="1"/>
  <c r="AP168" i="9"/>
  <c r="S168" i="9" s="1"/>
  <c r="AL168" i="9"/>
  <c r="O168" i="9" s="1"/>
  <c r="AH168" i="9"/>
  <c r="K168" i="9" s="1"/>
  <c r="AD168" i="9"/>
  <c r="AY167" i="9"/>
  <c r="AB167" i="9" s="1"/>
  <c r="AU167" i="9"/>
  <c r="X167" i="9" s="1"/>
  <c r="AQ167" i="9"/>
  <c r="T167" i="9" s="1"/>
  <c r="AM167" i="9"/>
  <c r="P167" i="9" s="1"/>
  <c r="AI167" i="9"/>
  <c r="L167" i="9" s="1"/>
  <c r="AE167" i="9"/>
  <c r="AZ166" i="9"/>
  <c r="AV166" i="9"/>
  <c r="Y166" i="9" s="1"/>
  <c r="AR166" i="9"/>
  <c r="U166" i="9" s="1"/>
  <c r="AN166" i="9"/>
  <c r="Q166" i="9" s="1"/>
  <c r="AJ166" i="9"/>
  <c r="M166" i="9" s="1"/>
  <c r="AF166" i="9"/>
  <c r="AC162" i="11" s="1"/>
  <c r="AW165" i="9"/>
  <c r="Z165" i="9" s="1"/>
  <c r="AS165" i="9"/>
  <c r="V165" i="9" s="1"/>
  <c r="AO165" i="9"/>
  <c r="R165" i="9" s="1"/>
  <c r="AK165" i="9"/>
  <c r="N165" i="9" s="1"/>
  <c r="AG165" i="9"/>
  <c r="AC165" i="9"/>
  <c r="Z161" i="11" s="1"/>
  <c r="AX164" i="9"/>
  <c r="AT164" i="9"/>
  <c r="AP164" i="9"/>
  <c r="AL164" i="9"/>
  <c r="AH164" i="9"/>
  <c r="AD164" i="9"/>
  <c r="AY162" i="9"/>
  <c r="AB162" i="9" s="1"/>
  <c r="AU162" i="9"/>
  <c r="X162" i="9" s="1"/>
  <c r="AQ162" i="9"/>
  <c r="T162" i="9" s="1"/>
  <c r="AM162" i="9"/>
  <c r="P162" i="9" s="1"/>
  <c r="AI162" i="9"/>
  <c r="L162" i="9" s="1"/>
  <c r="AE162" i="9"/>
  <c r="AW161" i="9"/>
  <c r="AS161" i="9"/>
  <c r="AO161" i="9"/>
  <c r="AK161" i="9"/>
  <c r="AG161" i="9"/>
  <c r="AG160" i="9" s="1"/>
  <c r="AC161" i="9"/>
  <c r="AX159" i="9"/>
  <c r="AA159" i="9" s="1"/>
  <c r="AT159" i="9"/>
  <c r="W159" i="9" s="1"/>
  <c r="AP159" i="9"/>
  <c r="S159" i="9" s="1"/>
  <c r="AL159" i="9"/>
  <c r="O159" i="9" s="1"/>
  <c r="AH159" i="9"/>
  <c r="K159" i="9" s="1"/>
  <c r="AD159" i="9"/>
  <c r="AZ158" i="9"/>
  <c r="AV158" i="9"/>
  <c r="Y158" i="9" s="1"/>
  <c r="AR158" i="9"/>
  <c r="U158" i="9" s="1"/>
  <c r="AN158" i="9"/>
  <c r="Q158" i="9" s="1"/>
  <c r="AJ158" i="9"/>
  <c r="M158" i="9" s="1"/>
  <c r="AF158" i="9"/>
  <c r="AC154" i="11" s="1"/>
  <c r="AX157" i="9"/>
  <c r="AA157" i="9" s="1"/>
  <c r="AT157" i="9"/>
  <c r="W157" i="9" s="1"/>
  <c r="AP157" i="9"/>
  <c r="S157" i="9" s="1"/>
  <c r="AL157" i="9"/>
  <c r="O157" i="9" s="1"/>
  <c r="AH157" i="9"/>
  <c r="K157" i="9" s="1"/>
  <c r="AD157" i="9"/>
  <c r="AY156" i="9"/>
  <c r="AB156" i="9" s="1"/>
  <c r="AU156" i="9"/>
  <c r="X156" i="9" s="1"/>
  <c r="AQ156" i="9"/>
  <c r="T156" i="9" s="1"/>
  <c r="AM156" i="9"/>
  <c r="P156" i="9" s="1"/>
  <c r="AI156" i="9"/>
  <c r="L156" i="9" s="1"/>
  <c r="AE156" i="9"/>
  <c r="AZ155" i="9"/>
  <c r="AV155" i="9"/>
  <c r="Y155" i="9" s="1"/>
  <c r="AR155" i="9"/>
  <c r="U155" i="9" s="1"/>
  <c r="AN155" i="9"/>
  <c r="Q155" i="9" s="1"/>
  <c r="AJ155" i="9"/>
  <c r="M155" i="9" s="1"/>
  <c r="AF155" i="9"/>
  <c r="AC151" i="11" s="1"/>
  <c r="AW154" i="9"/>
  <c r="Z154" i="9" s="1"/>
  <c r="AS154" i="9"/>
  <c r="V154" i="9" s="1"/>
  <c r="AO154" i="9"/>
  <c r="R154" i="9" s="1"/>
  <c r="AK154" i="9"/>
  <c r="N154" i="9" s="1"/>
  <c r="AG154" i="9"/>
  <c r="AC154" i="9"/>
  <c r="Z150" i="11" s="1"/>
  <c r="AX153" i="9"/>
  <c r="AA153" i="9" s="1"/>
  <c r="AT153" i="9"/>
  <c r="W153" i="9" s="1"/>
  <c r="AP153" i="9"/>
  <c r="S153" i="9" s="1"/>
  <c r="AL153" i="9"/>
  <c r="O153" i="9" s="1"/>
  <c r="AH153" i="9"/>
  <c r="K153" i="9" s="1"/>
  <c r="AD153" i="9"/>
  <c r="AY152" i="9"/>
  <c r="AB152" i="9" s="1"/>
  <c r="AU152" i="9"/>
  <c r="X152" i="9" s="1"/>
  <c r="AQ152" i="9"/>
  <c r="T152" i="9" s="1"/>
  <c r="AM152" i="9"/>
  <c r="P152" i="9" s="1"/>
  <c r="AI152" i="9"/>
  <c r="L152" i="9" s="1"/>
  <c r="AE152" i="9"/>
  <c r="AZ151" i="9"/>
  <c r="AV151" i="9"/>
  <c r="Y151" i="9" s="1"/>
  <c r="AR151" i="9"/>
  <c r="U151" i="9" s="1"/>
  <c r="AN151" i="9"/>
  <c r="Q151" i="9" s="1"/>
  <c r="AJ151" i="9"/>
  <c r="M151" i="9" s="1"/>
  <c r="AF151" i="9"/>
  <c r="AC147" i="11" s="1"/>
  <c r="AW150" i="9"/>
  <c r="AS150" i="9"/>
  <c r="AO150" i="9"/>
  <c r="AK150" i="9"/>
  <c r="AG150" i="9"/>
  <c r="AC150" i="9"/>
  <c r="AX148" i="9"/>
  <c r="AA148" i="9" s="1"/>
  <c r="AT148" i="9"/>
  <c r="W148" i="9" s="1"/>
  <c r="AP148" i="9"/>
  <c r="S148" i="9" s="1"/>
  <c r="AL148" i="9"/>
  <c r="O148" i="9" s="1"/>
  <c r="AH148" i="9"/>
  <c r="K148" i="9" s="1"/>
  <c r="AD148" i="9"/>
  <c r="AZ147" i="9"/>
  <c r="AY179" i="9"/>
  <c r="AB179" i="9" s="1"/>
  <c r="AI179" i="9"/>
  <c r="L179" i="9" s="1"/>
  <c r="AK178" i="9"/>
  <c r="N178" i="9" s="1"/>
  <c r="AT177" i="9"/>
  <c r="W177" i="9" s="1"/>
  <c r="AL177" i="9"/>
  <c r="O177" i="9" s="1"/>
  <c r="AD177" i="9"/>
  <c r="AY176" i="9"/>
  <c r="AB176" i="9" s="1"/>
  <c r="AQ176" i="9"/>
  <c r="T176" i="9" s="1"/>
  <c r="AI176" i="9"/>
  <c r="L176" i="9" s="1"/>
  <c r="AV175" i="9"/>
  <c r="Y175" i="9" s="1"/>
  <c r="AN175" i="9"/>
  <c r="Q175" i="9" s="1"/>
  <c r="AF175" i="9"/>
  <c r="AC171" i="11" s="1"/>
  <c r="AS174" i="9"/>
  <c r="V174" i="9" s="1"/>
  <c r="AK174" i="9"/>
  <c r="N174" i="9" s="1"/>
  <c r="AC174" i="9"/>
  <c r="Z170" i="11" s="1"/>
  <c r="AX173" i="9"/>
  <c r="AA173" i="9" s="1"/>
  <c r="AP173" i="9"/>
  <c r="S173" i="9" s="1"/>
  <c r="AH173" i="9"/>
  <c r="K173" i="9" s="1"/>
  <c r="AU172" i="9"/>
  <c r="X172" i="9" s="1"/>
  <c r="AM172" i="9"/>
  <c r="P172" i="9" s="1"/>
  <c r="AE172" i="9"/>
  <c r="AZ171" i="9"/>
  <c r="AR171" i="9"/>
  <c r="U171" i="9" s="1"/>
  <c r="AJ171" i="9"/>
  <c r="M171" i="9" s="1"/>
  <c r="AX170" i="9"/>
  <c r="AA170" i="9" s="1"/>
  <c r="AS170" i="9"/>
  <c r="V170" i="9" s="1"/>
  <c r="AN170" i="9"/>
  <c r="Q170" i="9" s="1"/>
  <c r="AH170" i="9"/>
  <c r="K170" i="9" s="1"/>
  <c r="AC170" i="9"/>
  <c r="Z166" i="11" s="1"/>
  <c r="AV169" i="9"/>
  <c r="Y169" i="9" s="1"/>
  <c r="AR169" i="9"/>
  <c r="U169" i="9" s="1"/>
  <c r="AN169" i="9"/>
  <c r="Q169" i="9" s="1"/>
  <c r="AJ169" i="9"/>
  <c r="M169" i="9" s="1"/>
  <c r="AF169" i="9"/>
  <c r="AC165" i="11" s="1"/>
  <c r="AW168" i="9"/>
  <c r="Z168" i="9" s="1"/>
  <c r="AS168" i="9"/>
  <c r="V168" i="9" s="1"/>
  <c r="AO168" i="9"/>
  <c r="R168" i="9" s="1"/>
  <c r="AK168" i="9"/>
  <c r="N168" i="9" s="1"/>
  <c r="AG168" i="9"/>
  <c r="AC168" i="9"/>
  <c r="Z164" i="11" s="1"/>
  <c r="AX167" i="9"/>
  <c r="AA167" i="9" s="1"/>
  <c r="AT167" i="9"/>
  <c r="W167" i="9" s="1"/>
  <c r="AP167" i="9"/>
  <c r="S167" i="9" s="1"/>
  <c r="AL167" i="9"/>
  <c r="O167" i="9" s="1"/>
  <c r="AH167" i="9"/>
  <c r="K167" i="9" s="1"/>
  <c r="AD167" i="9"/>
  <c r="AY166" i="9"/>
  <c r="AB166" i="9" s="1"/>
  <c r="AU166" i="9"/>
  <c r="X166" i="9" s="1"/>
  <c r="AQ166" i="9"/>
  <c r="T166" i="9" s="1"/>
  <c r="AM166" i="9"/>
  <c r="P166" i="9" s="1"/>
  <c r="AI166" i="9"/>
  <c r="L166" i="9" s="1"/>
  <c r="AE166" i="9"/>
  <c r="AZ165" i="9"/>
  <c r="AV165" i="9"/>
  <c r="Y165" i="9" s="1"/>
  <c r="AR165" i="9"/>
  <c r="U165" i="9" s="1"/>
  <c r="AN165" i="9"/>
  <c r="Q165" i="9" s="1"/>
  <c r="AJ165" i="9"/>
  <c r="M165" i="9" s="1"/>
  <c r="AF165" i="9"/>
  <c r="AC161" i="11" s="1"/>
  <c r="AW164" i="9"/>
  <c r="AS164" i="9"/>
  <c r="AO164" i="9"/>
  <c r="AK164" i="9"/>
  <c r="AG164" i="9"/>
  <c r="AG163" i="9" s="1"/>
  <c r="AC164" i="9"/>
  <c r="AX162" i="9"/>
  <c r="AA162" i="9" s="1"/>
  <c r="AT162" i="9"/>
  <c r="W162" i="9" s="1"/>
  <c r="AP162" i="9"/>
  <c r="S162" i="9" s="1"/>
  <c r="AL162" i="9"/>
  <c r="O162" i="9" s="1"/>
  <c r="AH162" i="9"/>
  <c r="K162" i="9" s="1"/>
  <c r="AD162" i="9"/>
  <c r="AZ161" i="9"/>
  <c r="AZ160" i="9" s="1"/>
  <c r="AV161" i="9"/>
  <c r="AR161" i="9"/>
  <c r="AN161" i="9"/>
  <c r="AJ161" i="9"/>
  <c r="AF161" i="9"/>
  <c r="AW159" i="9"/>
  <c r="Z159" i="9" s="1"/>
  <c r="AS159" i="9"/>
  <c r="V159" i="9" s="1"/>
  <c r="AO159" i="9"/>
  <c r="R159" i="9" s="1"/>
  <c r="AK159" i="9"/>
  <c r="N159" i="9" s="1"/>
  <c r="AG159" i="9"/>
  <c r="AC159" i="9"/>
  <c r="Z155" i="11" s="1"/>
  <c r="AY158" i="9"/>
  <c r="AB158" i="9" s="1"/>
  <c r="AU158" i="9"/>
  <c r="X158" i="9" s="1"/>
  <c r="AQ158" i="9"/>
  <c r="T158" i="9" s="1"/>
  <c r="AM158" i="9"/>
  <c r="P158" i="9" s="1"/>
  <c r="AI158" i="9"/>
  <c r="L158" i="9" s="1"/>
  <c r="AE158" i="9"/>
  <c r="AW157" i="9"/>
  <c r="Z157" i="9" s="1"/>
  <c r="AS157" i="9"/>
  <c r="V157" i="9" s="1"/>
  <c r="AO157" i="9"/>
  <c r="R157" i="9" s="1"/>
  <c r="AK157" i="9"/>
  <c r="N157" i="9" s="1"/>
  <c r="AG157" i="9"/>
  <c r="AC157" i="9"/>
  <c r="Z153" i="11" s="1"/>
  <c r="AX156" i="9"/>
  <c r="AA156" i="9" s="1"/>
  <c r="AT156" i="9"/>
  <c r="W156" i="9" s="1"/>
  <c r="AP156" i="9"/>
  <c r="S156" i="9" s="1"/>
  <c r="AL156" i="9"/>
  <c r="O156" i="9" s="1"/>
  <c r="AH156" i="9"/>
  <c r="K156" i="9" s="1"/>
  <c r="AD156" i="9"/>
  <c r="AY155" i="9"/>
  <c r="AB155" i="9" s="1"/>
  <c r="AU155" i="9"/>
  <c r="X155" i="9" s="1"/>
  <c r="AQ155" i="9"/>
  <c r="T155" i="9" s="1"/>
  <c r="AM155" i="9"/>
  <c r="P155" i="9" s="1"/>
  <c r="AI155" i="9"/>
  <c r="L155" i="9" s="1"/>
  <c r="AE155" i="9"/>
  <c r="AZ154" i="9"/>
  <c r="AV154" i="9"/>
  <c r="Y154" i="9" s="1"/>
  <c r="AR154" i="9"/>
  <c r="U154" i="9" s="1"/>
  <c r="AN154" i="9"/>
  <c r="Q154" i="9" s="1"/>
  <c r="AJ154" i="9"/>
  <c r="M154" i="9" s="1"/>
  <c r="AF154" i="9"/>
  <c r="AC150" i="11" s="1"/>
  <c r="AW153" i="9"/>
  <c r="Z153" i="9" s="1"/>
  <c r="AS153" i="9"/>
  <c r="V153" i="9" s="1"/>
  <c r="AO153" i="9"/>
  <c r="R153" i="9" s="1"/>
  <c r="AK153" i="9"/>
  <c r="N153" i="9" s="1"/>
  <c r="AG153" i="9"/>
  <c r="AC153" i="9"/>
  <c r="Z149" i="11" s="1"/>
  <c r="AX152" i="9"/>
  <c r="AA152" i="9" s="1"/>
  <c r="AT152" i="9"/>
  <c r="W152" i="9" s="1"/>
  <c r="AP152" i="9"/>
  <c r="S152" i="9" s="1"/>
  <c r="AL152" i="9"/>
  <c r="O152" i="9" s="1"/>
  <c r="AH152" i="9"/>
  <c r="K152" i="9" s="1"/>
  <c r="AD152" i="9"/>
  <c r="AY151" i="9"/>
  <c r="AB151" i="9" s="1"/>
  <c r="AU151" i="9"/>
  <c r="X151" i="9" s="1"/>
  <c r="AQ151" i="9"/>
  <c r="T151" i="9" s="1"/>
  <c r="AM151" i="9"/>
  <c r="P151" i="9" s="1"/>
  <c r="AI151" i="9"/>
  <c r="L151" i="9" s="1"/>
  <c r="AE151" i="9"/>
  <c r="AZ150" i="9"/>
  <c r="AZ149" i="9" s="1"/>
  <c r="AV150" i="9"/>
  <c r="AR150" i="9"/>
  <c r="AN150" i="9"/>
  <c r="AJ150" i="9"/>
  <c r="AF150" i="9"/>
  <c r="AW148" i="9"/>
  <c r="Z148" i="9" s="1"/>
  <c r="AS148" i="9"/>
  <c r="V148" i="9" s="1"/>
  <c r="AO148" i="9"/>
  <c r="R148" i="9" s="1"/>
  <c r="AK148" i="9"/>
  <c r="N148" i="9" s="1"/>
  <c r="AG148" i="9"/>
  <c r="AC148" i="9"/>
  <c r="Z144" i="11" s="1"/>
  <c r="AY147" i="9"/>
  <c r="AB147" i="9" s="1"/>
  <c r="AU147" i="9"/>
  <c r="X147" i="9" s="1"/>
  <c r="AQ147" i="9"/>
  <c r="T147" i="9" s="1"/>
  <c r="AM147" i="9"/>
  <c r="P147" i="9" s="1"/>
  <c r="AI147" i="9"/>
  <c r="L147" i="9" s="1"/>
  <c r="AE147" i="9"/>
  <c r="AR147" i="9"/>
  <c r="U147" i="9" s="1"/>
  <c r="AX146" i="9"/>
  <c r="AA146" i="9" s="1"/>
  <c r="AT146" i="9"/>
  <c r="W146" i="9" s="1"/>
  <c r="AP146" i="9"/>
  <c r="S146" i="9" s="1"/>
  <c r="AL146" i="9"/>
  <c r="O146" i="9" s="1"/>
  <c r="AH146" i="9"/>
  <c r="K146" i="9" s="1"/>
  <c r="AD146" i="9"/>
  <c r="AZ145" i="9"/>
  <c r="AV145" i="9"/>
  <c r="Y145" i="9" s="1"/>
  <c r="AR145" i="9"/>
  <c r="U145" i="9" s="1"/>
  <c r="AN145" i="9"/>
  <c r="Q145" i="9" s="1"/>
  <c r="AJ145" i="9"/>
  <c r="M145" i="9" s="1"/>
  <c r="AF145" i="9"/>
  <c r="AC141" i="11" s="1"/>
  <c r="AW144" i="9"/>
  <c r="Z144" i="9" s="1"/>
  <c r="AS144" i="9"/>
  <c r="V144" i="9" s="1"/>
  <c r="AO144" i="9"/>
  <c r="R144" i="9" s="1"/>
  <c r="AK144" i="9"/>
  <c r="N144" i="9" s="1"/>
  <c r="AG144" i="9"/>
  <c r="AC144" i="9"/>
  <c r="AX143" i="9"/>
  <c r="AA143" i="9" s="1"/>
  <c r="AT143" i="9"/>
  <c r="W143" i="9" s="1"/>
  <c r="AP143" i="9"/>
  <c r="S143" i="9" s="1"/>
  <c r="AL143" i="9"/>
  <c r="O143" i="9" s="1"/>
  <c r="AH143" i="9"/>
  <c r="K143" i="9" s="1"/>
  <c r="AD143" i="9"/>
  <c r="AY142" i="9"/>
  <c r="AB142" i="9" s="1"/>
  <c r="AU142" i="9"/>
  <c r="X142" i="9" s="1"/>
  <c r="AQ142" i="9"/>
  <c r="T142" i="9" s="1"/>
  <c r="AM142" i="9"/>
  <c r="P142" i="9" s="1"/>
  <c r="AI142" i="9"/>
  <c r="L142" i="9" s="1"/>
  <c r="AE142" i="9"/>
  <c r="AZ141" i="9"/>
  <c r="AV141" i="9"/>
  <c r="Y141" i="9" s="1"/>
  <c r="AR141" i="9"/>
  <c r="U141" i="9" s="1"/>
  <c r="AN141" i="9"/>
  <c r="Q141" i="9" s="1"/>
  <c r="AJ141" i="9"/>
  <c r="M141" i="9" s="1"/>
  <c r="AF141" i="9"/>
  <c r="AC137" i="11" s="1"/>
  <c r="AW140" i="9"/>
  <c r="Z140" i="9" s="1"/>
  <c r="AS140" i="9"/>
  <c r="V140" i="9" s="1"/>
  <c r="AO140" i="9"/>
  <c r="R140" i="9" s="1"/>
  <c r="AK140" i="9"/>
  <c r="N140" i="9" s="1"/>
  <c r="AG140" i="9"/>
  <c r="AC140" i="9"/>
  <c r="Z136" i="11" s="1"/>
  <c r="AX139" i="9"/>
  <c r="AA139" i="9" s="1"/>
  <c r="AT139" i="9"/>
  <c r="W139" i="9" s="1"/>
  <c r="AP139" i="9"/>
  <c r="S139" i="9" s="1"/>
  <c r="AL139" i="9"/>
  <c r="O139" i="9" s="1"/>
  <c r="AH139" i="9"/>
  <c r="K139" i="9" s="1"/>
  <c r="AD139" i="9"/>
  <c r="AY138" i="9"/>
  <c r="AB138" i="9" s="1"/>
  <c r="AU138" i="9"/>
  <c r="X138" i="9" s="1"/>
  <c r="AQ138" i="9"/>
  <c r="T138" i="9" s="1"/>
  <c r="AM138" i="9"/>
  <c r="P138" i="9" s="1"/>
  <c r="AI138" i="9"/>
  <c r="L138" i="9" s="1"/>
  <c r="AE138" i="9"/>
  <c r="AZ137" i="9"/>
  <c r="AV137" i="9"/>
  <c r="AR137" i="9"/>
  <c r="AN137" i="9"/>
  <c r="AJ137" i="9"/>
  <c r="AF137" i="9"/>
  <c r="AW135" i="9"/>
  <c r="Z135" i="9" s="1"/>
  <c r="AS135" i="9"/>
  <c r="V135" i="9" s="1"/>
  <c r="AO135" i="9"/>
  <c r="R135" i="9" s="1"/>
  <c r="AK135" i="9"/>
  <c r="N135" i="9" s="1"/>
  <c r="AG135" i="9"/>
  <c r="AC135" i="9"/>
  <c r="Z131" i="11" s="1"/>
  <c r="AY134" i="9"/>
  <c r="AB134" i="9" s="1"/>
  <c r="AU134" i="9"/>
  <c r="X134" i="9" s="1"/>
  <c r="AQ134" i="9"/>
  <c r="T134" i="9" s="1"/>
  <c r="AM134" i="9"/>
  <c r="P134" i="9" s="1"/>
  <c r="AI134" i="9"/>
  <c r="L134" i="9" s="1"/>
  <c r="AE134" i="9"/>
  <c r="AW133" i="9"/>
  <c r="Z133" i="9" s="1"/>
  <c r="AS133" i="9"/>
  <c r="V133" i="9" s="1"/>
  <c r="AO133" i="9"/>
  <c r="R133" i="9" s="1"/>
  <c r="AK133" i="9"/>
  <c r="N133" i="9" s="1"/>
  <c r="AG133" i="9"/>
  <c r="AC133" i="9"/>
  <c r="Z129" i="11" s="1"/>
  <c r="AX132" i="9"/>
  <c r="AA132" i="9" s="1"/>
  <c r="AT132" i="9"/>
  <c r="W132" i="9" s="1"/>
  <c r="AP132" i="9"/>
  <c r="S132" i="9" s="1"/>
  <c r="AL132" i="9"/>
  <c r="O132" i="9" s="1"/>
  <c r="AH132" i="9"/>
  <c r="K132" i="9" s="1"/>
  <c r="AD132" i="9"/>
  <c r="AY131" i="9"/>
  <c r="AU131" i="9"/>
  <c r="AQ131" i="9"/>
  <c r="AM131" i="9"/>
  <c r="AI131" i="9"/>
  <c r="AE131" i="9"/>
  <c r="AZ129" i="9"/>
  <c r="AV129" i="9"/>
  <c r="Y129" i="9" s="1"/>
  <c r="AR129" i="9"/>
  <c r="U129" i="9" s="1"/>
  <c r="AN129" i="9"/>
  <c r="Q129" i="9" s="1"/>
  <c r="AJ129" i="9"/>
  <c r="M129" i="9" s="1"/>
  <c r="AF129" i="9"/>
  <c r="AC125" i="11" s="1"/>
  <c r="AX128" i="9"/>
  <c r="AA128" i="9" s="1"/>
  <c r="AT128" i="9"/>
  <c r="W128" i="9" s="1"/>
  <c r="AP128" i="9"/>
  <c r="S128" i="9" s="1"/>
  <c r="AL128" i="9"/>
  <c r="O128" i="9" s="1"/>
  <c r="AH128" i="9"/>
  <c r="K128" i="9" s="1"/>
  <c r="AD128" i="9"/>
  <c r="AY127" i="9"/>
  <c r="AB127" i="9" s="1"/>
  <c r="AU127" i="9"/>
  <c r="X127" i="9" s="1"/>
  <c r="AQ127" i="9"/>
  <c r="T127" i="9" s="1"/>
  <c r="AM127" i="9"/>
  <c r="P127" i="9" s="1"/>
  <c r="AI127" i="9"/>
  <c r="L127" i="9" s="1"/>
  <c r="AE127" i="9"/>
  <c r="AZ126" i="9"/>
  <c r="AV126" i="9"/>
  <c r="Y126" i="9" s="1"/>
  <c r="AR126" i="9"/>
  <c r="U126" i="9" s="1"/>
  <c r="AN126" i="9"/>
  <c r="Q126" i="9" s="1"/>
  <c r="AJ126" i="9"/>
  <c r="M126" i="9" s="1"/>
  <c r="AF126" i="9"/>
  <c r="AC122" i="11" s="1"/>
  <c r="AW125" i="9"/>
  <c r="Z125" i="9" s="1"/>
  <c r="AS125" i="9"/>
  <c r="V125" i="9" s="1"/>
  <c r="AO125" i="9"/>
  <c r="R125" i="9" s="1"/>
  <c r="AK125" i="9"/>
  <c r="N125" i="9" s="1"/>
  <c r="AG125" i="9"/>
  <c r="AC125" i="9"/>
  <c r="Z121" i="11" s="1"/>
  <c r="AN147" i="9"/>
  <c r="Q147" i="9" s="1"/>
  <c r="AW146" i="9"/>
  <c r="Z146" i="9" s="1"/>
  <c r="AS146" i="9"/>
  <c r="V146" i="9" s="1"/>
  <c r="AO146" i="9"/>
  <c r="R146" i="9" s="1"/>
  <c r="AK146" i="9"/>
  <c r="N146" i="9" s="1"/>
  <c r="AG146" i="9"/>
  <c r="AC146" i="9"/>
  <c r="Z142" i="11" s="1"/>
  <c r="AY145" i="9"/>
  <c r="AB145" i="9" s="1"/>
  <c r="AU145" i="9"/>
  <c r="X145" i="9" s="1"/>
  <c r="AQ145" i="9"/>
  <c r="T145" i="9" s="1"/>
  <c r="AM145" i="9"/>
  <c r="P145" i="9" s="1"/>
  <c r="AI145" i="9"/>
  <c r="L145" i="9" s="1"/>
  <c r="AE145" i="9"/>
  <c r="AZ144" i="9"/>
  <c r="AV144" i="9"/>
  <c r="Y144" i="9" s="1"/>
  <c r="AR144" i="9"/>
  <c r="U144" i="9" s="1"/>
  <c r="AN144" i="9"/>
  <c r="Q144" i="9" s="1"/>
  <c r="AJ144" i="9"/>
  <c r="M144" i="9" s="1"/>
  <c r="AF144" i="9"/>
  <c r="AW143" i="9"/>
  <c r="Z143" i="9" s="1"/>
  <c r="AS143" i="9"/>
  <c r="V143" i="9" s="1"/>
  <c r="AO143" i="9"/>
  <c r="R143" i="9" s="1"/>
  <c r="AK143" i="9"/>
  <c r="N143" i="9" s="1"/>
  <c r="AG143" i="9"/>
  <c r="AC143" i="9"/>
  <c r="Z139" i="11" s="1"/>
  <c r="AX142" i="9"/>
  <c r="AA142" i="9" s="1"/>
  <c r="AT142" i="9"/>
  <c r="W142" i="9" s="1"/>
  <c r="AP142" i="9"/>
  <c r="S142" i="9" s="1"/>
  <c r="AL142" i="9"/>
  <c r="O142" i="9" s="1"/>
  <c r="AH142" i="9"/>
  <c r="K142" i="9" s="1"/>
  <c r="AD142" i="9"/>
  <c r="AY141" i="9"/>
  <c r="AB141" i="9" s="1"/>
  <c r="AU141" i="9"/>
  <c r="X141" i="9" s="1"/>
  <c r="AQ141" i="9"/>
  <c r="T141" i="9" s="1"/>
  <c r="AM141" i="9"/>
  <c r="P141" i="9" s="1"/>
  <c r="AI141" i="9"/>
  <c r="L141" i="9" s="1"/>
  <c r="AE141" i="9"/>
  <c r="AZ140" i="9"/>
  <c r="AV140" i="9"/>
  <c r="Y140" i="9" s="1"/>
  <c r="AR140" i="9"/>
  <c r="U140" i="9" s="1"/>
  <c r="AN140" i="9"/>
  <c r="Q140" i="9" s="1"/>
  <c r="AJ140" i="9"/>
  <c r="M140" i="9" s="1"/>
  <c r="AF140" i="9"/>
  <c r="AC136" i="11" s="1"/>
  <c r="AW139" i="9"/>
  <c r="Z139" i="9" s="1"/>
  <c r="AS139" i="9"/>
  <c r="V139" i="9" s="1"/>
  <c r="AO139" i="9"/>
  <c r="R139" i="9" s="1"/>
  <c r="AK139" i="9"/>
  <c r="N139" i="9" s="1"/>
  <c r="AG139" i="9"/>
  <c r="AC139" i="9"/>
  <c r="Z135" i="11" s="1"/>
  <c r="AX138" i="9"/>
  <c r="AA138" i="9" s="1"/>
  <c r="AT138" i="9"/>
  <c r="W138" i="9" s="1"/>
  <c r="AP138" i="9"/>
  <c r="S138" i="9" s="1"/>
  <c r="AL138" i="9"/>
  <c r="O138" i="9" s="1"/>
  <c r="AH138" i="9"/>
  <c r="K138" i="9" s="1"/>
  <c r="AD138" i="9"/>
  <c r="AY137" i="9"/>
  <c r="AU137" i="9"/>
  <c r="AQ137" i="9"/>
  <c r="AM137" i="9"/>
  <c r="AI137" i="9"/>
  <c r="AE137" i="9"/>
  <c r="AZ135" i="9"/>
  <c r="AV135" i="9"/>
  <c r="Y135" i="9" s="1"/>
  <c r="AR135" i="9"/>
  <c r="U135" i="9" s="1"/>
  <c r="AN135" i="9"/>
  <c r="Q135" i="9" s="1"/>
  <c r="AJ135" i="9"/>
  <c r="M135" i="9" s="1"/>
  <c r="AF135" i="9"/>
  <c r="AC131" i="11" s="1"/>
  <c r="AX134" i="9"/>
  <c r="AA134" i="9" s="1"/>
  <c r="AT134" i="9"/>
  <c r="W134" i="9" s="1"/>
  <c r="AP134" i="9"/>
  <c r="S134" i="9" s="1"/>
  <c r="AL134" i="9"/>
  <c r="O134" i="9" s="1"/>
  <c r="AH134" i="9"/>
  <c r="K134" i="9" s="1"/>
  <c r="AD134" i="9"/>
  <c r="AZ133" i="9"/>
  <c r="AV133" i="9"/>
  <c r="Y133" i="9" s="1"/>
  <c r="AR133" i="9"/>
  <c r="U133" i="9" s="1"/>
  <c r="AN133" i="9"/>
  <c r="Q133" i="9" s="1"/>
  <c r="AJ133" i="9"/>
  <c r="M133" i="9" s="1"/>
  <c r="AF133" i="9"/>
  <c r="AC129" i="11" s="1"/>
  <c r="AW132" i="9"/>
  <c r="Z132" i="9" s="1"/>
  <c r="AS132" i="9"/>
  <c r="V132" i="9" s="1"/>
  <c r="AO132" i="9"/>
  <c r="R132" i="9" s="1"/>
  <c r="AK132" i="9"/>
  <c r="N132" i="9" s="1"/>
  <c r="AG132" i="9"/>
  <c r="AC132" i="9"/>
  <c r="Z128" i="11" s="1"/>
  <c r="AX131" i="9"/>
  <c r="AT131" i="9"/>
  <c r="AP131" i="9"/>
  <c r="AL131" i="9"/>
  <c r="AH131" i="9"/>
  <c r="AD131" i="9"/>
  <c r="AY129" i="9"/>
  <c r="AB129" i="9" s="1"/>
  <c r="AU129" i="9"/>
  <c r="X129" i="9" s="1"/>
  <c r="AQ129" i="9"/>
  <c r="T129" i="9" s="1"/>
  <c r="AM129" i="9"/>
  <c r="P129" i="9" s="1"/>
  <c r="AI129" i="9"/>
  <c r="L129" i="9" s="1"/>
  <c r="AE129" i="9"/>
  <c r="AW128" i="9"/>
  <c r="Z128" i="9" s="1"/>
  <c r="AS128" i="9"/>
  <c r="V128" i="9" s="1"/>
  <c r="AO128" i="9"/>
  <c r="R128" i="9" s="1"/>
  <c r="AK128" i="9"/>
  <c r="N128" i="9" s="1"/>
  <c r="AG128" i="9"/>
  <c r="AC128" i="9"/>
  <c r="Z124" i="11" s="1"/>
  <c r="AX127" i="9"/>
  <c r="AA127" i="9" s="1"/>
  <c r="AT127" i="9"/>
  <c r="W127" i="9" s="1"/>
  <c r="AP127" i="9"/>
  <c r="S127" i="9" s="1"/>
  <c r="AL127" i="9"/>
  <c r="O127" i="9" s="1"/>
  <c r="AH127" i="9"/>
  <c r="K127" i="9" s="1"/>
  <c r="AD127" i="9"/>
  <c r="AY126" i="9"/>
  <c r="AB126" i="9" s="1"/>
  <c r="AU126" i="9"/>
  <c r="X126" i="9" s="1"/>
  <c r="AQ126" i="9"/>
  <c r="T126" i="9" s="1"/>
  <c r="AM126" i="9"/>
  <c r="P126" i="9" s="1"/>
  <c r="AI126" i="9"/>
  <c r="L126" i="9" s="1"/>
  <c r="AE126" i="9"/>
  <c r="AZ125" i="9"/>
  <c r="AV125" i="9"/>
  <c r="Y125" i="9" s="1"/>
  <c r="AR125" i="9"/>
  <c r="U125" i="9" s="1"/>
  <c r="AN125" i="9"/>
  <c r="Q125" i="9" s="1"/>
  <c r="AJ125" i="9"/>
  <c r="M125" i="9" s="1"/>
  <c r="AF125" i="9"/>
  <c r="AC121" i="11" s="1"/>
  <c r="AW124" i="9"/>
  <c r="Z124" i="9" s="1"/>
  <c r="AS124" i="9"/>
  <c r="V124" i="9" s="1"/>
  <c r="AO124" i="9"/>
  <c r="R124" i="9" s="1"/>
  <c r="AK124" i="9"/>
  <c r="N124" i="9" s="1"/>
  <c r="AG124" i="9"/>
  <c r="AC124" i="9"/>
  <c r="Z120" i="11" s="1"/>
  <c r="AX123" i="9"/>
  <c r="AT123" i="9"/>
  <c r="AP123" i="9"/>
  <c r="AL123" i="9"/>
  <c r="AH123" i="9"/>
  <c r="AD123" i="9"/>
  <c r="AY121" i="9"/>
  <c r="AB121" i="9" s="1"/>
  <c r="AU121" i="9"/>
  <c r="X121" i="9" s="1"/>
  <c r="AQ121" i="9"/>
  <c r="T121" i="9" s="1"/>
  <c r="AM121" i="9"/>
  <c r="P121" i="9" s="1"/>
  <c r="AI121" i="9"/>
  <c r="L121" i="9" s="1"/>
  <c r="AE121" i="9"/>
  <c r="AW120" i="9"/>
  <c r="Z120" i="9" s="1"/>
  <c r="AS120" i="9"/>
  <c r="V120" i="9" s="1"/>
  <c r="AO120" i="9"/>
  <c r="R120" i="9" s="1"/>
  <c r="AK120" i="9"/>
  <c r="N120" i="9" s="1"/>
  <c r="AG120" i="9"/>
  <c r="AC120" i="9"/>
  <c r="Z116" i="11" s="1"/>
  <c r="AY119" i="9"/>
  <c r="AB119" i="9" s="1"/>
  <c r="AU119" i="9"/>
  <c r="X119" i="9" s="1"/>
  <c r="AQ119" i="9"/>
  <c r="T119" i="9" s="1"/>
  <c r="AM119" i="9"/>
  <c r="P119" i="9" s="1"/>
  <c r="AI119" i="9"/>
  <c r="L119" i="9" s="1"/>
  <c r="AE119" i="9"/>
  <c r="AW118" i="9"/>
  <c r="Z118" i="9" s="1"/>
  <c r="AS118" i="9"/>
  <c r="V118" i="9" s="1"/>
  <c r="AO118" i="9"/>
  <c r="R118" i="9" s="1"/>
  <c r="AK118" i="9"/>
  <c r="N118" i="9" s="1"/>
  <c r="AG118" i="9"/>
  <c r="AC118" i="9"/>
  <c r="Z114" i="11" s="1"/>
  <c r="AY117" i="9"/>
  <c r="AB117" i="9" s="1"/>
  <c r="AU117" i="9"/>
  <c r="X117" i="9" s="1"/>
  <c r="AQ117" i="9"/>
  <c r="T117" i="9" s="1"/>
  <c r="AM117" i="9"/>
  <c r="P117" i="9" s="1"/>
  <c r="AI117" i="9"/>
  <c r="L117" i="9" s="1"/>
  <c r="AE117" i="9"/>
  <c r="AZ116" i="9"/>
  <c r="AV116" i="9"/>
  <c r="Y116" i="9" s="1"/>
  <c r="AR116" i="9"/>
  <c r="U116" i="9" s="1"/>
  <c r="AN116" i="9"/>
  <c r="Q116" i="9" s="1"/>
  <c r="AJ116" i="9"/>
  <c r="M116" i="9" s="1"/>
  <c r="AF116" i="9"/>
  <c r="AC112" i="11" s="1"/>
  <c r="AW115" i="9"/>
  <c r="Z115" i="9" s="1"/>
  <c r="AS115" i="9"/>
  <c r="V115" i="9" s="1"/>
  <c r="AO115" i="9"/>
  <c r="R115" i="9" s="1"/>
  <c r="AK115" i="9"/>
  <c r="N115" i="9" s="1"/>
  <c r="AG115" i="9"/>
  <c r="AC115" i="9"/>
  <c r="Z111" i="11" s="1"/>
  <c r="AX114" i="9"/>
  <c r="AA114" i="9" s="1"/>
  <c r="AT114" i="9"/>
  <c r="W114" i="9" s="1"/>
  <c r="AP114" i="9"/>
  <c r="S114" i="9" s="1"/>
  <c r="AL114" i="9"/>
  <c r="O114" i="9" s="1"/>
  <c r="AH114" i="9"/>
  <c r="K114" i="9" s="1"/>
  <c r="AD114" i="9"/>
  <c r="AY113" i="9"/>
  <c r="AB113" i="9" s="1"/>
  <c r="AU113" i="9"/>
  <c r="X113" i="9" s="1"/>
  <c r="AQ113" i="9"/>
  <c r="T113" i="9" s="1"/>
  <c r="AM113" i="9"/>
  <c r="P113" i="9" s="1"/>
  <c r="AI113" i="9"/>
  <c r="L113" i="9" s="1"/>
  <c r="AE113" i="9"/>
  <c r="AZ112" i="9"/>
  <c r="AV112" i="9"/>
  <c r="Y112" i="9" s="1"/>
  <c r="AR112" i="9"/>
  <c r="U112" i="9" s="1"/>
  <c r="AN112" i="9"/>
  <c r="Q112" i="9" s="1"/>
  <c r="AJ112" i="9"/>
  <c r="M112" i="9" s="1"/>
  <c r="AF112" i="9"/>
  <c r="AC108" i="11" s="1"/>
  <c r="AW111" i="9"/>
  <c r="Z111" i="9" s="1"/>
  <c r="AS111" i="9"/>
  <c r="V111" i="9" s="1"/>
  <c r="AO111" i="9"/>
  <c r="R111" i="9" s="1"/>
  <c r="AK111" i="9"/>
  <c r="N111" i="9" s="1"/>
  <c r="AG111" i="9"/>
  <c r="AC111" i="9"/>
  <c r="Z107" i="11" s="1"/>
  <c r="AX110" i="9"/>
  <c r="AT110" i="9"/>
  <c r="AP110" i="9"/>
  <c r="AL110" i="9"/>
  <c r="AH110" i="9"/>
  <c r="AD110" i="9"/>
  <c r="AY108" i="9"/>
  <c r="AB108" i="9" s="1"/>
  <c r="AU108" i="9"/>
  <c r="X108" i="9" s="1"/>
  <c r="AQ108" i="9"/>
  <c r="T108" i="9" s="1"/>
  <c r="AM108" i="9"/>
  <c r="P108" i="9" s="1"/>
  <c r="AI108" i="9"/>
  <c r="L108" i="9" s="1"/>
  <c r="AE108" i="9"/>
  <c r="AW107" i="9"/>
  <c r="Z107" i="9" s="1"/>
  <c r="AS107" i="9"/>
  <c r="V107" i="9" s="1"/>
  <c r="AO107" i="9"/>
  <c r="R107" i="9" s="1"/>
  <c r="AK107" i="9"/>
  <c r="N107" i="9" s="1"/>
  <c r="AG107" i="9"/>
  <c r="AC107" i="9"/>
  <c r="Z103" i="11" s="1"/>
  <c r="AY106" i="9"/>
  <c r="AB106" i="9" s="1"/>
  <c r="AU106" i="9"/>
  <c r="X106" i="9" s="1"/>
  <c r="AQ106" i="9"/>
  <c r="T106" i="9" s="1"/>
  <c r="AM106" i="9"/>
  <c r="P106" i="9" s="1"/>
  <c r="AI106" i="9"/>
  <c r="L106" i="9" s="1"/>
  <c r="AE106" i="9"/>
  <c r="AW105" i="9"/>
  <c r="Z105" i="9" s="1"/>
  <c r="AS105" i="9"/>
  <c r="V105" i="9" s="1"/>
  <c r="AO105" i="9"/>
  <c r="R105" i="9" s="1"/>
  <c r="AK105" i="9"/>
  <c r="N105" i="9" s="1"/>
  <c r="AG105" i="9"/>
  <c r="AC105" i="9"/>
  <c r="Z101" i="11" s="1"/>
  <c r="AY104" i="9"/>
  <c r="AB104" i="9" s="1"/>
  <c r="AU104" i="9"/>
  <c r="X104" i="9" s="1"/>
  <c r="AQ104" i="9"/>
  <c r="T104" i="9" s="1"/>
  <c r="AM104" i="9"/>
  <c r="P104" i="9" s="1"/>
  <c r="AI104" i="9"/>
  <c r="L104" i="9" s="1"/>
  <c r="AE104" i="9"/>
  <c r="AW103" i="9"/>
  <c r="Z103" i="9" s="1"/>
  <c r="AS103" i="9"/>
  <c r="V103" i="9" s="1"/>
  <c r="AO103" i="9"/>
  <c r="R103" i="9" s="1"/>
  <c r="AK103" i="9"/>
  <c r="N103" i="9" s="1"/>
  <c r="AG103" i="9"/>
  <c r="AC103" i="9"/>
  <c r="Z99" i="11" s="1"/>
  <c r="AX102" i="9"/>
  <c r="AA102" i="9" s="1"/>
  <c r="AT102" i="9"/>
  <c r="W102" i="9" s="1"/>
  <c r="AP102" i="9"/>
  <c r="S102" i="9" s="1"/>
  <c r="AL102" i="9"/>
  <c r="O102" i="9" s="1"/>
  <c r="AH102" i="9"/>
  <c r="K102" i="9" s="1"/>
  <c r="AD102" i="9"/>
  <c r="AY101" i="9"/>
  <c r="AB101" i="9" s="1"/>
  <c r="AU101" i="9"/>
  <c r="X101" i="9" s="1"/>
  <c r="AQ101" i="9"/>
  <c r="T101" i="9" s="1"/>
  <c r="AM101" i="9"/>
  <c r="P101" i="9" s="1"/>
  <c r="AI101" i="9"/>
  <c r="L101" i="9" s="1"/>
  <c r="AE101" i="9"/>
  <c r="AZ100" i="9"/>
  <c r="AV100" i="9"/>
  <c r="Y100" i="9" s="1"/>
  <c r="AR100" i="9"/>
  <c r="U100" i="9" s="1"/>
  <c r="AN100" i="9"/>
  <c r="Q100" i="9" s="1"/>
  <c r="AJ100" i="9"/>
  <c r="M100" i="9" s="1"/>
  <c r="AF100" i="9"/>
  <c r="AC96" i="11" s="1"/>
  <c r="AW99" i="9"/>
  <c r="Z99" i="9" s="1"/>
  <c r="AS99" i="9"/>
  <c r="V99" i="9" s="1"/>
  <c r="AO99" i="9"/>
  <c r="R99" i="9" s="1"/>
  <c r="AK99" i="9"/>
  <c r="N99" i="9" s="1"/>
  <c r="AG99" i="9"/>
  <c r="AC99" i="9"/>
  <c r="Z95" i="11" s="1"/>
  <c r="AX98" i="9"/>
  <c r="AA98" i="9" s="1"/>
  <c r="AT98" i="9"/>
  <c r="W98" i="9" s="1"/>
  <c r="AP98" i="9"/>
  <c r="S98" i="9" s="1"/>
  <c r="AL98" i="9"/>
  <c r="O98" i="9" s="1"/>
  <c r="AH98" i="9"/>
  <c r="K98" i="9" s="1"/>
  <c r="AD98" i="9"/>
  <c r="AY97" i="9"/>
  <c r="AB97" i="9" s="1"/>
  <c r="AU97" i="9"/>
  <c r="X97" i="9" s="1"/>
  <c r="AQ97" i="9"/>
  <c r="T97" i="9" s="1"/>
  <c r="AM97" i="9"/>
  <c r="P97" i="9" s="1"/>
  <c r="AI97" i="9"/>
  <c r="L97" i="9" s="1"/>
  <c r="AE97" i="9"/>
  <c r="AZ96" i="9"/>
  <c r="AV96" i="9"/>
  <c r="Y96" i="9" s="1"/>
  <c r="AR96" i="9"/>
  <c r="U96" i="9" s="1"/>
  <c r="AN96" i="9"/>
  <c r="Q96" i="9" s="1"/>
  <c r="AJ96" i="9"/>
  <c r="M96" i="9" s="1"/>
  <c r="AF96" i="9"/>
  <c r="AC92" i="11" s="1"/>
  <c r="AW95" i="9"/>
  <c r="Z95" i="9" s="1"/>
  <c r="AS95" i="9"/>
  <c r="V95" i="9" s="1"/>
  <c r="AO95" i="9"/>
  <c r="R95" i="9" s="1"/>
  <c r="AK95" i="9"/>
  <c r="N95" i="9" s="1"/>
  <c r="AG95" i="9"/>
  <c r="AC95" i="9"/>
  <c r="Z91" i="11" s="1"/>
  <c r="AX94" i="9"/>
  <c r="AA94" i="9" s="1"/>
  <c r="AT94" i="9"/>
  <c r="W94" i="9" s="1"/>
  <c r="AP94" i="9"/>
  <c r="S94" i="9" s="1"/>
  <c r="AL94" i="9"/>
  <c r="O94" i="9" s="1"/>
  <c r="AH94" i="9"/>
  <c r="K94" i="9" s="1"/>
  <c r="AD94" i="9"/>
  <c r="AY93" i="9"/>
  <c r="AB93" i="9" s="1"/>
  <c r="AU93" i="9"/>
  <c r="X93" i="9" s="1"/>
  <c r="AQ93" i="9"/>
  <c r="T93" i="9" s="1"/>
  <c r="AM93" i="9"/>
  <c r="P93" i="9" s="1"/>
  <c r="AI93" i="9"/>
  <c r="L93" i="9" s="1"/>
  <c r="AE93" i="9"/>
  <c r="AZ92" i="9"/>
  <c r="AV92" i="9"/>
  <c r="Y92" i="9" s="1"/>
  <c r="AR92" i="9"/>
  <c r="U92" i="9" s="1"/>
  <c r="AN92" i="9"/>
  <c r="Q92" i="9" s="1"/>
  <c r="AJ92" i="9"/>
  <c r="M92" i="9" s="1"/>
  <c r="AF92" i="9"/>
  <c r="AC88" i="11" s="1"/>
  <c r="AW91" i="9"/>
  <c r="Z91" i="9" s="1"/>
  <c r="AS91" i="9"/>
  <c r="V91" i="9" s="1"/>
  <c r="AO91" i="9"/>
  <c r="R91" i="9" s="1"/>
  <c r="AK91" i="9"/>
  <c r="N91" i="9" s="1"/>
  <c r="AG91" i="9"/>
  <c r="AC91" i="9"/>
  <c r="Z87" i="11" s="1"/>
  <c r="AX90" i="9"/>
  <c r="AA90" i="9" s="1"/>
  <c r="AT90" i="9"/>
  <c r="W90" i="9" s="1"/>
  <c r="AP90" i="9"/>
  <c r="S90" i="9" s="1"/>
  <c r="AL90" i="9"/>
  <c r="O90" i="9" s="1"/>
  <c r="AH90" i="9"/>
  <c r="K90" i="9" s="1"/>
  <c r="AD90" i="9"/>
  <c r="AY89" i="9"/>
  <c r="AB89" i="9" s="1"/>
  <c r="AU89" i="9"/>
  <c r="X89" i="9" s="1"/>
  <c r="AQ89" i="9"/>
  <c r="T89" i="9" s="1"/>
  <c r="AM89" i="9"/>
  <c r="P89" i="9" s="1"/>
  <c r="AI89" i="9"/>
  <c r="L89" i="9" s="1"/>
  <c r="AE89" i="9"/>
  <c r="AZ88" i="9"/>
  <c r="AV88" i="9"/>
  <c r="Y88" i="9" s="1"/>
  <c r="AR88" i="9"/>
  <c r="U88" i="9" s="1"/>
  <c r="AN88" i="9"/>
  <c r="Q88" i="9" s="1"/>
  <c r="AJ88" i="9"/>
  <c r="M88" i="9" s="1"/>
  <c r="AF88" i="9"/>
  <c r="AC84" i="11" s="1"/>
  <c r="AW87" i="9"/>
  <c r="Z87" i="9" s="1"/>
  <c r="AS87" i="9"/>
  <c r="V87" i="9" s="1"/>
  <c r="AO87" i="9"/>
  <c r="R87" i="9" s="1"/>
  <c r="AK87" i="9"/>
  <c r="N87" i="9" s="1"/>
  <c r="AG87" i="9"/>
  <c r="AC87" i="9"/>
  <c r="Z83" i="11" s="1"/>
  <c r="AJ147" i="9"/>
  <c r="M147" i="9" s="1"/>
  <c r="AZ146" i="9"/>
  <c r="AV146" i="9"/>
  <c r="Y146" i="9" s="1"/>
  <c r="AR146" i="9"/>
  <c r="U146" i="9" s="1"/>
  <c r="AN146" i="9"/>
  <c r="Q146" i="9" s="1"/>
  <c r="AJ146" i="9"/>
  <c r="M146" i="9" s="1"/>
  <c r="AF146" i="9"/>
  <c r="AC142" i="11" s="1"/>
  <c r="AX145" i="9"/>
  <c r="AA145" i="9" s="1"/>
  <c r="AT145" i="9"/>
  <c r="W145" i="9" s="1"/>
  <c r="AP145" i="9"/>
  <c r="S145" i="9" s="1"/>
  <c r="AL145" i="9"/>
  <c r="O145" i="9" s="1"/>
  <c r="AH145" i="9"/>
  <c r="K145" i="9" s="1"/>
  <c r="AD145" i="9"/>
  <c r="AY144" i="9"/>
  <c r="AB144" i="9" s="1"/>
  <c r="AU144" i="9"/>
  <c r="X144" i="9" s="1"/>
  <c r="AQ144" i="9"/>
  <c r="T144" i="9" s="1"/>
  <c r="AM144" i="9"/>
  <c r="P144" i="9" s="1"/>
  <c r="AI144" i="9"/>
  <c r="L144" i="9" s="1"/>
  <c r="AE144" i="9"/>
  <c r="AZ143" i="9"/>
  <c r="AV143" i="9"/>
  <c r="Y143" i="9" s="1"/>
  <c r="AR143" i="9"/>
  <c r="U143" i="9" s="1"/>
  <c r="AN143" i="9"/>
  <c r="Q143" i="9" s="1"/>
  <c r="AJ143" i="9"/>
  <c r="M143" i="9" s="1"/>
  <c r="AF143" i="9"/>
  <c r="AC139" i="11" s="1"/>
  <c r="AW142" i="9"/>
  <c r="Z142" i="9" s="1"/>
  <c r="AS142" i="9"/>
  <c r="V142" i="9" s="1"/>
  <c r="AO142" i="9"/>
  <c r="R142" i="9" s="1"/>
  <c r="AK142" i="9"/>
  <c r="N142" i="9" s="1"/>
  <c r="AG142" i="9"/>
  <c r="AC142" i="9"/>
  <c r="Z138" i="11" s="1"/>
  <c r="AX141" i="9"/>
  <c r="AA141" i="9" s="1"/>
  <c r="AT141" i="9"/>
  <c r="W141" i="9" s="1"/>
  <c r="AP141" i="9"/>
  <c r="S141" i="9" s="1"/>
  <c r="AL141" i="9"/>
  <c r="O141" i="9" s="1"/>
  <c r="AH141" i="9"/>
  <c r="K141" i="9" s="1"/>
  <c r="AD141" i="9"/>
  <c r="AY140" i="9"/>
  <c r="AB140" i="9" s="1"/>
  <c r="AU140" i="9"/>
  <c r="X140" i="9" s="1"/>
  <c r="AQ140" i="9"/>
  <c r="T140" i="9" s="1"/>
  <c r="AM140" i="9"/>
  <c r="P140" i="9" s="1"/>
  <c r="AI140" i="9"/>
  <c r="L140" i="9" s="1"/>
  <c r="AE140" i="9"/>
  <c r="AZ139" i="9"/>
  <c r="AV139" i="9"/>
  <c r="Y139" i="9" s="1"/>
  <c r="AR139" i="9"/>
  <c r="U139" i="9" s="1"/>
  <c r="AN139" i="9"/>
  <c r="Q139" i="9" s="1"/>
  <c r="AJ139" i="9"/>
  <c r="M139" i="9" s="1"/>
  <c r="AF139" i="9"/>
  <c r="AC135" i="11" s="1"/>
  <c r="AW138" i="9"/>
  <c r="Z138" i="9" s="1"/>
  <c r="AS138" i="9"/>
  <c r="V138" i="9" s="1"/>
  <c r="AO138" i="9"/>
  <c r="R138" i="9" s="1"/>
  <c r="AK138" i="9"/>
  <c r="N138" i="9" s="1"/>
  <c r="AG138" i="9"/>
  <c r="AC138" i="9"/>
  <c r="Z134" i="11" s="1"/>
  <c r="AX137" i="9"/>
  <c r="AT137" i="9"/>
  <c r="AP137" i="9"/>
  <c r="AL137" i="9"/>
  <c r="AH137" i="9"/>
  <c r="AD137" i="9"/>
  <c r="AY135" i="9"/>
  <c r="AB135" i="9" s="1"/>
  <c r="AU135" i="9"/>
  <c r="X135" i="9" s="1"/>
  <c r="AQ135" i="9"/>
  <c r="T135" i="9" s="1"/>
  <c r="AM135" i="9"/>
  <c r="P135" i="9" s="1"/>
  <c r="AI135" i="9"/>
  <c r="L135" i="9" s="1"/>
  <c r="AE135" i="9"/>
  <c r="AW134" i="9"/>
  <c r="Z134" i="9" s="1"/>
  <c r="AS134" i="9"/>
  <c r="V134" i="9" s="1"/>
  <c r="AO134" i="9"/>
  <c r="R134" i="9" s="1"/>
  <c r="AK134" i="9"/>
  <c r="N134" i="9" s="1"/>
  <c r="AG134" i="9"/>
  <c r="AC134" i="9"/>
  <c r="Z130" i="11" s="1"/>
  <c r="AY133" i="9"/>
  <c r="AB133" i="9" s="1"/>
  <c r="AU133" i="9"/>
  <c r="X133" i="9" s="1"/>
  <c r="AQ133" i="9"/>
  <c r="T133" i="9" s="1"/>
  <c r="AM133" i="9"/>
  <c r="P133" i="9" s="1"/>
  <c r="AI133" i="9"/>
  <c r="L133" i="9" s="1"/>
  <c r="AE133" i="9"/>
  <c r="AZ132" i="9"/>
  <c r="AV132" i="9"/>
  <c r="Y132" i="9" s="1"/>
  <c r="AR132" i="9"/>
  <c r="U132" i="9" s="1"/>
  <c r="AN132" i="9"/>
  <c r="Q132" i="9" s="1"/>
  <c r="AJ132" i="9"/>
  <c r="M132" i="9" s="1"/>
  <c r="AF132" i="9"/>
  <c r="AC128" i="11" s="1"/>
  <c r="AW131" i="9"/>
  <c r="AS131" i="9"/>
  <c r="AO131" i="9"/>
  <c r="AK131" i="9"/>
  <c r="AG131" i="9"/>
  <c r="AG130" i="9" s="1"/>
  <c r="AC131" i="9"/>
  <c r="AX129" i="9"/>
  <c r="AA129" i="9" s="1"/>
  <c r="AT129" i="9"/>
  <c r="W129" i="9" s="1"/>
  <c r="AP129" i="9"/>
  <c r="S129" i="9" s="1"/>
  <c r="AL129" i="9"/>
  <c r="O129" i="9" s="1"/>
  <c r="AH129" i="9"/>
  <c r="K129" i="9" s="1"/>
  <c r="AD129" i="9"/>
  <c r="AZ128" i="9"/>
  <c r="AV128" i="9"/>
  <c r="Y128" i="9" s="1"/>
  <c r="AR128" i="9"/>
  <c r="U128" i="9" s="1"/>
  <c r="AN128" i="9"/>
  <c r="Q128" i="9" s="1"/>
  <c r="AJ128" i="9"/>
  <c r="M128" i="9" s="1"/>
  <c r="AF128" i="9"/>
  <c r="AC124" i="11" s="1"/>
  <c r="AW127" i="9"/>
  <c r="Z127" i="9" s="1"/>
  <c r="AS127" i="9"/>
  <c r="V127" i="9" s="1"/>
  <c r="AO127" i="9"/>
  <c r="R127" i="9" s="1"/>
  <c r="AK127" i="9"/>
  <c r="N127" i="9" s="1"/>
  <c r="AG127" i="9"/>
  <c r="AC127" i="9"/>
  <c r="Z123" i="11" s="1"/>
  <c r="AX126" i="9"/>
  <c r="AA126" i="9" s="1"/>
  <c r="AT126" i="9"/>
  <c r="W126" i="9" s="1"/>
  <c r="AP126" i="9"/>
  <c r="S126" i="9" s="1"/>
  <c r="AL126" i="9"/>
  <c r="O126" i="9" s="1"/>
  <c r="AH126" i="9"/>
  <c r="K126" i="9" s="1"/>
  <c r="AD126" i="9"/>
  <c r="AY125" i="9"/>
  <c r="AB125" i="9" s="1"/>
  <c r="AU125" i="9"/>
  <c r="X125" i="9" s="1"/>
  <c r="AQ125" i="9"/>
  <c r="T125" i="9" s="1"/>
  <c r="AM125" i="9"/>
  <c r="P125" i="9" s="1"/>
  <c r="AI125" i="9"/>
  <c r="L125" i="9" s="1"/>
  <c r="AE125" i="9"/>
  <c r="AZ124" i="9"/>
  <c r="AV124" i="9"/>
  <c r="Y124" i="9" s="1"/>
  <c r="AR124" i="9"/>
  <c r="U124" i="9" s="1"/>
  <c r="AN124" i="9"/>
  <c r="Q124" i="9" s="1"/>
  <c r="AJ124" i="9"/>
  <c r="M124" i="9" s="1"/>
  <c r="AF124" i="9"/>
  <c r="AC120" i="11" s="1"/>
  <c r="AW123" i="9"/>
  <c r="AS123" i="9"/>
  <c r="AO123" i="9"/>
  <c r="AK123" i="9"/>
  <c r="AG123" i="9"/>
  <c r="AC123" i="9"/>
  <c r="AX121" i="9"/>
  <c r="AA121" i="9" s="1"/>
  <c r="AT121" i="9"/>
  <c r="W121" i="9" s="1"/>
  <c r="AP121" i="9"/>
  <c r="S121" i="9" s="1"/>
  <c r="AL121" i="9"/>
  <c r="O121" i="9" s="1"/>
  <c r="AH121" i="9"/>
  <c r="K121" i="9" s="1"/>
  <c r="AD121" i="9"/>
  <c r="AZ120" i="9"/>
  <c r="AV120" i="9"/>
  <c r="Y120" i="9" s="1"/>
  <c r="AR120" i="9"/>
  <c r="U120" i="9" s="1"/>
  <c r="AN120" i="9"/>
  <c r="Q120" i="9" s="1"/>
  <c r="AJ120" i="9"/>
  <c r="M120" i="9" s="1"/>
  <c r="AF120" i="9"/>
  <c r="AC116" i="11" s="1"/>
  <c r="AX119" i="9"/>
  <c r="AA119" i="9" s="1"/>
  <c r="AT119" i="9"/>
  <c r="W119" i="9" s="1"/>
  <c r="AP119" i="9"/>
  <c r="S119" i="9" s="1"/>
  <c r="AL119" i="9"/>
  <c r="O119" i="9" s="1"/>
  <c r="AH119" i="9"/>
  <c r="K119" i="9" s="1"/>
  <c r="AD119" i="9"/>
  <c r="AZ118" i="9"/>
  <c r="AV118" i="9"/>
  <c r="Y118" i="9" s="1"/>
  <c r="AR118" i="9"/>
  <c r="U118" i="9" s="1"/>
  <c r="AN118" i="9"/>
  <c r="Q118" i="9" s="1"/>
  <c r="AJ118" i="9"/>
  <c r="M118" i="9" s="1"/>
  <c r="AF118" i="9"/>
  <c r="AC114" i="11" s="1"/>
  <c r="AX117" i="9"/>
  <c r="AA117" i="9" s="1"/>
  <c r="AT117" i="9"/>
  <c r="W117" i="9" s="1"/>
  <c r="AP117" i="9"/>
  <c r="S117" i="9" s="1"/>
  <c r="AL117" i="9"/>
  <c r="O117" i="9" s="1"/>
  <c r="AH117" i="9"/>
  <c r="K117" i="9" s="1"/>
  <c r="AD117" i="9"/>
  <c r="AY116" i="9"/>
  <c r="AB116" i="9" s="1"/>
  <c r="AU116" i="9"/>
  <c r="X116" i="9" s="1"/>
  <c r="AQ116" i="9"/>
  <c r="T116" i="9" s="1"/>
  <c r="AM116" i="9"/>
  <c r="P116" i="9" s="1"/>
  <c r="AI116" i="9"/>
  <c r="L116" i="9" s="1"/>
  <c r="AE116" i="9"/>
  <c r="AZ115" i="9"/>
  <c r="AV115" i="9"/>
  <c r="Y115" i="9" s="1"/>
  <c r="AR115" i="9"/>
  <c r="U115" i="9" s="1"/>
  <c r="AN115" i="9"/>
  <c r="Q115" i="9" s="1"/>
  <c r="AJ115" i="9"/>
  <c r="M115" i="9" s="1"/>
  <c r="AF115" i="9"/>
  <c r="AC111" i="11" s="1"/>
  <c r="AW114" i="9"/>
  <c r="Z114" i="9" s="1"/>
  <c r="AS114" i="9"/>
  <c r="V114" i="9" s="1"/>
  <c r="AO114" i="9"/>
  <c r="R114" i="9" s="1"/>
  <c r="AK114" i="9"/>
  <c r="N114" i="9" s="1"/>
  <c r="AG114" i="9"/>
  <c r="AC114" i="9"/>
  <c r="Z110" i="11" s="1"/>
  <c r="AX113" i="9"/>
  <c r="AA113" i="9" s="1"/>
  <c r="AT113" i="9"/>
  <c r="W113" i="9" s="1"/>
  <c r="AP113" i="9"/>
  <c r="S113" i="9" s="1"/>
  <c r="AL113" i="9"/>
  <c r="O113" i="9" s="1"/>
  <c r="AH113" i="9"/>
  <c r="K113" i="9" s="1"/>
  <c r="AD113" i="9"/>
  <c r="AY112" i="9"/>
  <c r="AB112" i="9" s="1"/>
  <c r="AU112" i="9"/>
  <c r="X112" i="9" s="1"/>
  <c r="AQ112" i="9"/>
  <c r="T112" i="9" s="1"/>
  <c r="AM112" i="9"/>
  <c r="P112" i="9" s="1"/>
  <c r="AI112" i="9"/>
  <c r="L112" i="9" s="1"/>
  <c r="AE112" i="9"/>
  <c r="AZ111" i="9"/>
  <c r="AV111" i="9"/>
  <c r="Y111" i="9" s="1"/>
  <c r="AR111" i="9"/>
  <c r="U111" i="9" s="1"/>
  <c r="AN111" i="9"/>
  <c r="Q111" i="9" s="1"/>
  <c r="AJ111" i="9"/>
  <c r="M111" i="9" s="1"/>
  <c r="AF111" i="9"/>
  <c r="AC107" i="11" s="1"/>
  <c r="AW110" i="9"/>
  <c r="AS110" i="9"/>
  <c r="AO110" i="9"/>
  <c r="AK110" i="9"/>
  <c r="AG110" i="9"/>
  <c r="AC110" i="9"/>
  <c r="AX108" i="9"/>
  <c r="AA108" i="9" s="1"/>
  <c r="AT108" i="9"/>
  <c r="W108" i="9" s="1"/>
  <c r="AP108" i="9"/>
  <c r="S108" i="9" s="1"/>
  <c r="AL108" i="9"/>
  <c r="O108" i="9" s="1"/>
  <c r="AH108" i="9"/>
  <c r="K108" i="9" s="1"/>
  <c r="AD108" i="9"/>
  <c r="AZ107" i="9"/>
  <c r="AV107" i="9"/>
  <c r="Y107" i="9" s="1"/>
  <c r="AR107" i="9"/>
  <c r="U107" i="9" s="1"/>
  <c r="AN107" i="9"/>
  <c r="Q107" i="9" s="1"/>
  <c r="AJ107" i="9"/>
  <c r="M107" i="9" s="1"/>
  <c r="AF107" i="9"/>
  <c r="AC103" i="11" s="1"/>
  <c r="AX106" i="9"/>
  <c r="AA106" i="9" s="1"/>
  <c r="AT106" i="9"/>
  <c r="W106" i="9" s="1"/>
  <c r="AP106" i="9"/>
  <c r="S106" i="9" s="1"/>
  <c r="AL106" i="9"/>
  <c r="O106" i="9" s="1"/>
  <c r="AH106" i="9"/>
  <c r="K106" i="9" s="1"/>
  <c r="AD106" i="9"/>
  <c r="AZ105" i="9"/>
  <c r="AV105" i="9"/>
  <c r="Y105" i="9" s="1"/>
  <c r="AR105" i="9"/>
  <c r="U105" i="9" s="1"/>
  <c r="AN105" i="9"/>
  <c r="Q105" i="9" s="1"/>
  <c r="AJ105" i="9"/>
  <c r="M105" i="9" s="1"/>
  <c r="AF105" i="9"/>
  <c r="AC101" i="11" s="1"/>
  <c r="AX104" i="9"/>
  <c r="AA104" i="9" s="1"/>
  <c r="AT104" i="9"/>
  <c r="W104" i="9" s="1"/>
  <c r="AP104" i="9"/>
  <c r="S104" i="9" s="1"/>
  <c r="AL104" i="9"/>
  <c r="O104" i="9" s="1"/>
  <c r="AH104" i="9"/>
  <c r="K104" i="9" s="1"/>
  <c r="AD104" i="9"/>
  <c r="AZ103" i="9"/>
  <c r="AV103" i="9"/>
  <c r="Y103" i="9" s="1"/>
  <c r="AR103" i="9"/>
  <c r="U103" i="9" s="1"/>
  <c r="AN103" i="9"/>
  <c r="Q103" i="9" s="1"/>
  <c r="AJ103" i="9"/>
  <c r="M103" i="9" s="1"/>
  <c r="AF103" i="9"/>
  <c r="AC99" i="11" s="1"/>
  <c r="AW102" i="9"/>
  <c r="Z102" i="9" s="1"/>
  <c r="AS102" i="9"/>
  <c r="V102" i="9" s="1"/>
  <c r="AO102" i="9"/>
  <c r="R102" i="9" s="1"/>
  <c r="AK102" i="9"/>
  <c r="N102" i="9" s="1"/>
  <c r="AG102" i="9"/>
  <c r="AC102" i="9"/>
  <c r="Z98" i="11" s="1"/>
  <c r="AX101" i="9"/>
  <c r="AA101" i="9" s="1"/>
  <c r="AT101" i="9"/>
  <c r="W101" i="9" s="1"/>
  <c r="AP101" i="9"/>
  <c r="S101" i="9" s="1"/>
  <c r="AL101" i="9"/>
  <c r="O101" i="9" s="1"/>
  <c r="AH101" i="9"/>
  <c r="K101" i="9" s="1"/>
  <c r="AD101" i="9"/>
  <c r="AY100" i="9"/>
  <c r="AB100" i="9" s="1"/>
  <c r="AU100" i="9"/>
  <c r="X100" i="9" s="1"/>
  <c r="AQ100" i="9"/>
  <c r="T100" i="9" s="1"/>
  <c r="AM100" i="9"/>
  <c r="P100" i="9" s="1"/>
  <c r="AI100" i="9"/>
  <c r="L100" i="9" s="1"/>
  <c r="AE100" i="9"/>
  <c r="AZ99" i="9"/>
  <c r="AV99" i="9"/>
  <c r="Y99" i="9" s="1"/>
  <c r="AR99" i="9"/>
  <c r="U99" i="9" s="1"/>
  <c r="AN99" i="9"/>
  <c r="Q99" i="9" s="1"/>
  <c r="AJ99" i="9"/>
  <c r="M99" i="9" s="1"/>
  <c r="AF99" i="9"/>
  <c r="AC95" i="11" s="1"/>
  <c r="AW98" i="9"/>
  <c r="Z98" i="9" s="1"/>
  <c r="AS98" i="9"/>
  <c r="V98" i="9" s="1"/>
  <c r="AO98" i="9"/>
  <c r="R98" i="9" s="1"/>
  <c r="AK98" i="9"/>
  <c r="N98" i="9" s="1"/>
  <c r="AG98" i="9"/>
  <c r="AC98" i="9"/>
  <c r="Z94" i="11" s="1"/>
  <c r="AX97" i="9"/>
  <c r="AA97" i="9" s="1"/>
  <c r="AT97" i="9"/>
  <c r="W97" i="9" s="1"/>
  <c r="AP97" i="9"/>
  <c r="S97" i="9" s="1"/>
  <c r="AL97" i="9"/>
  <c r="O97" i="9" s="1"/>
  <c r="AH97" i="9"/>
  <c r="K97" i="9" s="1"/>
  <c r="AD97" i="9"/>
  <c r="AY96" i="9"/>
  <c r="AB96" i="9" s="1"/>
  <c r="AU96" i="9"/>
  <c r="X96" i="9" s="1"/>
  <c r="AQ96" i="9"/>
  <c r="T96" i="9" s="1"/>
  <c r="AM96" i="9"/>
  <c r="P96" i="9" s="1"/>
  <c r="AI96" i="9"/>
  <c r="L96" i="9" s="1"/>
  <c r="AE96" i="9"/>
  <c r="AZ95" i="9"/>
  <c r="AV95" i="9"/>
  <c r="Y95" i="9" s="1"/>
  <c r="AR95" i="9"/>
  <c r="U95" i="9" s="1"/>
  <c r="AN95" i="9"/>
  <c r="Q95" i="9" s="1"/>
  <c r="AJ95" i="9"/>
  <c r="M95" i="9" s="1"/>
  <c r="AF95" i="9"/>
  <c r="AC91" i="11" s="1"/>
  <c r="AW94" i="9"/>
  <c r="Z94" i="9" s="1"/>
  <c r="AS94" i="9"/>
  <c r="V94" i="9" s="1"/>
  <c r="AO94" i="9"/>
  <c r="R94" i="9" s="1"/>
  <c r="AK94" i="9"/>
  <c r="N94" i="9" s="1"/>
  <c r="AG94" i="9"/>
  <c r="AC94" i="9"/>
  <c r="Z90" i="11" s="1"/>
  <c r="AX93" i="9"/>
  <c r="AA93" i="9" s="1"/>
  <c r="AT93" i="9"/>
  <c r="W93" i="9" s="1"/>
  <c r="AP93" i="9"/>
  <c r="S93" i="9" s="1"/>
  <c r="AL93" i="9"/>
  <c r="O93" i="9" s="1"/>
  <c r="AH93" i="9"/>
  <c r="K93" i="9" s="1"/>
  <c r="AD93" i="9"/>
  <c r="AY92" i="9"/>
  <c r="AB92" i="9" s="1"/>
  <c r="AU92" i="9"/>
  <c r="X92" i="9" s="1"/>
  <c r="AQ92" i="9"/>
  <c r="T92" i="9" s="1"/>
  <c r="AM92" i="9"/>
  <c r="P92" i="9" s="1"/>
  <c r="AI92" i="9"/>
  <c r="L92" i="9" s="1"/>
  <c r="AE92" i="9"/>
  <c r="AV147" i="9"/>
  <c r="Y147" i="9" s="1"/>
  <c r="AF147" i="9"/>
  <c r="AC143" i="11" s="1"/>
  <c r="AY146" i="9"/>
  <c r="AB146" i="9" s="1"/>
  <c r="AU146" i="9"/>
  <c r="X146" i="9" s="1"/>
  <c r="AQ146" i="9"/>
  <c r="T146" i="9" s="1"/>
  <c r="AM146" i="9"/>
  <c r="P146" i="9" s="1"/>
  <c r="AI146" i="9"/>
  <c r="L146" i="9" s="1"/>
  <c r="AE146" i="9"/>
  <c r="AW145" i="9"/>
  <c r="Z145" i="9" s="1"/>
  <c r="AS145" i="9"/>
  <c r="V145" i="9" s="1"/>
  <c r="AO145" i="9"/>
  <c r="R145" i="9" s="1"/>
  <c r="AK145" i="9"/>
  <c r="N145" i="9" s="1"/>
  <c r="AG145" i="9"/>
  <c r="AC145" i="9"/>
  <c r="Z141" i="11" s="1"/>
  <c r="AX144" i="9"/>
  <c r="AA144" i="9" s="1"/>
  <c r="AT144" i="9"/>
  <c r="W144" i="9" s="1"/>
  <c r="AP144" i="9"/>
  <c r="S144" i="9" s="1"/>
  <c r="AL144" i="9"/>
  <c r="O144" i="9" s="1"/>
  <c r="AH144" i="9"/>
  <c r="K144" i="9" s="1"/>
  <c r="AD144" i="9"/>
  <c r="AY143" i="9"/>
  <c r="AB143" i="9" s="1"/>
  <c r="AU143" i="9"/>
  <c r="X143" i="9" s="1"/>
  <c r="AQ143" i="9"/>
  <c r="T143" i="9" s="1"/>
  <c r="AM143" i="9"/>
  <c r="P143" i="9" s="1"/>
  <c r="AI143" i="9"/>
  <c r="L143" i="9" s="1"/>
  <c r="AE143" i="9"/>
  <c r="AZ142" i="9"/>
  <c r="AV142" i="9"/>
  <c r="Y142" i="9" s="1"/>
  <c r="AR142" i="9"/>
  <c r="U142" i="9" s="1"/>
  <c r="AN142" i="9"/>
  <c r="Q142" i="9" s="1"/>
  <c r="AJ142" i="9"/>
  <c r="M142" i="9" s="1"/>
  <c r="AF142" i="9"/>
  <c r="AC138" i="11" s="1"/>
  <c r="AW141" i="9"/>
  <c r="Z141" i="9" s="1"/>
  <c r="AS141" i="9"/>
  <c r="V141" i="9" s="1"/>
  <c r="AO141" i="9"/>
  <c r="R141" i="9" s="1"/>
  <c r="AK141" i="9"/>
  <c r="N141" i="9" s="1"/>
  <c r="AG141" i="9"/>
  <c r="AC141" i="9"/>
  <c r="Z137" i="11" s="1"/>
  <c r="AX140" i="9"/>
  <c r="AA140" i="9" s="1"/>
  <c r="AT140" i="9"/>
  <c r="W140" i="9" s="1"/>
  <c r="AP140" i="9"/>
  <c r="S140" i="9" s="1"/>
  <c r="AL140" i="9"/>
  <c r="O140" i="9" s="1"/>
  <c r="AH140" i="9"/>
  <c r="K140" i="9" s="1"/>
  <c r="AD140" i="9"/>
  <c r="AY139" i="9"/>
  <c r="AB139" i="9" s="1"/>
  <c r="AU139" i="9"/>
  <c r="X139" i="9" s="1"/>
  <c r="AQ139" i="9"/>
  <c r="T139" i="9" s="1"/>
  <c r="AM139" i="9"/>
  <c r="P139" i="9" s="1"/>
  <c r="AI139" i="9"/>
  <c r="L139" i="9" s="1"/>
  <c r="AE139" i="9"/>
  <c r="AZ138" i="9"/>
  <c r="AV138" i="9"/>
  <c r="Y138" i="9" s="1"/>
  <c r="AR138" i="9"/>
  <c r="U138" i="9" s="1"/>
  <c r="AN138" i="9"/>
  <c r="Q138" i="9" s="1"/>
  <c r="AJ138" i="9"/>
  <c r="M138" i="9" s="1"/>
  <c r="AF138" i="9"/>
  <c r="AC134" i="11" s="1"/>
  <c r="AW137" i="9"/>
  <c r="AS137" i="9"/>
  <c r="AO137" i="9"/>
  <c r="AK137" i="9"/>
  <c r="AG137" i="9"/>
  <c r="AG136" i="9" s="1"/>
  <c r="AC137" i="9"/>
  <c r="AX135" i="9"/>
  <c r="AA135" i="9" s="1"/>
  <c r="AT135" i="9"/>
  <c r="W135" i="9" s="1"/>
  <c r="AP135" i="9"/>
  <c r="S135" i="9" s="1"/>
  <c r="AL135" i="9"/>
  <c r="O135" i="9" s="1"/>
  <c r="AH135" i="9"/>
  <c r="K135" i="9" s="1"/>
  <c r="AD135" i="9"/>
  <c r="AZ134" i="9"/>
  <c r="AV134" i="9"/>
  <c r="Y134" i="9" s="1"/>
  <c r="AR134" i="9"/>
  <c r="U134" i="9" s="1"/>
  <c r="AN134" i="9"/>
  <c r="Q134" i="9" s="1"/>
  <c r="AJ134" i="9"/>
  <c r="M134" i="9" s="1"/>
  <c r="AF134" i="9"/>
  <c r="AC130" i="11" s="1"/>
  <c r="AX133" i="9"/>
  <c r="AA133" i="9" s="1"/>
  <c r="AT133" i="9"/>
  <c r="W133" i="9" s="1"/>
  <c r="AP133" i="9"/>
  <c r="S133" i="9" s="1"/>
  <c r="AL133" i="9"/>
  <c r="O133" i="9" s="1"/>
  <c r="AH133" i="9"/>
  <c r="K133" i="9" s="1"/>
  <c r="AD133" i="9"/>
  <c r="AY132" i="9"/>
  <c r="AB132" i="9" s="1"/>
  <c r="AU132" i="9"/>
  <c r="X132" i="9" s="1"/>
  <c r="AQ132" i="9"/>
  <c r="T132" i="9" s="1"/>
  <c r="AM132" i="9"/>
  <c r="P132" i="9" s="1"/>
  <c r="AI132" i="9"/>
  <c r="L132" i="9" s="1"/>
  <c r="AE132" i="9"/>
  <c r="AZ131" i="9"/>
  <c r="AZ130" i="9" s="1"/>
  <c r="AV131" i="9"/>
  <c r="AR131" i="9"/>
  <c r="AN131" i="9"/>
  <c r="AJ131" i="9"/>
  <c r="AF131" i="9"/>
  <c r="AW129" i="9"/>
  <c r="Z129" i="9" s="1"/>
  <c r="AS129" i="9"/>
  <c r="V129" i="9" s="1"/>
  <c r="AO129" i="9"/>
  <c r="R129" i="9" s="1"/>
  <c r="AK129" i="9"/>
  <c r="N129" i="9" s="1"/>
  <c r="AG129" i="9"/>
  <c r="AC129" i="9"/>
  <c r="Z125" i="11" s="1"/>
  <c r="AY128" i="9"/>
  <c r="AB128" i="9" s="1"/>
  <c r="AU128" i="9"/>
  <c r="X128" i="9" s="1"/>
  <c r="AQ128" i="9"/>
  <c r="T128" i="9" s="1"/>
  <c r="AM128" i="9"/>
  <c r="P128" i="9" s="1"/>
  <c r="AI128" i="9"/>
  <c r="L128" i="9" s="1"/>
  <c r="AE128" i="9"/>
  <c r="AZ127" i="9"/>
  <c r="AV127" i="9"/>
  <c r="Y127" i="9" s="1"/>
  <c r="AR127" i="9"/>
  <c r="U127" i="9" s="1"/>
  <c r="AN127" i="9"/>
  <c r="Q127" i="9" s="1"/>
  <c r="AJ127" i="9"/>
  <c r="M127" i="9" s="1"/>
  <c r="AF127" i="9"/>
  <c r="AC123" i="11" s="1"/>
  <c r="AW126" i="9"/>
  <c r="Z126" i="9" s="1"/>
  <c r="AS126" i="9"/>
  <c r="V126" i="9" s="1"/>
  <c r="AO126" i="9"/>
  <c r="R126" i="9" s="1"/>
  <c r="AK126" i="9"/>
  <c r="N126" i="9" s="1"/>
  <c r="AG126" i="9"/>
  <c r="AC126" i="9"/>
  <c r="Z122" i="11" s="1"/>
  <c r="AX125" i="9"/>
  <c r="AA125" i="9" s="1"/>
  <c r="AT125" i="9"/>
  <c r="W125" i="9" s="1"/>
  <c r="AP125" i="9"/>
  <c r="S125" i="9" s="1"/>
  <c r="AL125" i="9"/>
  <c r="O125" i="9" s="1"/>
  <c r="AH125" i="9"/>
  <c r="K125" i="9" s="1"/>
  <c r="AD125" i="9"/>
  <c r="AY124" i="9"/>
  <c r="AB124" i="9" s="1"/>
  <c r="AU124" i="9"/>
  <c r="X124" i="9" s="1"/>
  <c r="AQ124" i="9"/>
  <c r="T124" i="9" s="1"/>
  <c r="AM124" i="9"/>
  <c r="P124" i="9" s="1"/>
  <c r="AI124" i="9"/>
  <c r="L124" i="9" s="1"/>
  <c r="AE124" i="9"/>
  <c r="AZ123" i="9"/>
  <c r="AZ122" i="9" s="1"/>
  <c r="AV123" i="9"/>
  <c r="AR123" i="9"/>
  <c r="AN123" i="9"/>
  <c r="AJ123" i="9"/>
  <c r="AF123" i="9"/>
  <c r="AW121" i="9"/>
  <c r="Z121" i="9" s="1"/>
  <c r="AS121" i="9"/>
  <c r="V121" i="9" s="1"/>
  <c r="AO121" i="9"/>
  <c r="R121" i="9" s="1"/>
  <c r="AK121" i="9"/>
  <c r="N121" i="9" s="1"/>
  <c r="AG121" i="9"/>
  <c r="AC121" i="9"/>
  <c r="Z117" i="11" s="1"/>
  <c r="AY120" i="9"/>
  <c r="AB120" i="9" s="1"/>
  <c r="AU120" i="9"/>
  <c r="X120" i="9" s="1"/>
  <c r="AQ120" i="9"/>
  <c r="T120" i="9" s="1"/>
  <c r="AM120" i="9"/>
  <c r="P120" i="9" s="1"/>
  <c r="AI120" i="9"/>
  <c r="L120" i="9" s="1"/>
  <c r="AE120" i="9"/>
  <c r="AW119" i="9"/>
  <c r="Z119" i="9" s="1"/>
  <c r="AS119" i="9"/>
  <c r="V119" i="9" s="1"/>
  <c r="AO119" i="9"/>
  <c r="R119" i="9" s="1"/>
  <c r="AK119" i="9"/>
  <c r="N119" i="9" s="1"/>
  <c r="AG119" i="9"/>
  <c r="AC119" i="9"/>
  <c r="Z115" i="11" s="1"/>
  <c r="AY118" i="9"/>
  <c r="AB118" i="9" s="1"/>
  <c r="AU118" i="9"/>
  <c r="X118" i="9" s="1"/>
  <c r="AQ118" i="9"/>
  <c r="T118" i="9" s="1"/>
  <c r="AM118" i="9"/>
  <c r="P118" i="9" s="1"/>
  <c r="AI118" i="9"/>
  <c r="L118" i="9" s="1"/>
  <c r="AE118" i="9"/>
  <c r="AW117" i="9"/>
  <c r="Z117" i="9" s="1"/>
  <c r="AS117" i="9"/>
  <c r="V117" i="9" s="1"/>
  <c r="AO117" i="9"/>
  <c r="R117" i="9" s="1"/>
  <c r="AK117" i="9"/>
  <c r="N117" i="9" s="1"/>
  <c r="AG117" i="9"/>
  <c r="AC117" i="9"/>
  <c r="Z113" i="11" s="1"/>
  <c r="AX116" i="9"/>
  <c r="AA116" i="9" s="1"/>
  <c r="AT116" i="9"/>
  <c r="W116" i="9" s="1"/>
  <c r="AP116" i="9"/>
  <c r="S116" i="9" s="1"/>
  <c r="AL116" i="9"/>
  <c r="O116" i="9" s="1"/>
  <c r="AH116" i="9"/>
  <c r="K116" i="9" s="1"/>
  <c r="AD116" i="9"/>
  <c r="AY115" i="9"/>
  <c r="AB115" i="9" s="1"/>
  <c r="AU115" i="9"/>
  <c r="X115" i="9" s="1"/>
  <c r="AQ115" i="9"/>
  <c r="T115" i="9" s="1"/>
  <c r="AM115" i="9"/>
  <c r="P115" i="9" s="1"/>
  <c r="AI115" i="9"/>
  <c r="L115" i="9" s="1"/>
  <c r="AE115" i="9"/>
  <c r="AZ114" i="9"/>
  <c r="AV114" i="9"/>
  <c r="Y114" i="9" s="1"/>
  <c r="AR114" i="9"/>
  <c r="U114" i="9" s="1"/>
  <c r="AN114" i="9"/>
  <c r="Q114" i="9" s="1"/>
  <c r="AJ114" i="9"/>
  <c r="M114" i="9" s="1"/>
  <c r="AF114" i="9"/>
  <c r="AC110" i="11" s="1"/>
  <c r="AW113" i="9"/>
  <c r="Z113" i="9" s="1"/>
  <c r="AS113" i="9"/>
  <c r="V113" i="9" s="1"/>
  <c r="AO113" i="9"/>
  <c r="R113" i="9" s="1"/>
  <c r="AK113" i="9"/>
  <c r="N113" i="9" s="1"/>
  <c r="AG113" i="9"/>
  <c r="AC113" i="9"/>
  <c r="Z109" i="11" s="1"/>
  <c r="AX112" i="9"/>
  <c r="AA112" i="9" s="1"/>
  <c r="AT112" i="9"/>
  <c r="W112" i="9" s="1"/>
  <c r="AP112" i="9"/>
  <c r="S112" i="9" s="1"/>
  <c r="AL112" i="9"/>
  <c r="O112" i="9" s="1"/>
  <c r="AH112" i="9"/>
  <c r="K112" i="9" s="1"/>
  <c r="AD112" i="9"/>
  <c r="AY111" i="9"/>
  <c r="AB111" i="9" s="1"/>
  <c r="AU111" i="9"/>
  <c r="X111" i="9" s="1"/>
  <c r="AQ111" i="9"/>
  <c r="T111" i="9" s="1"/>
  <c r="AM111" i="9"/>
  <c r="P111" i="9" s="1"/>
  <c r="AI111" i="9"/>
  <c r="L111" i="9" s="1"/>
  <c r="AE111" i="9"/>
  <c r="AZ110" i="9"/>
  <c r="AV110" i="9"/>
  <c r="AR110" i="9"/>
  <c r="AN110" i="9"/>
  <c r="AJ110" i="9"/>
  <c r="AF110" i="9"/>
  <c r="AW108" i="9"/>
  <c r="Z108" i="9" s="1"/>
  <c r="AS108" i="9"/>
  <c r="V108" i="9" s="1"/>
  <c r="AO108" i="9"/>
  <c r="R108" i="9" s="1"/>
  <c r="AK108" i="9"/>
  <c r="N108" i="9" s="1"/>
  <c r="AG108" i="9"/>
  <c r="AC108" i="9"/>
  <c r="Z104" i="11" s="1"/>
  <c r="AY107" i="9"/>
  <c r="AB107" i="9" s="1"/>
  <c r="AU107" i="9"/>
  <c r="X107" i="9" s="1"/>
  <c r="AQ107" i="9"/>
  <c r="T107" i="9" s="1"/>
  <c r="AM107" i="9"/>
  <c r="P107" i="9" s="1"/>
  <c r="AI107" i="9"/>
  <c r="L107" i="9" s="1"/>
  <c r="AE107" i="9"/>
  <c r="AW106" i="9"/>
  <c r="Z106" i="9" s="1"/>
  <c r="AS106" i="9"/>
  <c r="V106" i="9" s="1"/>
  <c r="AO106" i="9"/>
  <c r="R106" i="9" s="1"/>
  <c r="AK106" i="9"/>
  <c r="N106" i="9" s="1"/>
  <c r="AG106" i="9"/>
  <c r="AC106" i="9"/>
  <c r="Z102" i="11" s="1"/>
  <c r="AY105" i="9"/>
  <c r="AB105" i="9" s="1"/>
  <c r="AU105" i="9"/>
  <c r="X105" i="9" s="1"/>
  <c r="AQ105" i="9"/>
  <c r="T105" i="9" s="1"/>
  <c r="AM105" i="9"/>
  <c r="P105" i="9" s="1"/>
  <c r="AI105" i="9"/>
  <c r="L105" i="9" s="1"/>
  <c r="AE105" i="9"/>
  <c r="AW104" i="9"/>
  <c r="Z104" i="9" s="1"/>
  <c r="AS104" i="9"/>
  <c r="V104" i="9" s="1"/>
  <c r="AO104" i="9"/>
  <c r="R104" i="9" s="1"/>
  <c r="AK104" i="9"/>
  <c r="N104" i="9" s="1"/>
  <c r="AG104" i="9"/>
  <c r="AC104" i="9"/>
  <c r="Z100" i="11" s="1"/>
  <c r="AY103" i="9"/>
  <c r="AB103" i="9" s="1"/>
  <c r="AU103" i="9"/>
  <c r="X103" i="9" s="1"/>
  <c r="AQ103" i="9"/>
  <c r="T103" i="9" s="1"/>
  <c r="AM103" i="9"/>
  <c r="P103" i="9" s="1"/>
  <c r="AI103" i="9"/>
  <c r="L103" i="9" s="1"/>
  <c r="AE103" i="9"/>
  <c r="AZ102" i="9"/>
  <c r="AV102" i="9"/>
  <c r="Y102" i="9" s="1"/>
  <c r="AR102" i="9"/>
  <c r="U102" i="9" s="1"/>
  <c r="AN102" i="9"/>
  <c r="Q102" i="9" s="1"/>
  <c r="AJ102" i="9"/>
  <c r="M102" i="9" s="1"/>
  <c r="AF102" i="9"/>
  <c r="AC98" i="11" s="1"/>
  <c r="AW101" i="9"/>
  <c r="Z101" i="9" s="1"/>
  <c r="AS101" i="9"/>
  <c r="V101" i="9" s="1"/>
  <c r="AO101" i="9"/>
  <c r="R101" i="9" s="1"/>
  <c r="AK101" i="9"/>
  <c r="N101" i="9" s="1"/>
  <c r="AG101" i="9"/>
  <c r="AC101" i="9"/>
  <c r="Z97" i="11" s="1"/>
  <c r="AX100" i="9"/>
  <c r="AA100" i="9" s="1"/>
  <c r="AT100" i="9"/>
  <c r="W100" i="9" s="1"/>
  <c r="AP100" i="9"/>
  <c r="S100" i="9" s="1"/>
  <c r="AL100" i="9"/>
  <c r="O100" i="9" s="1"/>
  <c r="AH100" i="9"/>
  <c r="K100" i="9" s="1"/>
  <c r="AD100" i="9"/>
  <c r="AY99" i="9"/>
  <c r="AB99" i="9" s="1"/>
  <c r="AU99" i="9"/>
  <c r="X99" i="9" s="1"/>
  <c r="AQ99" i="9"/>
  <c r="T99" i="9" s="1"/>
  <c r="AM99" i="9"/>
  <c r="P99" i="9" s="1"/>
  <c r="AI99" i="9"/>
  <c r="L99" i="9" s="1"/>
  <c r="AE99" i="9"/>
  <c r="AZ98" i="9"/>
  <c r="AV98" i="9"/>
  <c r="Y98" i="9" s="1"/>
  <c r="AR98" i="9"/>
  <c r="U98" i="9" s="1"/>
  <c r="AN98" i="9"/>
  <c r="Q98" i="9" s="1"/>
  <c r="AJ98" i="9"/>
  <c r="M98" i="9" s="1"/>
  <c r="AF98" i="9"/>
  <c r="AC94" i="11" s="1"/>
  <c r="AW97" i="9"/>
  <c r="Z97" i="9" s="1"/>
  <c r="AS97" i="9"/>
  <c r="V97" i="9" s="1"/>
  <c r="AO97" i="9"/>
  <c r="R97" i="9" s="1"/>
  <c r="AK97" i="9"/>
  <c r="N97" i="9" s="1"/>
  <c r="AG97" i="9"/>
  <c r="AC97" i="9"/>
  <c r="Z93" i="11" s="1"/>
  <c r="AX96" i="9"/>
  <c r="AA96" i="9" s="1"/>
  <c r="AT96" i="9"/>
  <c r="W96" i="9" s="1"/>
  <c r="AP96" i="9"/>
  <c r="S96" i="9" s="1"/>
  <c r="AL96" i="9"/>
  <c r="O96" i="9" s="1"/>
  <c r="AH96" i="9"/>
  <c r="K96" i="9" s="1"/>
  <c r="AD96" i="9"/>
  <c r="AY95" i="9"/>
  <c r="AB95" i="9" s="1"/>
  <c r="AU95" i="9"/>
  <c r="X95" i="9" s="1"/>
  <c r="AQ95" i="9"/>
  <c r="T95" i="9" s="1"/>
  <c r="AM95" i="9"/>
  <c r="P95" i="9" s="1"/>
  <c r="AI95" i="9"/>
  <c r="L95" i="9" s="1"/>
  <c r="AE95" i="9"/>
  <c r="AZ94" i="9"/>
  <c r="AV94" i="9"/>
  <c r="Y94" i="9" s="1"/>
  <c r="AR94" i="9"/>
  <c r="U94" i="9" s="1"/>
  <c r="AN94" i="9"/>
  <c r="Q94" i="9" s="1"/>
  <c r="AJ94" i="9"/>
  <c r="M94" i="9" s="1"/>
  <c r="AF94" i="9"/>
  <c r="AC90" i="11" s="1"/>
  <c r="AW93" i="9"/>
  <c r="Z93" i="9" s="1"/>
  <c r="AS93" i="9"/>
  <c r="V93" i="9" s="1"/>
  <c r="AO93" i="9"/>
  <c r="R93" i="9" s="1"/>
  <c r="AK93" i="9"/>
  <c r="N93" i="9" s="1"/>
  <c r="AG93" i="9"/>
  <c r="AC93" i="9"/>
  <c r="Z89" i="11" s="1"/>
  <c r="AX92" i="9"/>
  <c r="AA92" i="9" s="1"/>
  <c r="AT92" i="9"/>
  <c r="W92" i="9" s="1"/>
  <c r="AP92" i="9"/>
  <c r="S92" i="9" s="1"/>
  <c r="AL92" i="9"/>
  <c r="O92" i="9" s="1"/>
  <c r="AH92" i="9"/>
  <c r="K92" i="9" s="1"/>
  <c r="AD92" i="9"/>
  <c r="AY91" i="9"/>
  <c r="AB91" i="9" s="1"/>
  <c r="AU91" i="9"/>
  <c r="X91" i="9" s="1"/>
  <c r="AQ91" i="9"/>
  <c r="T91" i="9" s="1"/>
  <c r="AM91" i="9"/>
  <c r="P91" i="9" s="1"/>
  <c r="AI91" i="9"/>
  <c r="L91" i="9" s="1"/>
  <c r="AE91" i="9"/>
  <c r="AZ90" i="9"/>
  <c r="AV90" i="9"/>
  <c r="Y90" i="9" s="1"/>
  <c r="AR90" i="9"/>
  <c r="U90" i="9" s="1"/>
  <c r="AN90" i="9"/>
  <c r="Q90" i="9" s="1"/>
  <c r="AJ90" i="9"/>
  <c r="M90" i="9" s="1"/>
  <c r="AF90" i="9"/>
  <c r="AC86" i="11" s="1"/>
  <c r="AW89" i="9"/>
  <c r="Z89" i="9" s="1"/>
  <c r="AS89" i="9"/>
  <c r="V89" i="9" s="1"/>
  <c r="AO89" i="9"/>
  <c r="R89" i="9" s="1"/>
  <c r="AK89" i="9"/>
  <c r="N89" i="9" s="1"/>
  <c r="AG89" i="9"/>
  <c r="AC89" i="9"/>
  <c r="Z85" i="11" s="1"/>
  <c r="AX88" i="9"/>
  <c r="AA88" i="9" s="1"/>
  <c r="AT88" i="9"/>
  <c r="W88" i="9" s="1"/>
  <c r="AP88" i="9"/>
  <c r="S88" i="9" s="1"/>
  <c r="AL88" i="9"/>
  <c r="O88" i="9" s="1"/>
  <c r="AH88" i="9"/>
  <c r="K88" i="9" s="1"/>
  <c r="AD88" i="9"/>
  <c r="AY87" i="9"/>
  <c r="AB87" i="9" s="1"/>
  <c r="AU87" i="9"/>
  <c r="X87" i="9" s="1"/>
  <c r="AQ87" i="9"/>
  <c r="T87" i="9" s="1"/>
  <c r="AM87" i="9"/>
  <c r="P87" i="9" s="1"/>
  <c r="AI87" i="9"/>
  <c r="L87" i="9" s="1"/>
  <c r="AE87" i="9"/>
  <c r="AZ86" i="9"/>
  <c r="AV86" i="9"/>
  <c r="Y86" i="9" s="1"/>
  <c r="AR86" i="9"/>
  <c r="U86" i="9" s="1"/>
  <c r="AN86" i="9"/>
  <c r="Q86" i="9" s="1"/>
  <c r="AJ86" i="9"/>
  <c r="M86" i="9" s="1"/>
  <c r="AF86" i="9"/>
  <c r="AC82" i="11" s="1"/>
  <c r="AP124" i="9"/>
  <c r="S124" i="9" s="1"/>
  <c r="AM123" i="9"/>
  <c r="AR121" i="9"/>
  <c r="U121" i="9" s="1"/>
  <c r="AT120" i="9"/>
  <c r="W120" i="9" s="1"/>
  <c r="AD120" i="9"/>
  <c r="AV119" i="9"/>
  <c r="Y119" i="9" s="1"/>
  <c r="AF119" i="9"/>
  <c r="AC115" i="11" s="1"/>
  <c r="AX118" i="9"/>
  <c r="AA118" i="9" s="1"/>
  <c r="AH118" i="9"/>
  <c r="K118" i="9" s="1"/>
  <c r="AZ117" i="9"/>
  <c r="AJ117" i="9"/>
  <c r="M117" i="9" s="1"/>
  <c r="AW116" i="9"/>
  <c r="Z116" i="9" s="1"/>
  <c r="AG116" i="9"/>
  <c r="AT115" i="9"/>
  <c r="W115" i="9" s="1"/>
  <c r="AD115" i="9"/>
  <c r="AQ114" i="9"/>
  <c r="T114" i="9" s="1"/>
  <c r="AN113" i="9"/>
  <c r="Q113" i="9" s="1"/>
  <c r="AK112" i="9"/>
  <c r="N112" i="9" s="1"/>
  <c r="AX111" i="9"/>
  <c r="AA111" i="9" s="1"/>
  <c r="AH111" i="9"/>
  <c r="K111" i="9" s="1"/>
  <c r="AU110" i="9"/>
  <c r="AE110" i="9"/>
  <c r="AZ108" i="9"/>
  <c r="AJ108" i="9"/>
  <c r="M108" i="9" s="1"/>
  <c r="AL107" i="9"/>
  <c r="O107" i="9" s="1"/>
  <c r="AN106" i="9"/>
  <c r="Q106" i="9" s="1"/>
  <c r="AP105" i="9"/>
  <c r="S105" i="9" s="1"/>
  <c r="AR104" i="9"/>
  <c r="U104" i="9" s="1"/>
  <c r="AT103" i="9"/>
  <c r="W103" i="9" s="1"/>
  <c r="AD103" i="9"/>
  <c r="AQ102" i="9"/>
  <c r="T102" i="9" s="1"/>
  <c r="AN101" i="9"/>
  <c r="Q101" i="9" s="1"/>
  <c r="AK100" i="9"/>
  <c r="N100" i="9" s="1"/>
  <c r="AX99" i="9"/>
  <c r="AA99" i="9" s="1"/>
  <c r="AH99" i="9"/>
  <c r="K99" i="9" s="1"/>
  <c r="AU98" i="9"/>
  <c r="X98" i="9" s="1"/>
  <c r="AE98" i="9"/>
  <c r="AR97" i="9"/>
  <c r="U97" i="9" s="1"/>
  <c r="AO96" i="9"/>
  <c r="R96" i="9" s="1"/>
  <c r="AL95" i="9"/>
  <c r="O95" i="9" s="1"/>
  <c r="AY94" i="9"/>
  <c r="AB94" i="9" s="1"/>
  <c r="AI94" i="9"/>
  <c r="L94" i="9" s="1"/>
  <c r="AV93" i="9"/>
  <c r="Y93" i="9" s="1"/>
  <c r="AF93" i="9"/>
  <c r="AC89" i="11" s="1"/>
  <c r="AS92" i="9"/>
  <c r="V92" i="9" s="1"/>
  <c r="AC92" i="9"/>
  <c r="Z88" i="11" s="1"/>
  <c r="AX91" i="9"/>
  <c r="AA91" i="9" s="1"/>
  <c r="AP91" i="9"/>
  <c r="S91" i="9" s="1"/>
  <c r="AH91" i="9"/>
  <c r="K91" i="9" s="1"/>
  <c r="AU90" i="9"/>
  <c r="X90" i="9" s="1"/>
  <c r="AM90" i="9"/>
  <c r="P90" i="9" s="1"/>
  <c r="AE90" i="9"/>
  <c r="AZ89" i="9"/>
  <c r="AR89" i="9"/>
  <c r="U89" i="9" s="1"/>
  <c r="AJ89" i="9"/>
  <c r="M89" i="9" s="1"/>
  <c r="AW88" i="9"/>
  <c r="Z88" i="9" s="1"/>
  <c r="AO88" i="9"/>
  <c r="R88" i="9" s="1"/>
  <c r="AG88" i="9"/>
  <c r="AT87" i="9"/>
  <c r="W87" i="9" s="1"/>
  <c r="AL87" i="9"/>
  <c r="O87" i="9" s="1"/>
  <c r="AD87" i="9"/>
  <c r="AY86" i="9"/>
  <c r="AB86" i="9" s="1"/>
  <c r="AT86" i="9"/>
  <c r="W86" i="9" s="1"/>
  <c r="AO86" i="9"/>
  <c r="R86" i="9" s="1"/>
  <c r="AI86" i="9"/>
  <c r="L86" i="9" s="1"/>
  <c r="AD86" i="9"/>
  <c r="AY85" i="9"/>
  <c r="AB85" i="9" s="1"/>
  <c r="AU85" i="9"/>
  <c r="X85" i="9" s="1"/>
  <c r="AQ85" i="9"/>
  <c r="T85" i="9" s="1"/>
  <c r="AM85" i="9"/>
  <c r="P85" i="9" s="1"/>
  <c r="AI85" i="9"/>
  <c r="L85" i="9" s="1"/>
  <c r="AE85" i="9"/>
  <c r="AZ84" i="9"/>
  <c r="AV84" i="9"/>
  <c r="Y84" i="9" s="1"/>
  <c r="AR84" i="9"/>
  <c r="U84" i="9" s="1"/>
  <c r="AN84" i="9"/>
  <c r="Q84" i="9" s="1"/>
  <c r="AJ84" i="9"/>
  <c r="M84" i="9" s="1"/>
  <c r="AF84" i="9"/>
  <c r="AC80" i="11" s="1"/>
  <c r="AW83" i="9"/>
  <c r="AS83" i="9"/>
  <c r="AO83" i="9"/>
  <c r="AK83" i="9"/>
  <c r="AG83" i="9"/>
  <c r="AC83" i="9"/>
  <c r="AX81" i="9"/>
  <c r="AA81" i="9" s="1"/>
  <c r="AT81" i="9"/>
  <c r="W81" i="9" s="1"/>
  <c r="AP81" i="9"/>
  <c r="S81" i="9" s="1"/>
  <c r="AL81" i="9"/>
  <c r="O81" i="9" s="1"/>
  <c r="AH81" i="9"/>
  <c r="K81" i="9" s="1"/>
  <c r="AD81" i="9"/>
  <c r="AY80" i="9"/>
  <c r="AB80" i="9" s="1"/>
  <c r="AU80" i="9"/>
  <c r="X80" i="9" s="1"/>
  <c r="AQ80" i="9"/>
  <c r="T80" i="9" s="1"/>
  <c r="AM80" i="9"/>
  <c r="P80" i="9" s="1"/>
  <c r="AI80" i="9"/>
  <c r="L80" i="9" s="1"/>
  <c r="AE80" i="9"/>
  <c r="AZ79" i="9"/>
  <c r="AV79" i="9"/>
  <c r="Y79" i="9" s="1"/>
  <c r="AR79" i="9"/>
  <c r="U79" i="9" s="1"/>
  <c r="AN79" i="9"/>
  <c r="Q79" i="9" s="1"/>
  <c r="AJ79" i="9"/>
  <c r="M79" i="9" s="1"/>
  <c r="AF79" i="9"/>
  <c r="AC75" i="11" s="1"/>
  <c r="AW78" i="9"/>
  <c r="Z78" i="9" s="1"/>
  <c r="AS78" i="9"/>
  <c r="V78" i="9" s="1"/>
  <c r="AO78" i="9"/>
  <c r="R78" i="9" s="1"/>
  <c r="AK78" i="9"/>
  <c r="N78" i="9" s="1"/>
  <c r="AG78" i="9"/>
  <c r="AC78" i="9"/>
  <c r="Z74" i="11" s="1"/>
  <c r="AX77" i="9"/>
  <c r="AA77" i="9" s="1"/>
  <c r="AT77" i="9"/>
  <c r="W77" i="9" s="1"/>
  <c r="AP77" i="9"/>
  <c r="S77" i="9" s="1"/>
  <c r="AL77" i="9"/>
  <c r="O77" i="9" s="1"/>
  <c r="AH77" i="9"/>
  <c r="K77" i="9" s="1"/>
  <c r="AD77" i="9"/>
  <c r="AY76" i="9"/>
  <c r="AB76" i="9" s="1"/>
  <c r="AU76" i="9"/>
  <c r="X76" i="9" s="1"/>
  <c r="AQ76" i="9"/>
  <c r="T76" i="9" s="1"/>
  <c r="AM76" i="9"/>
  <c r="P76" i="9" s="1"/>
  <c r="AI76" i="9"/>
  <c r="L76" i="9" s="1"/>
  <c r="AE76" i="9"/>
  <c r="AZ75" i="9"/>
  <c r="AV75" i="9"/>
  <c r="Y75" i="9" s="1"/>
  <c r="AR75" i="9"/>
  <c r="U75" i="9" s="1"/>
  <c r="AN75" i="9"/>
  <c r="Q75" i="9" s="1"/>
  <c r="AJ75" i="9"/>
  <c r="M75" i="9" s="1"/>
  <c r="AF75" i="9"/>
  <c r="AC71" i="11" s="1"/>
  <c r="AW74" i="9"/>
  <c r="Z74" i="9" s="1"/>
  <c r="AS74" i="9"/>
  <c r="V74" i="9" s="1"/>
  <c r="AO74" i="9"/>
  <c r="R74" i="9" s="1"/>
  <c r="AK74" i="9"/>
  <c r="N74" i="9" s="1"/>
  <c r="AG74" i="9"/>
  <c r="AC74" i="9"/>
  <c r="Z70" i="11" s="1"/>
  <c r="AX73" i="9"/>
  <c r="AA73" i="9" s="1"/>
  <c r="AT73" i="9"/>
  <c r="W73" i="9" s="1"/>
  <c r="AP73" i="9"/>
  <c r="S73" i="9" s="1"/>
  <c r="AL73" i="9"/>
  <c r="O73" i="9" s="1"/>
  <c r="AH73" i="9"/>
  <c r="K73" i="9" s="1"/>
  <c r="AD73" i="9"/>
  <c r="AY72" i="9"/>
  <c r="AB72" i="9" s="1"/>
  <c r="AU72" i="9"/>
  <c r="X72" i="9" s="1"/>
  <c r="AQ72" i="9"/>
  <c r="T72" i="9" s="1"/>
  <c r="AM72" i="9"/>
  <c r="P72" i="9" s="1"/>
  <c r="AI72" i="9"/>
  <c r="L72" i="9" s="1"/>
  <c r="AE72" i="9"/>
  <c r="AZ71" i="9"/>
  <c r="AV71" i="9"/>
  <c r="Y71" i="9" s="1"/>
  <c r="AR71" i="9"/>
  <c r="U71" i="9" s="1"/>
  <c r="AN71" i="9"/>
  <c r="Q71" i="9" s="1"/>
  <c r="AJ71" i="9"/>
  <c r="M71" i="9" s="1"/>
  <c r="AF71" i="9"/>
  <c r="AC67" i="11" s="1"/>
  <c r="AW70" i="9"/>
  <c r="Z70" i="9" s="1"/>
  <c r="AS70" i="9"/>
  <c r="V70" i="9" s="1"/>
  <c r="AO70" i="9"/>
  <c r="R70" i="9" s="1"/>
  <c r="AK70" i="9"/>
  <c r="N70" i="9" s="1"/>
  <c r="AG70" i="9"/>
  <c r="AC70" i="9"/>
  <c r="Z66" i="11" s="1"/>
  <c r="AX69" i="9"/>
  <c r="AA69" i="9" s="1"/>
  <c r="AT69" i="9"/>
  <c r="W69" i="9" s="1"/>
  <c r="AP69" i="9"/>
  <c r="S69" i="9" s="1"/>
  <c r="AL69" i="9"/>
  <c r="O69" i="9" s="1"/>
  <c r="AH69" i="9"/>
  <c r="K69" i="9" s="1"/>
  <c r="AD69" i="9"/>
  <c r="AY68" i="9"/>
  <c r="AB68" i="9" s="1"/>
  <c r="AU68" i="9"/>
  <c r="X68" i="9" s="1"/>
  <c r="AQ68" i="9"/>
  <c r="T68" i="9" s="1"/>
  <c r="AM68" i="9"/>
  <c r="P68" i="9" s="1"/>
  <c r="AI68" i="9"/>
  <c r="L68" i="9" s="1"/>
  <c r="AE68" i="9"/>
  <c r="AZ67" i="9"/>
  <c r="AV67" i="9"/>
  <c r="Y67" i="9" s="1"/>
  <c r="AR67" i="9"/>
  <c r="U67" i="9" s="1"/>
  <c r="AN67" i="9"/>
  <c r="Q67" i="9" s="1"/>
  <c r="AJ67" i="9"/>
  <c r="M67" i="9" s="1"/>
  <c r="AF67" i="9"/>
  <c r="AC63" i="11" s="1"/>
  <c r="AW66" i="9"/>
  <c r="Z66" i="9" s="1"/>
  <c r="AS66" i="9"/>
  <c r="V66" i="9" s="1"/>
  <c r="AO66" i="9"/>
  <c r="R66" i="9" s="1"/>
  <c r="AK66" i="9"/>
  <c r="N66" i="9" s="1"/>
  <c r="AG66" i="9"/>
  <c r="AC66" i="9"/>
  <c r="Z62" i="11" s="1"/>
  <c r="AX65" i="9"/>
  <c r="AA65" i="9" s="1"/>
  <c r="AT65" i="9"/>
  <c r="W65" i="9" s="1"/>
  <c r="AP65" i="9"/>
  <c r="S65" i="9" s="1"/>
  <c r="AL65" i="9"/>
  <c r="O65" i="9" s="1"/>
  <c r="AH65" i="9"/>
  <c r="K65" i="9" s="1"/>
  <c r="AD65" i="9"/>
  <c r="AY64" i="9"/>
  <c r="AB64" i="9" s="1"/>
  <c r="AU64" i="9"/>
  <c r="X64" i="9" s="1"/>
  <c r="AQ64" i="9"/>
  <c r="T64" i="9" s="1"/>
  <c r="AM64" i="9"/>
  <c r="P64" i="9" s="1"/>
  <c r="AI64" i="9"/>
  <c r="L64" i="9" s="1"/>
  <c r="AE64" i="9"/>
  <c r="AZ63" i="9"/>
  <c r="AV63" i="9"/>
  <c r="Y63" i="9" s="1"/>
  <c r="AR63" i="9"/>
  <c r="U63" i="9" s="1"/>
  <c r="AN63" i="9"/>
  <c r="Q63" i="9" s="1"/>
  <c r="AJ63" i="9"/>
  <c r="M63" i="9" s="1"/>
  <c r="AF63" i="9"/>
  <c r="AC59" i="11" s="1"/>
  <c r="AW62" i="9"/>
  <c r="Z62" i="9" s="1"/>
  <c r="AS62" i="9"/>
  <c r="V62" i="9" s="1"/>
  <c r="AO62" i="9"/>
  <c r="R62" i="9" s="1"/>
  <c r="AK62" i="9"/>
  <c r="N62" i="9" s="1"/>
  <c r="AG62" i="9"/>
  <c r="AC62" i="9"/>
  <c r="Z58" i="11" s="1"/>
  <c r="AX61" i="9"/>
  <c r="AA61" i="9" s="1"/>
  <c r="AT61" i="9"/>
  <c r="W61" i="9" s="1"/>
  <c r="AP61" i="9"/>
  <c r="S61" i="9" s="1"/>
  <c r="AL61" i="9"/>
  <c r="O61" i="9" s="1"/>
  <c r="AH61" i="9"/>
  <c r="K61" i="9" s="1"/>
  <c r="AD61" i="9"/>
  <c r="AY60" i="9"/>
  <c r="AB60" i="9" s="1"/>
  <c r="AU60" i="9"/>
  <c r="X60" i="9" s="1"/>
  <c r="AQ60" i="9"/>
  <c r="T60" i="9" s="1"/>
  <c r="AM60" i="9"/>
  <c r="P60" i="9" s="1"/>
  <c r="AI60" i="9"/>
  <c r="L60" i="9" s="1"/>
  <c r="AE60" i="9"/>
  <c r="AZ59" i="9"/>
  <c r="AV59" i="9"/>
  <c r="Y59" i="9" s="1"/>
  <c r="AR59" i="9"/>
  <c r="U59" i="9" s="1"/>
  <c r="AN59" i="9"/>
  <c r="Q59" i="9" s="1"/>
  <c r="AJ59" i="9"/>
  <c r="M59" i="9" s="1"/>
  <c r="AF59" i="9"/>
  <c r="AC55" i="11" s="1"/>
  <c r="AW58" i="9"/>
  <c r="Z58" i="9" s="1"/>
  <c r="AS58" i="9"/>
  <c r="V58" i="9" s="1"/>
  <c r="AO58" i="9"/>
  <c r="R58" i="9" s="1"/>
  <c r="AK58" i="9"/>
  <c r="N58" i="9" s="1"/>
  <c r="AG58" i="9"/>
  <c r="AC58" i="9"/>
  <c r="Z54" i="11" s="1"/>
  <c r="AX57" i="9"/>
  <c r="AA57" i="9" s="1"/>
  <c r="AT57" i="9"/>
  <c r="W57" i="9" s="1"/>
  <c r="AP57" i="9"/>
  <c r="S57" i="9" s="1"/>
  <c r="AL57" i="9"/>
  <c r="O57" i="9" s="1"/>
  <c r="AH57" i="9"/>
  <c r="K57" i="9" s="1"/>
  <c r="AD57" i="9"/>
  <c r="AY56" i="9"/>
  <c r="AB56" i="9" s="1"/>
  <c r="AU56" i="9"/>
  <c r="X56" i="9" s="1"/>
  <c r="AQ56" i="9"/>
  <c r="T56" i="9" s="1"/>
  <c r="AM56" i="9"/>
  <c r="P56" i="9" s="1"/>
  <c r="AI56" i="9"/>
  <c r="L56" i="9" s="1"/>
  <c r="AE56" i="9"/>
  <c r="AZ55" i="9"/>
  <c r="AV55" i="9"/>
  <c r="AR55" i="9"/>
  <c r="AN55" i="9"/>
  <c r="AJ55" i="9"/>
  <c r="AF55" i="9"/>
  <c r="AW53" i="9"/>
  <c r="Z53" i="9" s="1"/>
  <c r="AS53" i="9"/>
  <c r="V53" i="9" s="1"/>
  <c r="AO53" i="9"/>
  <c r="R53" i="9" s="1"/>
  <c r="AK53" i="9"/>
  <c r="N53" i="9" s="1"/>
  <c r="AG53" i="9"/>
  <c r="AC53" i="9"/>
  <c r="Z49" i="11" s="1"/>
  <c r="AY52" i="9"/>
  <c r="AB52" i="9" s="1"/>
  <c r="AU52" i="9"/>
  <c r="X52" i="9" s="1"/>
  <c r="AQ52" i="9"/>
  <c r="T52" i="9" s="1"/>
  <c r="AM52" i="9"/>
  <c r="P52" i="9" s="1"/>
  <c r="AI52" i="9"/>
  <c r="L52" i="9" s="1"/>
  <c r="AE52" i="9"/>
  <c r="AW51" i="9"/>
  <c r="Z51" i="9" s="1"/>
  <c r="AS51" i="9"/>
  <c r="V51" i="9" s="1"/>
  <c r="AO51" i="9"/>
  <c r="R51" i="9" s="1"/>
  <c r="AK51" i="9"/>
  <c r="N51" i="9" s="1"/>
  <c r="AG51" i="9"/>
  <c r="AC51" i="9"/>
  <c r="Z47" i="11" s="1"/>
  <c r="AX50" i="9"/>
  <c r="AA50" i="9" s="1"/>
  <c r="AT50" i="9"/>
  <c r="W50" i="9" s="1"/>
  <c r="AP50" i="9"/>
  <c r="S50" i="9" s="1"/>
  <c r="AL50" i="9"/>
  <c r="O50" i="9" s="1"/>
  <c r="AH50" i="9"/>
  <c r="K50" i="9" s="1"/>
  <c r="AD50" i="9"/>
  <c r="AY49" i="9"/>
  <c r="AB49" i="9" s="1"/>
  <c r="AU49" i="9"/>
  <c r="X49" i="9" s="1"/>
  <c r="AQ49" i="9"/>
  <c r="T49" i="9" s="1"/>
  <c r="AM49" i="9"/>
  <c r="P49" i="9" s="1"/>
  <c r="AI49" i="9"/>
  <c r="L49" i="9" s="1"/>
  <c r="AE49" i="9"/>
  <c r="AZ48" i="9"/>
  <c r="AV48" i="9"/>
  <c r="Y48" i="9" s="1"/>
  <c r="AR48" i="9"/>
  <c r="U48" i="9" s="1"/>
  <c r="AN48" i="9"/>
  <c r="Q48" i="9" s="1"/>
  <c r="AJ48" i="9"/>
  <c r="M48" i="9" s="1"/>
  <c r="AF48" i="9"/>
  <c r="AC44" i="11" s="1"/>
  <c r="AW47" i="9"/>
  <c r="AS47" i="9"/>
  <c r="AO47" i="9"/>
  <c r="AK47" i="9"/>
  <c r="AG47" i="9"/>
  <c r="AC47" i="9"/>
  <c r="AX45" i="9"/>
  <c r="AA45" i="9" s="1"/>
  <c r="AT45" i="9"/>
  <c r="W45" i="9" s="1"/>
  <c r="AP45" i="9"/>
  <c r="S45" i="9" s="1"/>
  <c r="AL45" i="9"/>
  <c r="O45" i="9" s="1"/>
  <c r="AH45" i="9"/>
  <c r="K45" i="9" s="1"/>
  <c r="AD45" i="9"/>
  <c r="AZ44" i="9"/>
  <c r="AV44" i="9"/>
  <c r="Y44" i="9" s="1"/>
  <c r="AR44" i="9"/>
  <c r="U44" i="9" s="1"/>
  <c r="AN44" i="9"/>
  <c r="Q44" i="9" s="1"/>
  <c r="AJ44" i="9"/>
  <c r="M44" i="9" s="1"/>
  <c r="AF44" i="9"/>
  <c r="AC40" i="11" s="1"/>
  <c r="AX43" i="9"/>
  <c r="AT43" i="9"/>
  <c r="AP43" i="9"/>
  <c r="AL43" i="9"/>
  <c r="AH43" i="9"/>
  <c r="AD43" i="9"/>
  <c r="AD42" i="9" s="1"/>
  <c r="AY41" i="9"/>
  <c r="AB41" i="9" s="1"/>
  <c r="AU41" i="9"/>
  <c r="X41" i="9" s="1"/>
  <c r="AQ41" i="9"/>
  <c r="T41" i="9" s="1"/>
  <c r="AM41" i="9"/>
  <c r="P41" i="9" s="1"/>
  <c r="AI41" i="9"/>
  <c r="L41" i="9" s="1"/>
  <c r="AE41" i="9"/>
  <c r="AW40" i="9"/>
  <c r="Z40" i="9" s="1"/>
  <c r="AS40" i="9"/>
  <c r="V40" i="9" s="1"/>
  <c r="AO40" i="9"/>
  <c r="R40" i="9" s="1"/>
  <c r="AK40" i="9"/>
  <c r="N40" i="9" s="1"/>
  <c r="AG40" i="9"/>
  <c r="AC40" i="9"/>
  <c r="Z36" i="11" s="1"/>
  <c r="AX39" i="9"/>
  <c r="AT39" i="9"/>
  <c r="AP39" i="9"/>
  <c r="AL39" i="9"/>
  <c r="AH39" i="9"/>
  <c r="AD39" i="9"/>
  <c r="AY37" i="9"/>
  <c r="AB37" i="9" s="1"/>
  <c r="AU37" i="9"/>
  <c r="X37" i="9" s="1"/>
  <c r="AQ37" i="9"/>
  <c r="T37" i="9" s="1"/>
  <c r="AM37" i="9"/>
  <c r="P37" i="9" s="1"/>
  <c r="AI37" i="9"/>
  <c r="L37" i="9" s="1"/>
  <c r="AE37" i="9"/>
  <c r="AL124" i="9"/>
  <c r="O124" i="9" s="1"/>
  <c r="AY123" i="9"/>
  <c r="AI123" i="9"/>
  <c r="AN121" i="9"/>
  <c r="Q121" i="9" s="1"/>
  <c r="AP120" i="9"/>
  <c r="S120" i="9" s="1"/>
  <c r="AR119" i="9"/>
  <c r="U119" i="9" s="1"/>
  <c r="AT118" i="9"/>
  <c r="W118" i="9" s="1"/>
  <c r="AD118" i="9"/>
  <c r="AV117" i="9"/>
  <c r="Y117" i="9" s="1"/>
  <c r="AF117" i="9"/>
  <c r="AC113" i="11" s="1"/>
  <c r="AS116" i="9"/>
  <c r="V116" i="9" s="1"/>
  <c r="AC116" i="9"/>
  <c r="Z112" i="11" s="1"/>
  <c r="AP115" i="9"/>
  <c r="S115" i="9" s="1"/>
  <c r="AM114" i="9"/>
  <c r="P114" i="9" s="1"/>
  <c r="AZ113" i="9"/>
  <c r="AJ113" i="9"/>
  <c r="M113" i="9" s="1"/>
  <c r="AW112" i="9"/>
  <c r="Z112" i="9" s="1"/>
  <c r="AG112" i="9"/>
  <c r="AT111" i="9"/>
  <c r="W111" i="9" s="1"/>
  <c r="AD111" i="9"/>
  <c r="AQ110" i="9"/>
  <c r="AV108" i="9"/>
  <c r="Y108" i="9" s="1"/>
  <c r="AF108" i="9"/>
  <c r="AC104" i="11" s="1"/>
  <c r="AX107" i="9"/>
  <c r="AA107" i="9" s="1"/>
  <c r="AH107" i="9"/>
  <c r="K107" i="9" s="1"/>
  <c r="AZ106" i="9"/>
  <c r="AJ106" i="9"/>
  <c r="M106" i="9" s="1"/>
  <c r="AL105" i="9"/>
  <c r="O105" i="9" s="1"/>
  <c r="AN104" i="9"/>
  <c r="Q104" i="9" s="1"/>
  <c r="AP103" i="9"/>
  <c r="S103" i="9" s="1"/>
  <c r="AM102" i="9"/>
  <c r="P102" i="9" s="1"/>
  <c r="AZ101" i="9"/>
  <c r="AJ101" i="9"/>
  <c r="M101" i="9" s="1"/>
  <c r="AW100" i="9"/>
  <c r="Z100" i="9" s="1"/>
  <c r="AG100" i="9"/>
  <c r="AT99" i="9"/>
  <c r="W99" i="9" s="1"/>
  <c r="AD99" i="9"/>
  <c r="AQ98" i="9"/>
  <c r="T98" i="9" s="1"/>
  <c r="AN97" i="9"/>
  <c r="Q97" i="9" s="1"/>
  <c r="AK96" i="9"/>
  <c r="N96" i="9" s="1"/>
  <c r="AX95" i="9"/>
  <c r="AA95" i="9" s="1"/>
  <c r="AH95" i="9"/>
  <c r="K95" i="9" s="1"/>
  <c r="AU94" i="9"/>
  <c r="X94" i="9" s="1"/>
  <c r="AE94" i="9"/>
  <c r="AR93" i="9"/>
  <c r="U93" i="9" s="1"/>
  <c r="AO92" i="9"/>
  <c r="R92" i="9" s="1"/>
  <c r="AV91" i="9"/>
  <c r="Y91" i="9" s="1"/>
  <c r="AN91" i="9"/>
  <c r="Q91" i="9" s="1"/>
  <c r="AF91" i="9"/>
  <c r="AC87" i="11" s="1"/>
  <c r="AS90" i="9"/>
  <c r="V90" i="9" s="1"/>
  <c r="AK90" i="9"/>
  <c r="N90" i="9" s="1"/>
  <c r="AC90" i="9"/>
  <c r="Z86" i="11" s="1"/>
  <c r="AX89" i="9"/>
  <c r="AA89" i="9" s="1"/>
  <c r="AP89" i="9"/>
  <c r="S89" i="9" s="1"/>
  <c r="AH89" i="9"/>
  <c r="K89" i="9" s="1"/>
  <c r="AU88" i="9"/>
  <c r="X88" i="9" s="1"/>
  <c r="AM88" i="9"/>
  <c r="P88" i="9" s="1"/>
  <c r="AE88" i="9"/>
  <c r="AZ87" i="9"/>
  <c r="AR87" i="9"/>
  <c r="U87" i="9" s="1"/>
  <c r="AJ87" i="9"/>
  <c r="M87" i="9" s="1"/>
  <c r="AX86" i="9"/>
  <c r="AA86" i="9" s="1"/>
  <c r="AS86" i="9"/>
  <c r="V86" i="9" s="1"/>
  <c r="AM86" i="9"/>
  <c r="P86" i="9" s="1"/>
  <c r="AH86" i="9"/>
  <c r="K86" i="9" s="1"/>
  <c r="AC86" i="9"/>
  <c r="Z82" i="11" s="1"/>
  <c r="AX85" i="9"/>
  <c r="AA85" i="9" s="1"/>
  <c r="AT85" i="9"/>
  <c r="W85" i="9" s="1"/>
  <c r="AP85" i="9"/>
  <c r="S85" i="9" s="1"/>
  <c r="AL85" i="9"/>
  <c r="O85" i="9" s="1"/>
  <c r="AH85" i="9"/>
  <c r="K85" i="9" s="1"/>
  <c r="AD85" i="9"/>
  <c r="AY84" i="9"/>
  <c r="AB84" i="9" s="1"/>
  <c r="AU84" i="9"/>
  <c r="X84" i="9" s="1"/>
  <c r="AQ84" i="9"/>
  <c r="T84" i="9" s="1"/>
  <c r="AM84" i="9"/>
  <c r="P84" i="9" s="1"/>
  <c r="AI84" i="9"/>
  <c r="L84" i="9" s="1"/>
  <c r="AE84" i="9"/>
  <c r="AZ83" i="9"/>
  <c r="AV83" i="9"/>
  <c r="AR83" i="9"/>
  <c r="AN83" i="9"/>
  <c r="AJ83" i="9"/>
  <c r="AF83" i="9"/>
  <c r="AW81" i="9"/>
  <c r="Z81" i="9" s="1"/>
  <c r="AS81" i="9"/>
  <c r="V81" i="9" s="1"/>
  <c r="AO81" i="9"/>
  <c r="R81" i="9" s="1"/>
  <c r="AK81" i="9"/>
  <c r="N81" i="9" s="1"/>
  <c r="AG81" i="9"/>
  <c r="AC81" i="9"/>
  <c r="Z77" i="11" s="1"/>
  <c r="AX80" i="9"/>
  <c r="AA80" i="9" s="1"/>
  <c r="AT80" i="9"/>
  <c r="W80" i="9" s="1"/>
  <c r="AP80" i="9"/>
  <c r="S80" i="9" s="1"/>
  <c r="AL80" i="9"/>
  <c r="O80" i="9" s="1"/>
  <c r="AH80" i="9"/>
  <c r="K80" i="9" s="1"/>
  <c r="AD80" i="9"/>
  <c r="AY79" i="9"/>
  <c r="AB79" i="9" s="1"/>
  <c r="AU79" i="9"/>
  <c r="X79" i="9" s="1"/>
  <c r="AQ79" i="9"/>
  <c r="T79" i="9" s="1"/>
  <c r="AM79" i="9"/>
  <c r="P79" i="9" s="1"/>
  <c r="AI79" i="9"/>
  <c r="L79" i="9" s="1"/>
  <c r="AE79" i="9"/>
  <c r="AZ78" i="9"/>
  <c r="AV78" i="9"/>
  <c r="Y78" i="9" s="1"/>
  <c r="AR78" i="9"/>
  <c r="U78" i="9" s="1"/>
  <c r="AN78" i="9"/>
  <c r="Q78" i="9" s="1"/>
  <c r="AJ78" i="9"/>
  <c r="M78" i="9" s="1"/>
  <c r="AF78" i="9"/>
  <c r="AC74" i="11" s="1"/>
  <c r="AW77" i="9"/>
  <c r="Z77" i="9" s="1"/>
  <c r="AS77" i="9"/>
  <c r="V77" i="9" s="1"/>
  <c r="AO77" i="9"/>
  <c r="R77" i="9" s="1"/>
  <c r="AK77" i="9"/>
  <c r="N77" i="9" s="1"/>
  <c r="AG77" i="9"/>
  <c r="AC77" i="9"/>
  <c r="Z73" i="11" s="1"/>
  <c r="AX76" i="9"/>
  <c r="AA76" i="9" s="1"/>
  <c r="AT76" i="9"/>
  <c r="W76" i="9" s="1"/>
  <c r="AP76" i="9"/>
  <c r="S76" i="9" s="1"/>
  <c r="AL76" i="9"/>
  <c r="O76" i="9" s="1"/>
  <c r="AH76" i="9"/>
  <c r="K76" i="9" s="1"/>
  <c r="AD76" i="9"/>
  <c r="AY75" i="9"/>
  <c r="AB75" i="9" s="1"/>
  <c r="AU75" i="9"/>
  <c r="X75" i="9" s="1"/>
  <c r="AQ75" i="9"/>
  <c r="T75" i="9" s="1"/>
  <c r="AM75" i="9"/>
  <c r="P75" i="9" s="1"/>
  <c r="AI75" i="9"/>
  <c r="L75" i="9" s="1"/>
  <c r="AE75" i="9"/>
  <c r="AZ74" i="9"/>
  <c r="AV74" i="9"/>
  <c r="Y74" i="9" s="1"/>
  <c r="AR74" i="9"/>
  <c r="U74" i="9" s="1"/>
  <c r="AN74" i="9"/>
  <c r="Q74" i="9" s="1"/>
  <c r="AJ74" i="9"/>
  <c r="M74" i="9" s="1"/>
  <c r="AF74" i="9"/>
  <c r="AC70" i="11" s="1"/>
  <c r="AW73" i="9"/>
  <c r="Z73" i="9" s="1"/>
  <c r="AS73" i="9"/>
  <c r="V73" i="9" s="1"/>
  <c r="AO73" i="9"/>
  <c r="R73" i="9" s="1"/>
  <c r="AK73" i="9"/>
  <c r="N73" i="9" s="1"/>
  <c r="AG73" i="9"/>
  <c r="AC73" i="9"/>
  <c r="Z69" i="11" s="1"/>
  <c r="AX72" i="9"/>
  <c r="AA72" i="9" s="1"/>
  <c r="AT72" i="9"/>
  <c r="W72" i="9" s="1"/>
  <c r="AP72" i="9"/>
  <c r="S72" i="9" s="1"/>
  <c r="AL72" i="9"/>
  <c r="O72" i="9" s="1"/>
  <c r="AH72" i="9"/>
  <c r="K72" i="9" s="1"/>
  <c r="AD72" i="9"/>
  <c r="AY71" i="9"/>
  <c r="AB71" i="9" s="1"/>
  <c r="AU71" i="9"/>
  <c r="X71" i="9" s="1"/>
  <c r="AQ71" i="9"/>
  <c r="T71" i="9" s="1"/>
  <c r="AM71" i="9"/>
  <c r="P71" i="9" s="1"/>
  <c r="AI71" i="9"/>
  <c r="L71" i="9" s="1"/>
  <c r="AE71" i="9"/>
  <c r="AZ70" i="9"/>
  <c r="AV70" i="9"/>
  <c r="Y70" i="9" s="1"/>
  <c r="AR70" i="9"/>
  <c r="U70" i="9" s="1"/>
  <c r="AN70" i="9"/>
  <c r="Q70" i="9" s="1"/>
  <c r="AJ70" i="9"/>
  <c r="M70" i="9" s="1"/>
  <c r="AF70" i="9"/>
  <c r="AC66" i="11" s="1"/>
  <c r="AW69" i="9"/>
  <c r="Z69" i="9" s="1"/>
  <c r="AS69" i="9"/>
  <c r="V69" i="9" s="1"/>
  <c r="AO69" i="9"/>
  <c r="R69" i="9" s="1"/>
  <c r="AK69" i="9"/>
  <c r="N69" i="9" s="1"/>
  <c r="AG69" i="9"/>
  <c r="AC69" i="9"/>
  <c r="Z65" i="11" s="1"/>
  <c r="AX68" i="9"/>
  <c r="AA68" i="9" s="1"/>
  <c r="AT68" i="9"/>
  <c r="W68" i="9" s="1"/>
  <c r="AP68" i="9"/>
  <c r="S68" i="9" s="1"/>
  <c r="AL68" i="9"/>
  <c r="O68" i="9" s="1"/>
  <c r="AH68" i="9"/>
  <c r="K68" i="9" s="1"/>
  <c r="AD68" i="9"/>
  <c r="AY67" i="9"/>
  <c r="AB67" i="9" s="1"/>
  <c r="AU67" i="9"/>
  <c r="X67" i="9" s="1"/>
  <c r="AQ67" i="9"/>
  <c r="T67" i="9" s="1"/>
  <c r="AM67" i="9"/>
  <c r="P67" i="9" s="1"/>
  <c r="AI67" i="9"/>
  <c r="L67" i="9" s="1"/>
  <c r="AE67" i="9"/>
  <c r="AZ66" i="9"/>
  <c r="AV66" i="9"/>
  <c r="Y66" i="9" s="1"/>
  <c r="AR66" i="9"/>
  <c r="U66" i="9" s="1"/>
  <c r="AN66" i="9"/>
  <c r="Q66" i="9" s="1"/>
  <c r="AJ66" i="9"/>
  <c r="M66" i="9" s="1"/>
  <c r="AF66" i="9"/>
  <c r="AC62" i="11" s="1"/>
  <c r="AW65" i="9"/>
  <c r="Z65" i="9" s="1"/>
  <c r="AS65" i="9"/>
  <c r="V65" i="9" s="1"/>
  <c r="AO65" i="9"/>
  <c r="R65" i="9" s="1"/>
  <c r="AK65" i="9"/>
  <c r="N65" i="9" s="1"/>
  <c r="AG65" i="9"/>
  <c r="AC65" i="9"/>
  <c r="Z61" i="11" s="1"/>
  <c r="AX64" i="9"/>
  <c r="AA64" i="9" s="1"/>
  <c r="AT64" i="9"/>
  <c r="W64" i="9" s="1"/>
  <c r="AP64" i="9"/>
  <c r="S64" i="9" s="1"/>
  <c r="AL64" i="9"/>
  <c r="O64" i="9" s="1"/>
  <c r="AH64" i="9"/>
  <c r="K64" i="9" s="1"/>
  <c r="AD64" i="9"/>
  <c r="AY63" i="9"/>
  <c r="AB63" i="9" s="1"/>
  <c r="AU63" i="9"/>
  <c r="X63" i="9" s="1"/>
  <c r="AQ63" i="9"/>
  <c r="T63" i="9" s="1"/>
  <c r="AM63" i="9"/>
  <c r="P63" i="9" s="1"/>
  <c r="AI63" i="9"/>
  <c r="L63" i="9" s="1"/>
  <c r="AE63" i="9"/>
  <c r="AZ62" i="9"/>
  <c r="AV62" i="9"/>
  <c r="Y62" i="9" s="1"/>
  <c r="AR62" i="9"/>
  <c r="U62" i="9" s="1"/>
  <c r="AN62" i="9"/>
  <c r="Q62" i="9" s="1"/>
  <c r="AJ62" i="9"/>
  <c r="M62" i="9" s="1"/>
  <c r="AF62" i="9"/>
  <c r="AC58" i="11" s="1"/>
  <c r="AW61" i="9"/>
  <c r="Z61" i="9" s="1"/>
  <c r="AS61" i="9"/>
  <c r="V61" i="9" s="1"/>
  <c r="AO61" i="9"/>
  <c r="R61" i="9" s="1"/>
  <c r="AK61" i="9"/>
  <c r="N61" i="9" s="1"/>
  <c r="AG61" i="9"/>
  <c r="AC61" i="9"/>
  <c r="Z57" i="11" s="1"/>
  <c r="AX60" i="9"/>
  <c r="AA60" i="9" s="1"/>
  <c r="AT60" i="9"/>
  <c r="W60" i="9" s="1"/>
  <c r="AP60" i="9"/>
  <c r="S60" i="9" s="1"/>
  <c r="AL60" i="9"/>
  <c r="O60" i="9" s="1"/>
  <c r="AH60" i="9"/>
  <c r="K60" i="9" s="1"/>
  <c r="AD60" i="9"/>
  <c r="AY59" i="9"/>
  <c r="AB59" i="9" s="1"/>
  <c r="AU59" i="9"/>
  <c r="X59" i="9" s="1"/>
  <c r="AQ59" i="9"/>
  <c r="T59" i="9" s="1"/>
  <c r="AM59" i="9"/>
  <c r="P59" i="9" s="1"/>
  <c r="AI59" i="9"/>
  <c r="L59" i="9" s="1"/>
  <c r="AE59" i="9"/>
  <c r="AZ58" i="9"/>
  <c r="AV58" i="9"/>
  <c r="Y58" i="9" s="1"/>
  <c r="AR58" i="9"/>
  <c r="U58" i="9" s="1"/>
  <c r="AN58" i="9"/>
  <c r="Q58" i="9" s="1"/>
  <c r="AJ58" i="9"/>
  <c r="M58" i="9" s="1"/>
  <c r="AF58" i="9"/>
  <c r="AC54" i="11" s="1"/>
  <c r="AW57" i="9"/>
  <c r="Z57" i="9" s="1"/>
  <c r="AS57" i="9"/>
  <c r="V57" i="9" s="1"/>
  <c r="AO57" i="9"/>
  <c r="R57" i="9" s="1"/>
  <c r="AK57" i="9"/>
  <c r="N57" i="9" s="1"/>
  <c r="AG57" i="9"/>
  <c r="AC57" i="9"/>
  <c r="Z53" i="11" s="1"/>
  <c r="AX56" i="9"/>
  <c r="AA56" i="9" s="1"/>
  <c r="AT56" i="9"/>
  <c r="W56" i="9" s="1"/>
  <c r="AP56" i="9"/>
  <c r="S56" i="9" s="1"/>
  <c r="AL56" i="9"/>
  <c r="O56" i="9" s="1"/>
  <c r="AH56" i="9"/>
  <c r="K56" i="9" s="1"/>
  <c r="AD56" i="9"/>
  <c r="AY55" i="9"/>
  <c r="AU55" i="9"/>
  <c r="AQ55" i="9"/>
  <c r="AM55" i="9"/>
  <c r="AI55" i="9"/>
  <c r="AE55" i="9"/>
  <c r="AZ53" i="9"/>
  <c r="AV53" i="9"/>
  <c r="Y53" i="9" s="1"/>
  <c r="AR53" i="9"/>
  <c r="U53" i="9" s="1"/>
  <c r="AN53" i="9"/>
  <c r="Q53" i="9" s="1"/>
  <c r="AJ53" i="9"/>
  <c r="M53" i="9" s="1"/>
  <c r="AF53" i="9"/>
  <c r="AC49" i="11" s="1"/>
  <c r="AX52" i="9"/>
  <c r="AA52" i="9" s="1"/>
  <c r="AT52" i="9"/>
  <c r="W52" i="9" s="1"/>
  <c r="AP52" i="9"/>
  <c r="S52" i="9" s="1"/>
  <c r="AL52" i="9"/>
  <c r="O52" i="9" s="1"/>
  <c r="AH52" i="9"/>
  <c r="K52" i="9" s="1"/>
  <c r="AD52" i="9"/>
  <c r="AZ51" i="9"/>
  <c r="AV51" i="9"/>
  <c r="Y51" i="9" s="1"/>
  <c r="AR51" i="9"/>
  <c r="U51" i="9" s="1"/>
  <c r="AN51" i="9"/>
  <c r="Q51" i="9" s="1"/>
  <c r="AJ51" i="9"/>
  <c r="M51" i="9" s="1"/>
  <c r="AF51" i="9"/>
  <c r="AC47" i="11" s="1"/>
  <c r="AW50" i="9"/>
  <c r="Z50" i="9" s="1"/>
  <c r="AS50" i="9"/>
  <c r="V50" i="9" s="1"/>
  <c r="AO50" i="9"/>
  <c r="R50" i="9" s="1"/>
  <c r="AK50" i="9"/>
  <c r="N50" i="9" s="1"/>
  <c r="AG50" i="9"/>
  <c r="AC50" i="9"/>
  <c r="Z46" i="11" s="1"/>
  <c r="AX49" i="9"/>
  <c r="AA49" i="9" s="1"/>
  <c r="AT49" i="9"/>
  <c r="W49" i="9" s="1"/>
  <c r="AP49" i="9"/>
  <c r="S49" i="9" s="1"/>
  <c r="AL49" i="9"/>
  <c r="O49" i="9" s="1"/>
  <c r="AH49" i="9"/>
  <c r="K49" i="9" s="1"/>
  <c r="AD49" i="9"/>
  <c r="AY48" i="9"/>
  <c r="AB48" i="9" s="1"/>
  <c r="AU48" i="9"/>
  <c r="X48" i="9" s="1"/>
  <c r="AQ48" i="9"/>
  <c r="T48" i="9" s="1"/>
  <c r="AM48" i="9"/>
  <c r="P48" i="9" s="1"/>
  <c r="AI48" i="9"/>
  <c r="L48" i="9" s="1"/>
  <c r="AE48" i="9"/>
  <c r="AZ47" i="9"/>
  <c r="AV47" i="9"/>
  <c r="AR47" i="9"/>
  <c r="AN47" i="9"/>
  <c r="AJ47" i="9"/>
  <c r="AF47" i="9"/>
  <c r="AW45" i="9"/>
  <c r="Z45" i="9" s="1"/>
  <c r="AS45" i="9"/>
  <c r="V45" i="9" s="1"/>
  <c r="AO45" i="9"/>
  <c r="R45" i="9" s="1"/>
  <c r="AK45" i="9"/>
  <c r="N45" i="9" s="1"/>
  <c r="AG45" i="9"/>
  <c r="AC45" i="9"/>
  <c r="Z41" i="11" s="1"/>
  <c r="AY44" i="9"/>
  <c r="AB44" i="9" s="1"/>
  <c r="AU44" i="9"/>
  <c r="X44" i="9" s="1"/>
  <c r="AQ44" i="9"/>
  <c r="T44" i="9" s="1"/>
  <c r="AM44" i="9"/>
  <c r="P44" i="9" s="1"/>
  <c r="AI44" i="9"/>
  <c r="L44" i="9" s="1"/>
  <c r="AE44" i="9"/>
  <c r="AW43" i="9"/>
  <c r="AS43" i="9"/>
  <c r="AO43" i="9"/>
  <c r="AK43" i="9"/>
  <c r="AG43" i="9"/>
  <c r="AC43" i="9"/>
  <c r="AX41" i="9"/>
  <c r="AA41" i="9" s="1"/>
  <c r="AT41" i="9"/>
  <c r="W41" i="9" s="1"/>
  <c r="AP41" i="9"/>
  <c r="S41" i="9" s="1"/>
  <c r="AL41" i="9"/>
  <c r="O41" i="9" s="1"/>
  <c r="AH41" i="9"/>
  <c r="K41" i="9" s="1"/>
  <c r="AD41" i="9"/>
  <c r="AZ40" i="9"/>
  <c r="AV40" i="9"/>
  <c r="Y40" i="9" s="1"/>
  <c r="AR40" i="9"/>
  <c r="U40" i="9" s="1"/>
  <c r="AN40" i="9"/>
  <c r="Q40" i="9" s="1"/>
  <c r="AJ40" i="9"/>
  <c r="M40" i="9" s="1"/>
  <c r="AF40" i="9"/>
  <c r="AC36" i="11" s="1"/>
  <c r="AW39" i="9"/>
  <c r="AS39" i="9"/>
  <c r="AO39" i="9"/>
  <c r="AK39" i="9"/>
  <c r="AG39" i="9"/>
  <c r="AC39" i="9"/>
  <c r="AX37" i="9"/>
  <c r="AA37" i="9" s="1"/>
  <c r="AT37" i="9"/>
  <c r="W37" i="9" s="1"/>
  <c r="AP37" i="9"/>
  <c r="S37" i="9" s="1"/>
  <c r="AL37" i="9"/>
  <c r="O37" i="9" s="1"/>
  <c r="AH37" i="9"/>
  <c r="K37" i="9" s="1"/>
  <c r="AD37" i="9"/>
  <c r="AX124" i="9"/>
  <c r="AA124" i="9" s="1"/>
  <c r="AH124" i="9"/>
  <c r="K124" i="9" s="1"/>
  <c r="AU123" i="9"/>
  <c r="AE123" i="9"/>
  <c r="AE122" i="9" s="1"/>
  <c r="AZ121" i="9"/>
  <c r="AJ121" i="9"/>
  <c r="M121" i="9" s="1"/>
  <c r="AL120" i="9"/>
  <c r="O120" i="9" s="1"/>
  <c r="AN119" i="9"/>
  <c r="Q119" i="9" s="1"/>
  <c r="AP118" i="9"/>
  <c r="S118" i="9" s="1"/>
  <c r="AR117" i="9"/>
  <c r="U117" i="9" s="1"/>
  <c r="AO116" i="9"/>
  <c r="R116" i="9" s="1"/>
  <c r="AL115" i="9"/>
  <c r="O115" i="9" s="1"/>
  <c r="AY114" i="9"/>
  <c r="AB114" i="9" s="1"/>
  <c r="AI114" i="9"/>
  <c r="L114" i="9" s="1"/>
  <c r="AV113" i="9"/>
  <c r="Y113" i="9" s="1"/>
  <c r="AF113" i="9"/>
  <c r="AC109" i="11" s="1"/>
  <c r="AS112" i="9"/>
  <c r="V112" i="9" s="1"/>
  <c r="AC112" i="9"/>
  <c r="Z108" i="11" s="1"/>
  <c r="AP111" i="9"/>
  <c r="S111" i="9" s="1"/>
  <c r="AM110" i="9"/>
  <c r="AR108" i="9"/>
  <c r="U108" i="9" s="1"/>
  <c r="AT107" i="9"/>
  <c r="W107" i="9" s="1"/>
  <c r="AD107" i="9"/>
  <c r="AV106" i="9"/>
  <c r="Y106" i="9" s="1"/>
  <c r="AF106" i="9"/>
  <c r="AC102" i="11" s="1"/>
  <c r="AX105" i="9"/>
  <c r="AA105" i="9" s="1"/>
  <c r="AH105" i="9"/>
  <c r="K105" i="9" s="1"/>
  <c r="AZ104" i="9"/>
  <c r="AJ104" i="9"/>
  <c r="M104" i="9" s="1"/>
  <c r="AL103" i="9"/>
  <c r="O103" i="9" s="1"/>
  <c r="AY102" i="9"/>
  <c r="AB102" i="9" s="1"/>
  <c r="AI102" i="9"/>
  <c r="L102" i="9" s="1"/>
  <c r="AV101" i="9"/>
  <c r="Y101" i="9" s="1"/>
  <c r="AF101" i="9"/>
  <c r="AC97" i="11" s="1"/>
  <c r="AS100" i="9"/>
  <c r="V100" i="9" s="1"/>
  <c r="AC100" i="9"/>
  <c r="Z96" i="11" s="1"/>
  <c r="AP99" i="9"/>
  <c r="S99" i="9" s="1"/>
  <c r="AM98" i="9"/>
  <c r="P98" i="9" s="1"/>
  <c r="AZ97" i="9"/>
  <c r="AJ97" i="9"/>
  <c r="M97" i="9" s="1"/>
  <c r="AW96" i="9"/>
  <c r="Z96" i="9" s="1"/>
  <c r="AG96" i="9"/>
  <c r="AT95" i="9"/>
  <c r="W95" i="9" s="1"/>
  <c r="AD95" i="9"/>
  <c r="AQ94" i="9"/>
  <c r="T94" i="9" s="1"/>
  <c r="AN93" i="9"/>
  <c r="Q93" i="9" s="1"/>
  <c r="AK92" i="9"/>
  <c r="N92" i="9" s="1"/>
  <c r="AT91" i="9"/>
  <c r="W91" i="9" s="1"/>
  <c r="AL91" i="9"/>
  <c r="O91" i="9" s="1"/>
  <c r="AD91" i="9"/>
  <c r="AY90" i="9"/>
  <c r="AB90" i="9" s="1"/>
  <c r="AQ90" i="9"/>
  <c r="T90" i="9" s="1"/>
  <c r="AI90" i="9"/>
  <c r="L90" i="9" s="1"/>
  <c r="AV89" i="9"/>
  <c r="Y89" i="9" s="1"/>
  <c r="AN89" i="9"/>
  <c r="Q89" i="9" s="1"/>
  <c r="AF89" i="9"/>
  <c r="AC85" i="11" s="1"/>
  <c r="AS88" i="9"/>
  <c r="V88" i="9" s="1"/>
  <c r="AK88" i="9"/>
  <c r="N88" i="9" s="1"/>
  <c r="AC88" i="9"/>
  <c r="Z84" i="11" s="1"/>
  <c r="AX87" i="9"/>
  <c r="AA87" i="9" s="1"/>
  <c r="AP87" i="9"/>
  <c r="S87" i="9" s="1"/>
  <c r="AH87" i="9"/>
  <c r="K87" i="9" s="1"/>
  <c r="AW86" i="9"/>
  <c r="Z86" i="9" s="1"/>
  <c r="AQ86" i="9"/>
  <c r="T86" i="9" s="1"/>
  <c r="AL86" i="9"/>
  <c r="O86" i="9" s="1"/>
  <c r="AG86" i="9"/>
  <c r="AW85" i="9"/>
  <c r="Z85" i="9" s="1"/>
  <c r="AS85" i="9"/>
  <c r="V85" i="9" s="1"/>
  <c r="AO85" i="9"/>
  <c r="R85" i="9" s="1"/>
  <c r="AK85" i="9"/>
  <c r="N85" i="9" s="1"/>
  <c r="AG85" i="9"/>
  <c r="AC85" i="9"/>
  <c r="Z81" i="11" s="1"/>
  <c r="AX84" i="9"/>
  <c r="AA84" i="9" s="1"/>
  <c r="AT84" i="9"/>
  <c r="W84" i="9" s="1"/>
  <c r="AP84" i="9"/>
  <c r="S84" i="9" s="1"/>
  <c r="AL84" i="9"/>
  <c r="O84" i="9" s="1"/>
  <c r="AH84" i="9"/>
  <c r="K84" i="9" s="1"/>
  <c r="AD84" i="9"/>
  <c r="AY83" i="9"/>
  <c r="AU83" i="9"/>
  <c r="AQ83" i="9"/>
  <c r="AM83" i="9"/>
  <c r="AI83" i="9"/>
  <c r="AE83" i="9"/>
  <c r="AZ81" i="9"/>
  <c r="AV81" i="9"/>
  <c r="Y81" i="9" s="1"/>
  <c r="AR81" i="9"/>
  <c r="U81" i="9" s="1"/>
  <c r="AN81" i="9"/>
  <c r="Q81" i="9" s="1"/>
  <c r="AJ81" i="9"/>
  <c r="M81" i="9" s="1"/>
  <c r="AF81" i="9"/>
  <c r="AC77" i="11" s="1"/>
  <c r="AW80" i="9"/>
  <c r="Z80" i="9" s="1"/>
  <c r="AS80" i="9"/>
  <c r="V80" i="9" s="1"/>
  <c r="AO80" i="9"/>
  <c r="R80" i="9" s="1"/>
  <c r="AK80" i="9"/>
  <c r="N80" i="9" s="1"/>
  <c r="AG80" i="9"/>
  <c r="AC80" i="9"/>
  <c r="Z76" i="11" s="1"/>
  <c r="AX79" i="9"/>
  <c r="AA79" i="9" s="1"/>
  <c r="AT79" i="9"/>
  <c r="W79" i="9" s="1"/>
  <c r="AP79" i="9"/>
  <c r="S79" i="9" s="1"/>
  <c r="AL79" i="9"/>
  <c r="O79" i="9" s="1"/>
  <c r="AH79" i="9"/>
  <c r="K79" i="9" s="1"/>
  <c r="AD79" i="9"/>
  <c r="AY78" i="9"/>
  <c r="AB78" i="9" s="1"/>
  <c r="AU78" i="9"/>
  <c r="X78" i="9" s="1"/>
  <c r="AQ78" i="9"/>
  <c r="T78" i="9" s="1"/>
  <c r="AM78" i="9"/>
  <c r="P78" i="9" s="1"/>
  <c r="AI78" i="9"/>
  <c r="L78" i="9" s="1"/>
  <c r="AE78" i="9"/>
  <c r="AZ77" i="9"/>
  <c r="AV77" i="9"/>
  <c r="Y77" i="9" s="1"/>
  <c r="AR77" i="9"/>
  <c r="U77" i="9" s="1"/>
  <c r="AN77" i="9"/>
  <c r="Q77" i="9" s="1"/>
  <c r="AJ77" i="9"/>
  <c r="M77" i="9" s="1"/>
  <c r="AF77" i="9"/>
  <c r="AC73" i="11" s="1"/>
  <c r="AW76" i="9"/>
  <c r="Z76" i="9" s="1"/>
  <c r="AS76" i="9"/>
  <c r="V76" i="9" s="1"/>
  <c r="AO76" i="9"/>
  <c r="R76" i="9" s="1"/>
  <c r="AK76" i="9"/>
  <c r="N76" i="9" s="1"/>
  <c r="AG76" i="9"/>
  <c r="AC76" i="9"/>
  <c r="Z72" i="11" s="1"/>
  <c r="AX75" i="9"/>
  <c r="AA75" i="9" s="1"/>
  <c r="AT75" i="9"/>
  <c r="W75" i="9" s="1"/>
  <c r="AP75" i="9"/>
  <c r="S75" i="9" s="1"/>
  <c r="AL75" i="9"/>
  <c r="O75" i="9" s="1"/>
  <c r="AH75" i="9"/>
  <c r="K75" i="9" s="1"/>
  <c r="AD75" i="9"/>
  <c r="AY74" i="9"/>
  <c r="AB74" i="9" s="1"/>
  <c r="AU74" i="9"/>
  <c r="X74" i="9" s="1"/>
  <c r="AQ74" i="9"/>
  <c r="T74" i="9" s="1"/>
  <c r="AM74" i="9"/>
  <c r="P74" i="9" s="1"/>
  <c r="AI74" i="9"/>
  <c r="L74" i="9" s="1"/>
  <c r="AE74" i="9"/>
  <c r="AZ73" i="9"/>
  <c r="AV73" i="9"/>
  <c r="Y73" i="9" s="1"/>
  <c r="AR73" i="9"/>
  <c r="U73" i="9" s="1"/>
  <c r="AN73" i="9"/>
  <c r="Q73" i="9" s="1"/>
  <c r="AJ73" i="9"/>
  <c r="M73" i="9" s="1"/>
  <c r="AF73" i="9"/>
  <c r="AC69" i="11" s="1"/>
  <c r="AW72" i="9"/>
  <c r="Z72" i="9" s="1"/>
  <c r="AS72" i="9"/>
  <c r="V72" i="9" s="1"/>
  <c r="AO72" i="9"/>
  <c r="R72" i="9" s="1"/>
  <c r="AK72" i="9"/>
  <c r="N72" i="9" s="1"/>
  <c r="AG72" i="9"/>
  <c r="AC72" i="9"/>
  <c r="Z68" i="11" s="1"/>
  <c r="AX71" i="9"/>
  <c r="AA71" i="9" s="1"/>
  <c r="AT71" i="9"/>
  <c r="W71" i="9" s="1"/>
  <c r="AP71" i="9"/>
  <c r="S71" i="9" s="1"/>
  <c r="AL71" i="9"/>
  <c r="O71" i="9" s="1"/>
  <c r="AH71" i="9"/>
  <c r="K71" i="9" s="1"/>
  <c r="AD71" i="9"/>
  <c r="AY70" i="9"/>
  <c r="AB70" i="9" s="1"/>
  <c r="AU70" i="9"/>
  <c r="X70" i="9" s="1"/>
  <c r="AQ70" i="9"/>
  <c r="T70" i="9" s="1"/>
  <c r="AM70" i="9"/>
  <c r="P70" i="9" s="1"/>
  <c r="AI70" i="9"/>
  <c r="L70" i="9" s="1"/>
  <c r="AE70" i="9"/>
  <c r="AZ69" i="9"/>
  <c r="AV69" i="9"/>
  <c r="Y69" i="9" s="1"/>
  <c r="AR69" i="9"/>
  <c r="U69" i="9" s="1"/>
  <c r="AN69" i="9"/>
  <c r="Q69" i="9" s="1"/>
  <c r="AJ69" i="9"/>
  <c r="M69" i="9" s="1"/>
  <c r="AF69" i="9"/>
  <c r="AC65" i="11" s="1"/>
  <c r="AW68" i="9"/>
  <c r="Z68" i="9" s="1"/>
  <c r="AS68" i="9"/>
  <c r="V68" i="9" s="1"/>
  <c r="AO68" i="9"/>
  <c r="R68" i="9" s="1"/>
  <c r="AK68" i="9"/>
  <c r="N68" i="9" s="1"/>
  <c r="AG68" i="9"/>
  <c r="AC68" i="9"/>
  <c r="Z64" i="11" s="1"/>
  <c r="AX67" i="9"/>
  <c r="AA67" i="9" s="1"/>
  <c r="AT67" i="9"/>
  <c r="W67" i="9" s="1"/>
  <c r="AP67" i="9"/>
  <c r="S67" i="9" s="1"/>
  <c r="AL67" i="9"/>
  <c r="O67" i="9" s="1"/>
  <c r="AH67" i="9"/>
  <c r="K67" i="9" s="1"/>
  <c r="AD67" i="9"/>
  <c r="AY66" i="9"/>
  <c r="AB66" i="9" s="1"/>
  <c r="AU66" i="9"/>
  <c r="X66" i="9" s="1"/>
  <c r="AQ66" i="9"/>
  <c r="T66" i="9" s="1"/>
  <c r="AM66" i="9"/>
  <c r="P66" i="9" s="1"/>
  <c r="AI66" i="9"/>
  <c r="L66" i="9" s="1"/>
  <c r="AE66" i="9"/>
  <c r="AZ65" i="9"/>
  <c r="AV65" i="9"/>
  <c r="Y65" i="9" s="1"/>
  <c r="AR65" i="9"/>
  <c r="U65" i="9" s="1"/>
  <c r="AN65" i="9"/>
  <c r="Q65" i="9" s="1"/>
  <c r="AJ65" i="9"/>
  <c r="M65" i="9" s="1"/>
  <c r="AF65" i="9"/>
  <c r="AC61" i="11" s="1"/>
  <c r="AW64" i="9"/>
  <c r="Z64" i="9" s="1"/>
  <c r="AS64" i="9"/>
  <c r="V64" i="9" s="1"/>
  <c r="AO64" i="9"/>
  <c r="R64" i="9" s="1"/>
  <c r="AK64" i="9"/>
  <c r="N64" i="9" s="1"/>
  <c r="AG64" i="9"/>
  <c r="AC64" i="9"/>
  <c r="Z60" i="11" s="1"/>
  <c r="AX63" i="9"/>
  <c r="AA63" i="9" s="1"/>
  <c r="AT63" i="9"/>
  <c r="W63" i="9" s="1"/>
  <c r="AP63" i="9"/>
  <c r="S63" i="9" s="1"/>
  <c r="AL63" i="9"/>
  <c r="O63" i="9" s="1"/>
  <c r="AH63" i="9"/>
  <c r="K63" i="9" s="1"/>
  <c r="AD63" i="9"/>
  <c r="AY62" i="9"/>
  <c r="AB62" i="9" s="1"/>
  <c r="AU62" i="9"/>
  <c r="X62" i="9" s="1"/>
  <c r="AQ62" i="9"/>
  <c r="T62" i="9" s="1"/>
  <c r="AM62" i="9"/>
  <c r="P62" i="9" s="1"/>
  <c r="AI62" i="9"/>
  <c r="L62" i="9" s="1"/>
  <c r="AE62" i="9"/>
  <c r="AZ61" i="9"/>
  <c r="AV61" i="9"/>
  <c r="Y61" i="9" s="1"/>
  <c r="AR61" i="9"/>
  <c r="U61" i="9" s="1"/>
  <c r="AN61" i="9"/>
  <c r="Q61" i="9" s="1"/>
  <c r="AJ61" i="9"/>
  <c r="M61" i="9" s="1"/>
  <c r="AF61" i="9"/>
  <c r="AC57" i="11" s="1"/>
  <c r="AW60" i="9"/>
  <c r="Z60" i="9" s="1"/>
  <c r="AS60" i="9"/>
  <c r="V60" i="9" s="1"/>
  <c r="AO60" i="9"/>
  <c r="R60" i="9" s="1"/>
  <c r="AK60" i="9"/>
  <c r="N60" i="9" s="1"/>
  <c r="AG60" i="9"/>
  <c r="AC60" i="9"/>
  <c r="Z56" i="11" s="1"/>
  <c r="AX59" i="9"/>
  <c r="AA59" i="9" s="1"/>
  <c r="AT59" i="9"/>
  <c r="W59" i="9" s="1"/>
  <c r="AP59" i="9"/>
  <c r="S59" i="9" s="1"/>
  <c r="AL59" i="9"/>
  <c r="O59" i="9" s="1"/>
  <c r="AH59" i="9"/>
  <c r="K59" i="9" s="1"/>
  <c r="AD59" i="9"/>
  <c r="AY58" i="9"/>
  <c r="AB58" i="9" s="1"/>
  <c r="AU58" i="9"/>
  <c r="X58" i="9" s="1"/>
  <c r="AQ58" i="9"/>
  <c r="T58" i="9" s="1"/>
  <c r="AM58" i="9"/>
  <c r="P58" i="9" s="1"/>
  <c r="AI58" i="9"/>
  <c r="L58" i="9" s="1"/>
  <c r="AE58" i="9"/>
  <c r="AZ57" i="9"/>
  <c r="AV57" i="9"/>
  <c r="Y57" i="9" s="1"/>
  <c r="AR57" i="9"/>
  <c r="U57" i="9" s="1"/>
  <c r="AN57" i="9"/>
  <c r="Q57" i="9" s="1"/>
  <c r="AJ57" i="9"/>
  <c r="M57" i="9" s="1"/>
  <c r="AF57" i="9"/>
  <c r="AC53" i="11" s="1"/>
  <c r="AW56" i="9"/>
  <c r="Z56" i="9" s="1"/>
  <c r="AS56" i="9"/>
  <c r="V56" i="9" s="1"/>
  <c r="AO56" i="9"/>
  <c r="R56" i="9" s="1"/>
  <c r="AK56" i="9"/>
  <c r="N56" i="9" s="1"/>
  <c r="AG56" i="9"/>
  <c r="AC56" i="9"/>
  <c r="Z52" i="11" s="1"/>
  <c r="AX55" i="9"/>
  <c r="AT55" i="9"/>
  <c r="AP55" i="9"/>
  <c r="AL55" i="9"/>
  <c r="AH55" i="9"/>
  <c r="AD55" i="9"/>
  <c r="AY53" i="9"/>
  <c r="AB53" i="9" s="1"/>
  <c r="AU53" i="9"/>
  <c r="X53" i="9" s="1"/>
  <c r="AQ53" i="9"/>
  <c r="T53" i="9" s="1"/>
  <c r="AM53" i="9"/>
  <c r="P53" i="9" s="1"/>
  <c r="AI53" i="9"/>
  <c r="L53" i="9" s="1"/>
  <c r="AE53" i="9"/>
  <c r="AW52" i="9"/>
  <c r="Z52" i="9" s="1"/>
  <c r="AS52" i="9"/>
  <c r="V52" i="9" s="1"/>
  <c r="AO52" i="9"/>
  <c r="R52" i="9" s="1"/>
  <c r="AK52" i="9"/>
  <c r="N52" i="9" s="1"/>
  <c r="AG52" i="9"/>
  <c r="AC52" i="9"/>
  <c r="Z48" i="11" s="1"/>
  <c r="AY51" i="9"/>
  <c r="AB51" i="9" s="1"/>
  <c r="AU51" i="9"/>
  <c r="X51" i="9" s="1"/>
  <c r="AQ51" i="9"/>
  <c r="T51" i="9" s="1"/>
  <c r="AM51" i="9"/>
  <c r="P51" i="9" s="1"/>
  <c r="AI51" i="9"/>
  <c r="L51" i="9" s="1"/>
  <c r="AE51" i="9"/>
  <c r="AZ50" i="9"/>
  <c r="AV50" i="9"/>
  <c r="Y50" i="9" s="1"/>
  <c r="AR50" i="9"/>
  <c r="U50" i="9" s="1"/>
  <c r="AN50" i="9"/>
  <c r="Q50" i="9" s="1"/>
  <c r="AJ50" i="9"/>
  <c r="M50" i="9" s="1"/>
  <c r="AF50" i="9"/>
  <c r="AC46" i="11" s="1"/>
  <c r="AW49" i="9"/>
  <c r="Z49" i="9" s="1"/>
  <c r="AS49" i="9"/>
  <c r="V49" i="9" s="1"/>
  <c r="AO49" i="9"/>
  <c r="R49" i="9" s="1"/>
  <c r="AK49" i="9"/>
  <c r="N49" i="9" s="1"/>
  <c r="AG49" i="9"/>
  <c r="AC49" i="9"/>
  <c r="Z45" i="11" s="1"/>
  <c r="AX48" i="9"/>
  <c r="AA48" i="9" s="1"/>
  <c r="AT48" i="9"/>
  <c r="W48" i="9" s="1"/>
  <c r="AP48" i="9"/>
  <c r="S48" i="9" s="1"/>
  <c r="AL48" i="9"/>
  <c r="O48" i="9" s="1"/>
  <c r="AH48" i="9"/>
  <c r="K48" i="9" s="1"/>
  <c r="AD48" i="9"/>
  <c r="AY47" i="9"/>
  <c r="AU47" i="9"/>
  <c r="AQ47" i="9"/>
  <c r="AM47" i="9"/>
  <c r="AI47" i="9"/>
  <c r="AE47" i="9"/>
  <c r="AZ45" i="9"/>
  <c r="AV45" i="9"/>
  <c r="Y45" i="9" s="1"/>
  <c r="AR45" i="9"/>
  <c r="U45" i="9" s="1"/>
  <c r="AN45" i="9"/>
  <c r="Q45" i="9" s="1"/>
  <c r="AJ45" i="9"/>
  <c r="M45" i="9" s="1"/>
  <c r="AF45" i="9"/>
  <c r="AC41" i="11" s="1"/>
  <c r="AX44" i="9"/>
  <c r="AA44" i="9" s="1"/>
  <c r="AT44" i="9"/>
  <c r="W44" i="9" s="1"/>
  <c r="AP44" i="9"/>
  <c r="S44" i="9" s="1"/>
  <c r="AL44" i="9"/>
  <c r="O44" i="9" s="1"/>
  <c r="AH44" i="9"/>
  <c r="K44" i="9" s="1"/>
  <c r="AD44" i="9"/>
  <c r="AZ43" i="9"/>
  <c r="AZ42" i="9" s="1"/>
  <c r="AV43" i="9"/>
  <c r="AR43" i="9"/>
  <c r="AN43" i="9"/>
  <c r="AJ43" i="9"/>
  <c r="AF43" i="9"/>
  <c r="AW41" i="9"/>
  <c r="Z41" i="9" s="1"/>
  <c r="AS41" i="9"/>
  <c r="V41" i="9" s="1"/>
  <c r="AO41" i="9"/>
  <c r="R41" i="9" s="1"/>
  <c r="AK41" i="9"/>
  <c r="N41" i="9" s="1"/>
  <c r="AG41" i="9"/>
  <c r="AC41" i="9"/>
  <c r="Z37" i="11" s="1"/>
  <c r="AY40" i="9"/>
  <c r="AB40" i="9" s="1"/>
  <c r="AU40" i="9"/>
  <c r="X40" i="9" s="1"/>
  <c r="AQ40" i="9"/>
  <c r="T40" i="9" s="1"/>
  <c r="AM40" i="9"/>
  <c r="P40" i="9" s="1"/>
  <c r="AI40" i="9"/>
  <c r="L40" i="9" s="1"/>
  <c r="AE40" i="9"/>
  <c r="AZ39" i="9"/>
  <c r="AV39" i="9"/>
  <c r="AR39" i="9"/>
  <c r="AN39" i="9"/>
  <c r="AJ39" i="9"/>
  <c r="AF39" i="9"/>
  <c r="AW37" i="9"/>
  <c r="Z37" i="9" s="1"/>
  <c r="AS37" i="9"/>
  <c r="V37" i="9" s="1"/>
  <c r="AO37" i="9"/>
  <c r="R37" i="9" s="1"/>
  <c r="AK37" i="9"/>
  <c r="N37" i="9" s="1"/>
  <c r="AG37" i="9"/>
  <c r="AC37" i="9"/>
  <c r="Z33" i="11" s="1"/>
  <c r="AT124" i="9"/>
  <c r="W124" i="9" s="1"/>
  <c r="AD124" i="9"/>
  <c r="AQ123" i="9"/>
  <c r="AV121" i="9"/>
  <c r="Y121" i="9" s="1"/>
  <c r="AF121" i="9"/>
  <c r="AC117" i="11" s="1"/>
  <c r="AX120" i="9"/>
  <c r="AA120" i="9" s="1"/>
  <c r="AH120" i="9"/>
  <c r="K120" i="9" s="1"/>
  <c r="AZ119" i="9"/>
  <c r="AJ119" i="9"/>
  <c r="M119" i="9" s="1"/>
  <c r="AL118" i="9"/>
  <c r="O118" i="9" s="1"/>
  <c r="AN117" i="9"/>
  <c r="Q117" i="9" s="1"/>
  <c r="AK116" i="9"/>
  <c r="N116" i="9" s="1"/>
  <c r="AX115" i="9"/>
  <c r="AA115" i="9" s="1"/>
  <c r="AH115" i="9"/>
  <c r="K115" i="9" s="1"/>
  <c r="AU114" i="9"/>
  <c r="X114" i="9" s="1"/>
  <c r="AE114" i="9"/>
  <c r="AR113" i="9"/>
  <c r="U113" i="9" s="1"/>
  <c r="AO112" i="9"/>
  <c r="R112" i="9" s="1"/>
  <c r="AL111" i="9"/>
  <c r="O111" i="9" s="1"/>
  <c r="AY110" i="9"/>
  <c r="AI110" i="9"/>
  <c r="AN108" i="9"/>
  <c r="Q108" i="9" s="1"/>
  <c r="AP107" i="9"/>
  <c r="S107" i="9" s="1"/>
  <c r="AR106" i="9"/>
  <c r="U106" i="9" s="1"/>
  <c r="AT105" i="9"/>
  <c r="W105" i="9" s="1"/>
  <c r="AD105" i="9"/>
  <c r="AV104" i="9"/>
  <c r="Y104" i="9" s="1"/>
  <c r="AF104" i="9"/>
  <c r="AC100" i="11" s="1"/>
  <c r="AX103" i="9"/>
  <c r="AA103" i="9" s="1"/>
  <c r="AH103" i="9"/>
  <c r="K103" i="9" s="1"/>
  <c r="AU102" i="9"/>
  <c r="X102" i="9" s="1"/>
  <c r="AE102" i="9"/>
  <c r="AR101" i="9"/>
  <c r="U101" i="9" s="1"/>
  <c r="AO100" i="9"/>
  <c r="R100" i="9" s="1"/>
  <c r="AL99" i="9"/>
  <c r="O99" i="9" s="1"/>
  <c r="AY98" i="9"/>
  <c r="AB98" i="9" s="1"/>
  <c r="AI98" i="9"/>
  <c r="L98" i="9" s="1"/>
  <c r="AV97" i="9"/>
  <c r="Y97" i="9" s="1"/>
  <c r="AF97" i="9"/>
  <c r="AC93" i="11" s="1"/>
  <c r="AS96" i="9"/>
  <c r="V96" i="9" s="1"/>
  <c r="AC96" i="9"/>
  <c r="Z92" i="11" s="1"/>
  <c r="AP95" i="9"/>
  <c r="S95" i="9" s="1"/>
  <c r="AM94" i="9"/>
  <c r="P94" i="9" s="1"/>
  <c r="AZ93" i="9"/>
  <c r="AJ93" i="9"/>
  <c r="M93" i="9" s="1"/>
  <c r="AW92" i="9"/>
  <c r="Z92" i="9" s="1"/>
  <c r="AG92" i="9"/>
  <c r="AZ91" i="9"/>
  <c r="AR91" i="9"/>
  <c r="U91" i="9" s="1"/>
  <c r="AJ91" i="9"/>
  <c r="M91" i="9" s="1"/>
  <c r="AW90" i="9"/>
  <c r="Z90" i="9" s="1"/>
  <c r="AO90" i="9"/>
  <c r="R90" i="9" s="1"/>
  <c r="AG90" i="9"/>
  <c r="AT89" i="9"/>
  <c r="W89" i="9" s="1"/>
  <c r="AL89" i="9"/>
  <c r="O89" i="9" s="1"/>
  <c r="AD89" i="9"/>
  <c r="AY88" i="9"/>
  <c r="AB88" i="9" s="1"/>
  <c r="AQ88" i="9"/>
  <c r="T88" i="9" s="1"/>
  <c r="AI88" i="9"/>
  <c r="L88" i="9" s="1"/>
  <c r="AV87" i="9"/>
  <c r="Y87" i="9" s="1"/>
  <c r="AN87" i="9"/>
  <c r="Q87" i="9" s="1"/>
  <c r="AF87" i="9"/>
  <c r="AC83" i="11" s="1"/>
  <c r="AU86" i="9"/>
  <c r="X86" i="9" s="1"/>
  <c r="AP86" i="9"/>
  <c r="S86" i="9" s="1"/>
  <c r="AK86" i="9"/>
  <c r="N86" i="9" s="1"/>
  <c r="AE86" i="9"/>
  <c r="AZ85" i="9"/>
  <c r="AV85" i="9"/>
  <c r="Y85" i="9" s="1"/>
  <c r="AR85" i="9"/>
  <c r="U85" i="9" s="1"/>
  <c r="AN85" i="9"/>
  <c r="Q85" i="9" s="1"/>
  <c r="AJ85" i="9"/>
  <c r="M85" i="9" s="1"/>
  <c r="AF85" i="9"/>
  <c r="AC81" i="11" s="1"/>
  <c r="AW84" i="9"/>
  <c r="Z84" i="9" s="1"/>
  <c r="AS84" i="9"/>
  <c r="V84" i="9" s="1"/>
  <c r="AO84" i="9"/>
  <c r="R84" i="9" s="1"/>
  <c r="AK84" i="9"/>
  <c r="N84" i="9" s="1"/>
  <c r="AG84" i="9"/>
  <c r="AC84" i="9"/>
  <c r="Z80" i="11" s="1"/>
  <c r="AX83" i="9"/>
  <c r="AT83" i="9"/>
  <c r="AP83" i="9"/>
  <c r="AL83" i="9"/>
  <c r="AH83" i="9"/>
  <c r="AD83" i="9"/>
  <c r="AD82" i="9" s="1"/>
  <c r="AY81" i="9"/>
  <c r="AB81" i="9" s="1"/>
  <c r="AU81" i="9"/>
  <c r="X81" i="9" s="1"/>
  <c r="AQ81" i="9"/>
  <c r="T81" i="9" s="1"/>
  <c r="AM81" i="9"/>
  <c r="P81" i="9" s="1"/>
  <c r="AI81" i="9"/>
  <c r="L81" i="9" s="1"/>
  <c r="AE81" i="9"/>
  <c r="AZ80" i="9"/>
  <c r="AV80" i="9"/>
  <c r="Y80" i="9" s="1"/>
  <c r="AR80" i="9"/>
  <c r="U80" i="9" s="1"/>
  <c r="AN80" i="9"/>
  <c r="Q80" i="9" s="1"/>
  <c r="AJ80" i="9"/>
  <c r="M80" i="9" s="1"/>
  <c r="AF80" i="9"/>
  <c r="AC76" i="11" s="1"/>
  <c r="G76" i="11" s="1"/>
  <c r="AW79" i="9"/>
  <c r="Z79" i="9" s="1"/>
  <c r="AS79" i="9"/>
  <c r="V79" i="9" s="1"/>
  <c r="AO79" i="9"/>
  <c r="R79" i="9" s="1"/>
  <c r="AK79" i="9"/>
  <c r="N79" i="9" s="1"/>
  <c r="AG79" i="9"/>
  <c r="AC79" i="9"/>
  <c r="Z75" i="11" s="1"/>
  <c r="AX78" i="9"/>
  <c r="AA78" i="9" s="1"/>
  <c r="AT78" i="9"/>
  <c r="W78" i="9" s="1"/>
  <c r="AP78" i="9"/>
  <c r="S78" i="9" s="1"/>
  <c r="AL78" i="9"/>
  <c r="O78" i="9" s="1"/>
  <c r="AH78" i="9"/>
  <c r="K78" i="9" s="1"/>
  <c r="AD78" i="9"/>
  <c r="AY77" i="9"/>
  <c r="AB77" i="9" s="1"/>
  <c r="AU77" i="9"/>
  <c r="X77" i="9" s="1"/>
  <c r="AQ77" i="9"/>
  <c r="T77" i="9" s="1"/>
  <c r="AM77" i="9"/>
  <c r="P77" i="9" s="1"/>
  <c r="AI77" i="9"/>
  <c r="L77" i="9" s="1"/>
  <c r="AE77" i="9"/>
  <c r="AZ76" i="9"/>
  <c r="AV76" i="9"/>
  <c r="Y76" i="9" s="1"/>
  <c r="AR76" i="9"/>
  <c r="U76" i="9" s="1"/>
  <c r="AN76" i="9"/>
  <c r="Q76" i="9" s="1"/>
  <c r="AJ76" i="9"/>
  <c r="M76" i="9" s="1"/>
  <c r="AF76" i="9"/>
  <c r="AC72" i="11" s="1"/>
  <c r="AW75" i="9"/>
  <c r="Z75" i="9" s="1"/>
  <c r="AS75" i="9"/>
  <c r="V75" i="9" s="1"/>
  <c r="AO75" i="9"/>
  <c r="R75" i="9" s="1"/>
  <c r="AK75" i="9"/>
  <c r="N75" i="9" s="1"/>
  <c r="AG75" i="9"/>
  <c r="AC75" i="9"/>
  <c r="Z71" i="11" s="1"/>
  <c r="AX74" i="9"/>
  <c r="AA74" i="9" s="1"/>
  <c r="AT74" i="9"/>
  <c r="W74" i="9" s="1"/>
  <c r="AP74" i="9"/>
  <c r="S74" i="9" s="1"/>
  <c r="AL74" i="9"/>
  <c r="O74" i="9" s="1"/>
  <c r="AH74" i="9"/>
  <c r="K74" i="9" s="1"/>
  <c r="AD74" i="9"/>
  <c r="AY73" i="9"/>
  <c r="AB73" i="9" s="1"/>
  <c r="AU73" i="9"/>
  <c r="X73" i="9" s="1"/>
  <c r="AQ73" i="9"/>
  <c r="T73" i="9" s="1"/>
  <c r="AM73" i="9"/>
  <c r="P73" i="9" s="1"/>
  <c r="AI73" i="9"/>
  <c r="L73" i="9" s="1"/>
  <c r="AE73" i="9"/>
  <c r="AZ72" i="9"/>
  <c r="AV72" i="9"/>
  <c r="Y72" i="9" s="1"/>
  <c r="AR72" i="9"/>
  <c r="U72" i="9" s="1"/>
  <c r="AN72" i="9"/>
  <c r="Q72" i="9" s="1"/>
  <c r="AJ72" i="9"/>
  <c r="M72" i="9" s="1"/>
  <c r="AF72" i="9"/>
  <c r="AC68" i="11" s="1"/>
  <c r="AW71" i="9"/>
  <c r="Z71" i="9" s="1"/>
  <c r="AS71" i="9"/>
  <c r="V71" i="9" s="1"/>
  <c r="AO71" i="9"/>
  <c r="R71" i="9" s="1"/>
  <c r="AK71" i="9"/>
  <c r="N71" i="9" s="1"/>
  <c r="AG71" i="9"/>
  <c r="AC71" i="9"/>
  <c r="Z67" i="11" s="1"/>
  <c r="AX70" i="9"/>
  <c r="AA70" i="9" s="1"/>
  <c r="AT70" i="9"/>
  <c r="W70" i="9" s="1"/>
  <c r="AP70" i="9"/>
  <c r="S70" i="9" s="1"/>
  <c r="AL70" i="9"/>
  <c r="O70" i="9" s="1"/>
  <c r="AH70" i="9"/>
  <c r="K70" i="9" s="1"/>
  <c r="AD70" i="9"/>
  <c r="AY69" i="9"/>
  <c r="AB69" i="9" s="1"/>
  <c r="AU69" i="9"/>
  <c r="X69" i="9" s="1"/>
  <c r="AQ69" i="9"/>
  <c r="T69" i="9" s="1"/>
  <c r="AM69" i="9"/>
  <c r="P69" i="9" s="1"/>
  <c r="AI69" i="9"/>
  <c r="L69" i="9" s="1"/>
  <c r="AE69" i="9"/>
  <c r="AZ68" i="9"/>
  <c r="AV68" i="9"/>
  <c r="Y68" i="9" s="1"/>
  <c r="AR68" i="9"/>
  <c r="U68" i="9" s="1"/>
  <c r="AN68" i="9"/>
  <c r="Q68" i="9" s="1"/>
  <c r="AJ68" i="9"/>
  <c r="M68" i="9" s="1"/>
  <c r="AF68" i="9"/>
  <c r="AC64" i="11" s="1"/>
  <c r="G64" i="11" s="1"/>
  <c r="AW67" i="9"/>
  <c r="Z67" i="9" s="1"/>
  <c r="AS67" i="9"/>
  <c r="V67" i="9" s="1"/>
  <c r="AO67" i="9"/>
  <c r="R67" i="9" s="1"/>
  <c r="AK67" i="9"/>
  <c r="N67" i="9" s="1"/>
  <c r="AG67" i="9"/>
  <c r="AC67" i="9"/>
  <c r="Z63" i="11" s="1"/>
  <c r="AX66" i="9"/>
  <c r="AA66" i="9" s="1"/>
  <c r="AT66" i="9"/>
  <c r="W66" i="9" s="1"/>
  <c r="AP66" i="9"/>
  <c r="S66" i="9" s="1"/>
  <c r="AL66" i="9"/>
  <c r="O66" i="9" s="1"/>
  <c r="AH66" i="9"/>
  <c r="K66" i="9" s="1"/>
  <c r="AD66" i="9"/>
  <c r="AY65" i="9"/>
  <c r="AB65" i="9" s="1"/>
  <c r="AU65" i="9"/>
  <c r="X65" i="9" s="1"/>
  <c r="AQ65" i="9"/>
  <c r="T65" i="9" s="1"/>
  <c r="AM65" i="9"/>
  <c r="P65" i="9" s="1"/>
  <c r="AI65" i="9"/>
  <c r="L65" i="9" s="1"/>
  <c r="AE65" i="9"/>
  <c r="AZ64" i="9"/>
  <c r="AV64" i="9"/>
  <c r="Y64" i="9" s="1"/>
  <c r="AR64" i="9"/>
  <c r="U64" i="9" s="1"/>
  <c r="AN64" i="9"/>
  <c r="Q64" i="9" s="1"/>
  <c r="AJ64" i="9"/>
  <c r="M64" i="9" s="1"/>
  <c r="AF64" i="9"/>
  <c r="AC60" i="11" s="1"/>
  <c r="G60" i="11" s="1"/>
  <c r="AW63" i="9"/>
  <c r="Z63" i="9" s="1"/>
  <c r="AS63" i="9"/>
  <c r="V63" i="9" s="1"/>
  <c r="AO63" i="9"/>
  <c r="R63" i="9" s="1"/>
  <c r="AK63" i="9"/>
  <c r="N63" i="9" s="1"/>
  <c r="AG63" i="9"/>
  <c r="AC63" i="9"/>
  <c r="Z59" i="11" s="1"/>
  <c r="AX62" i="9"/>
  <c r="AA62" i="9" s="1"/>
  <c r="AT62" i="9"/>
  <c r="W62" i="9" s="1"/>
  <c r="AP62" i="9"/>
  <c r="S62" i="9" s="1"/>
  <c r="AL62" i="9"/>
  <c r="O62" i="9" s="1"/>
  <c r="AH62" i="9"/>
  <c r="K62" i="9" s="1"/>
  <c r="AD62" i="9"/>
  <c r="AY61" i="9"/>
  <c r="AB61" i="9" s="1"/>
  <c r="AU61" i="9"/>
  <c r="X61" i="9" s="1"/>
  <c r="AQ61" i="9"/>
  <c r="T61" i="9" s="1"/>
  <c r="AM61" i="9"/>
  <c r="P61" i="9" s="1"/>
  <c r="AI61" i="9"/>
  <c r="L61" i="9" s="1"/>
  <c r="AE61" i="9"/>
  <c r="AZ60" i="9"/>
  <c r="AV60" i="9"/>
  <c r="Y60" i="9" s="1"/>
  <c r="AR60" i="9"/>
  <c r="U60" i="9" s="1"/>
  <c r="AN60" i="9"/>
  <c r="Q60" i="9" s="1"/>
  <c r="AJ60" i="9"/>
  <c r="M60" i="9" s="1"/>
  <c r="AF60" i="9"/>
  <c r="AC56" i="11" s="1"/>
  <c r="G56" i="11" s="1"/>
  <c r="AW59" i="9"/>
  <c r="Z59" i="9" s="1"/>
  <c r="AS59" i="9"/>
  <c r="V59" i="9" s="1"/>
  <c r="AO59" i="9"/>
  <c r="R59" i="9" s="1"/>
  <c r="AK59" i="9"/>
  <c r="N59" i="9" s="1"/>
  <c r="AG59" i="9"/>
  <c r="AC59" i="9"/>
  <c r="Z55" i="11" s="1"/>
  <c r="AX58" i="9"/>
  <c r="AA58" i="9" s="1"/>
  <c r="AT58" i="9"/>
  <c r="W58" i="9" s="1"/>
  <c r="AP58" i="9"/>
  <c r="S58" i="9" s="1"/>
  <c r="AL58" i="9"/>
  <c r="O58" i="9" s="1"/>
  <c r="AH58" i="9"/>
  <c r="K58" i="9" s="1"/>
  <c r="AD58" i="9"/>
  <c r="AY57" i="9"/>
  <c r="AB57" i="9" s="1"/>
  <c r="AU57" i="9"/>
  <c r="X57" i="9" s="1"/>
  <c r="AQ57" i="9"/>
  <c r="T57" i="9" s="1"/>
  <c r="AM57" i="9"/>
  <c r="P57" i="9" s="1"/>
  <c r="AI57" i="9"/>
  <c r="L57" i="9" s="1"/>
  <c r="AE57" i="9"/>
  <c r="AZ56" i="9"/>
  <c r="AV56" i="9"/>
  <c r="Y56" i="9" s="1"/>
  <c r="AR56" i="9"/>
  <c r="U56" i="9" s="1"/>
  <c r="AN56" i="9"/>
  <c r="Q56" i="9" s="1"/>
  <c r="AJ56" i="9"/>
  <c r="M56" i="9" s="1"/>
  <c r="AF56" i="9"/>
  <c r="AC52" i="11" s="1"/>
  <c r="AW55" i="9"/>
  <c r="AS55" i="9"/>
  <c r="AO55" i="9"/>
  <c r="AK55" i="9"/>
  <c r="AG55" i="9"/>
  <c r="AG54" i="9" s="1"/>
  <c r="AC55" i="9"/>
  <c r="AX53" i="9"/>
  <c r="AA53" i="9" s="1"/>
  <c r="AT53" i="9"/>
  <c r="W53" i="9" s="1"/>
  <c r="AP53" i="9"/>
  <c r="S53" i="9" s="1"/>
  <c r="AL53" i="9"/>
  <c r="O53" i="9" s="1"/>
  <c r="AH53" i="9"/>
  <c r="K53" i="9" s="1"/>
  <c r="AD53" i="9"/>
  <c r="AZ52" i="9"/>
  <c r="AV52" i="9"/>
  <c r="Y52" i="9" s="1"/>
  <c r="AR52" i="9"/>
  <c r="U52" i="9" s="1"/>
  <c r="AN52" i="9"/>
  <c r="Q52" i="9" s="1"/>
  <c r="AJ52" i="9"/>
  <c r="M52" i="9" s="1"/>
  <c r="AF52" i="9"/>
  <c r="AC48" i="11" s="1"/>
  <c r="AX51" i="9"/>
  <c r="AA51" i="9" s="1"/>
  <c r="AT51" i="9"/>
  <c r="W51" i="9" s="1"/>
  <c r="AP51" i="9"/>
  <c r="S51" i="9" s="1"/>
  <c r="AL51" i="9"/>
  <c r="O51" i="9" s="1"/>
  <c r="AH51" i="9"/>
  <c r="K51" i="9" s="1"/>
  <c r="AD51" i="9"/>
  <c r="AY50" i="9"/>
  <c r="AB50" i="9" s="1"/>
  <c r="AU50" i="9"/>
  <c r="X50" i="9" s="1"/>
  <c r="AQ50" i="9"/>
  <c r="T50" i="9" s="1"/>
  <c r="AM50" i="9"/>
  <c r="P50" i="9" s="1"/>
  <c r="AI50" i="9"/>
  <c r="L50" i="9" s="1"/>
  <c r="AE50" i="9"/>
  <c r="AZ49" i="9"/>
  <c r="AV49" i="9"/>
  <c r="Y49" i="9" s="1"/>
  <c r="AR49" i="9"/>
  <c r="U49" i="9" s="1"/>
  <c r="AN49" i="9"/>
  <c r="Q49" i="9" s="1"/>
  <c r="AJ49" i="9"/>
  <c r="M49" i="9" s="1"/>
  <c r="AF49" i="9"/>
  <c r="AC45" i="11" s="1"/>
  <c r="AW48" i="9"/>
  <c r="Z48" i="9" s="1"/>
  <c r="AS48" i="9"/>
  <c r="V48" i="9" s="1"/>
  <c r="AO48" i="9"/>
  <c r="R48" i="9" s="1"/>
  <c r="AK48" i="9"/>
  <c r="N48" i="9" s="1"/>
  <c r="AG48" i="9"/>
  <c r="AC48" i="9"/>
  <c r="Z44" i="11" s="1"/>
  <c r="AX47" i="9"/>
  <c r="AT47" i="9"/>
  <c r="AP47" i="9"/>
  <c r="AL47" i="9"/>
  <c r="AH47" i="9"/>
  <c r="AD47" i="9"/>
  <c r="AD46" i="9" s="1"/>
  <c r="AU45" i="9"/>
  <c r="X45" i="9" s="1"/>
  <c r="AE45" i="9"/>
  <c r="AW44" i="9"/>
  <c r="Z44" i="9" s="1"/>
  <c r="AG44" i="9"/>
  <c r="AU43" i="9"/>
  <c r="AE43" i="9"/>
  <c r="AZ41" i="9"/>
  <c r="AJ41" i="9"/>
  <c r="M41" i="9" s="1"/>
  <c r="AL40" i="9"/>
  <c r="O40" i="9" s="1"/>
  <c r="AY39" i="9"/>
  <c r="AI39" i="9"/>
  <c r="AN37" i="9"/>
  <c r="Q37" i="9" s="1"/>
  <c r="AW36" i="9"/>
  <c r="AS36" i="9"/>
  <c r="AO36" i="9"/>
  <c r="AK36" i="9"/>
  <c r="AG36" i="9"/>
  <c r="AG35" i="9" s="1"/>
  <c r="AC36" i="9"/>
  <c r="AX34" i="9"/>
  <c r="AA34" i="9" s="1"/>
  <c r="AT34" i="9"/>
  <c r="W34" i="9" s="1"/>
  <c r="AP34" i="9"/>
  <c r="S34" i="9" s="1"/>
  <c r="AL34" i="9"/>
  <c r="O34" i="9" s="1"/>
  <c r="AH34" i="9"/>
  <c r="K34" i="9" s="1"/>
  <c r="AD34" i="9"/>
  <c r="AZ33" i="9"/>
  <c r="AV33" i="9"/>
  <c r="Y33" i="9" s="1"/>
  <c r="AR33" i="9"/>
  <c r="U33" i="9" s="1"/>
  <c r="AN33" i="9"/>
  <c r="Q33" i="9" s="1"/>
  <c r="AJ33" i="9"/>
  <c r="M33" i="9" s="1"/>
  <c r="AF33" i="9"/>
  <c r="AC28" i="11" s="1"/>
  <c r="AX32" i="9"/>
  <c r="AA32" i="9" s="1"/>
  <c r="AT32" i="9"/>
  <c r="W32" i="9" s="1"/>
  <c r="AP32" i="9"/>
  <c r="S32" i="9" s="1"/>
  <c r="AL32" i="9"/>
  <c r="O32" i="9" s="1"/>
  <c r="AH32" i="9"/>
  <c r="K32" i="9" s="1"/>
  <c r="AD32" i="9"/>
  <c r="AZ31" i="9"/>
  <c r="AV31" i="9"/>
  <c r="Y31" i="9" s="1"/>
  <c r="AR31" i="9"/>
  <c r="U31" i="9" s="1"/>
  <c r="AN31" i="9"/>
  <c r="Q31" i="9" s="1"/>
  <c r="AJ31" i="9"/>
  <c r="M31" i="9" s="1"/>
  <c r="AF31" i="9"/>
  <c r="AC26" i="11" s="1"/>
  <c r="AX30" i="9"/>
  <c r="AA30" i="9" s="1"/>
  <c r="AT30" i="9"/>
  <c r="W30" i="9" s="1"/>
  <c r="AP30" i="9"/>
  <c r="S30" i="9" s="1"/>
  <c r="AL30" i="9"/>
  <c r="O30" i="9" s="1"/>
  <c r="AH30" i="9"/>
  <c r="K30" i="9" s="1"/>
  <c r="AD30" i="9"/>
  <c r="AZ29" i="9"/>
  <c r="AV29" i="9"/>
  <c r="Y29" i="9" s="1"/>
  <c r="AR29" i="9"/>
  <c r="U29" i="9" s="1"/>
  <c r="AN29" i="9"/>
  <c r="Q29" i="9" s="1"/>
  <c r="AJ29" i="9"/>
  <c r="M29" i="9" s="1"/>
  <c r="AF29" i="9"/>
  <c r="AC24" i="11" s="1"/>
  <c r="AW28" i="9"/>
  <c r="Z28" i="9" s="1"/>
  <c r="AS28" i="9"/>
  <c r="V28" i="9" s="1"/>
  <c r="AO28" i="9"/>
  <c r="R28" i="9" s="1"/>
  <c r="AK28" i="9"/>
  <c r="N28" i="9" s="1"/>
  <c r="AG28" i="9"/>
  <c r="AC28" i="9"/>
  <c r="Z23" i="11" s="1"/>
  <c r="AX27" i="9"/>
  <c r="AT27" i="9"/>
  <c r="AP27" i="9"/>
  <c r="AL27" i="9"/>
  <c r="AH27" i="9"/>
  <c r="AD27" i="9"/>
  <c r="AY25" i="9"/>
  <c r="AB25" i="9" s="1"/>
  <c r="AU25" i="9"/>
  <c r="X25" i="9" s="1"/>
  <c r="AQ25" i="9"/>
  <c r="T25" i="9" s="1"/>
  <c r="AM25" i="9"/>
  <c r="P25" i="9" s="1"/>
  <c r="AI25" i="9"/>
  <c r="L25" i="9" s="1"/>
  <c r="AE25" i="9"/>
  <c r="AW24" i="9"/>
  <c r="AS24" i="9"/>
  <c r="AO24" i="9"/>
  <c r="AK24" i="9"/>
  <c r="AG24" i="9"/>
  <c r="AC24" i="9"/>
  <c r="AQ45" i="9"/>
  <c r="T45" i="9" s="1"/>
  <c r="AS44" i="9"/>
  <c r="V44" i="9" s="1"/>
  <c r="AC44" i="9"/>
  <c r="Z40" i="11" s="1"/>
  <c r="AQ43" i="9"/>
  <c r="AV41" i="9"/>
  <c r="Y41" i="9" s="1"/>
  <c r="AF41" i="9"/>
  <c r="AC37" i="11" s="1"/>
  <c r="AX40" i="9"/>
  <c r="AA40" i="9" s="1"/>
  <c r="AH40" i="9"/>
  <c r="K40" i="9" s="1"/>
  <c r="AU39" i="9"/>
  <c r="AE39" i="9"/>
  <c r="AE38" i="9" s="1"/>
  <c r="AZ37" i="9"/>
  <c r="AJ37" i="9"/>
  <c r="M37" i="9" s="1"/>
  <c r="AZ36" i="9"/>
  <c r="AV36" i="9"/>
  <c r="AR36" i="9"/>
  <c r="AN36" i="9"/>
  <c r="AJ36" i="9"/>
  <c r="AF36" i="9"/>
  <c r="AW34" i="9"/>
  <c r="Z34" i="9" s="1"/>
  <c r="AS34" i="9"/>
  <c r="V34" i="9" s="1"/>
  <c r="AO34" i="9"/>
  <c r="R34" i="9" s="1"/>
  <c r="AK34" i="9"/>
  <c r="N34" i="9" s="1"/>
  <c r="AG34" i="9"/>
  <c r="AC34" i="9"/>
  <c r="Z29" i="11" s="1"/>
  <c r="AY33" i="9"/>
  <c r="AB33" i="9" s="1"/>
  <c r="AU33" i="9"/>
  <c r="X33" i="9" s="1"/>
  <c r="AQ33" i="9"/>
  <c r="T33" i="9" s="1"/>
  <c r="AM33" i="9"/>
  <c r="P33" i="9" s="1"/>
  <c r="AI33" i="9"/>
  <c r="L33" i="9" s="1"/>
  <c r="AE33" i="9"/>
  <c r="AW32" i="9"/>
  <c r="Z32" i="9" s="1"/>
  <c r="AS32" i="9"/>
  <c r="V32" i="9" s="1"/>
  <c r="AO32" i="9"/>
  <c r="R32" i="9" s="1"/>
  <c r="AK32" i="9"/>
  <c r="N32" i="9" s="1"/>
  <c r="AG32" i="9"/>
  <c r="AC32" i="9"/>
  <c r="Z27" i="11" s="1"/>
  <c r="AY31" i="9"/>
  <c r="AB31" i="9" s="1"/>
  <c r="AU31" i="9"/>
  <c r="X31" i="9" s="1"/>
  <c r="AQ31" i="9"/>
  <c r="T31" i="9" s="1"/>
  <c r="AM31" i="9"/>
  <c r="P31" i="9" s="1"/>
  <c r="AI31" i="9"/>
  <c r="L31" i="9" s="1"/>
  <c r="AE31" i="9"/>
  <c r="AW30" i="9"/>
  <c r="Z30" i="9" s="1"/>
  <c r="AS30" i="9"/>
  <c r="V30" i="9" s="1"/>
  <c r="AO30" i="9"/>
  <c r="R30" i="9" s="1"/>
  <c r="AK30" i="9"/>
  <c r="N30" i="9" s="1"/>
  <c r="AG30" i="9"/>
  <c r="AC30" i="9"/>
  <c r="Z25" i="11" s="1"/>
  <c r="AY29" i="9"/>
  <c r="AB29" i="9" s="1"/>
  <c r="AU29" i="9"/>
  <c r="X29" i="9" s="1"/>
  <c r="AQ29" i="9"/>
  <c r="T29" i="9" s="1"/>
  <c r="AM29" i="9"/>
  <c r="P29" i="9" s="1"/>
  <c r="AI29" i="9"/>
  <c r="L29" i="9" s="1"/>
  <c r="AE29" i="9"/>
  <c r="AZ28" i="9"/>
  <c r="AV28" i="9"/>
  <c r="Y28" i="9" s="1"/>
  <c r="AR28" i="9"/>
  <c r="U28" i="9" s="1"/>
  <c r="AN28" i="9"/>
  <c r="Q28" i="9" s="1"/>
  <c r="AJ28" i="9"/>
  <c r="M28" i="9" s="1"/>
  <c r="AF28" i="9"/>
  <c r="AC23" i="11" s="1"/>
  <c r="AW27" i="9"/>
  <c r="AS27" i="9"/>
  <c r="AO27" i="9"/>
  <c r="AK27" i="9"/>
  <c r="AG27" i="9"/>
  <c r="AC27" i="9"/>
  <c r="AX25" i="9"/>
  <c r="AA25" i="9" s="1"/>
  <c r="AT25" i="9"/>
  <c r="W25" i="9" s="1"/>
  <c r="AP25" i="9"/>
  <c r="S25" i="9" s="1"/>
  <c r="AL25" i="9"/>
  <c r="O25" i="9" s="1"/>
  <c r="AH25" i="9"/>
  <c r="K25" i="9" s="1"/>
  <c r="AD25" i="9"/>
  <c r="AZ24" i="9"/>
  <c r="AV24" i="9"/>
  <c r="AR24" i="9"/>
  <c r="AN24" i="9"/>
  <c r="AJ24" i="9"/>
  <c r="AF24" i="9"/>
  <c r="AM45" i="9"/>
  <c r="P45" i="9" s="1"/>
  <c r="AO44" i="9"/>
  <c r="R44" i="9" s="1"/>
  <c r="AM43" i="9"/>
  <c r="AR41" i="9"/>
  <c r="U41" i="9" s="1"/>
  <c r="AT40" i="9"/>
  <c r="W40" i="9" s="1"/>
  <c r="AD40" i="9"/>
  <c r="AQ39" i="9"/>
  <c r="AV37" i="9"/>
  <c r="Y37" i="9" s="1"/>
  <c r="AF37" i="9"/>
  <c r="AC33" i="11" s="1"/>
  <c r="AY36" i="9"/>
  <c r="AU36" i="9"/>
  <c r="AQ36" i="9"/>
  <c r="AM36" i="9"/>
  <c r="AI36" i="9"/>
  <c r="AE36" i="9"/>
  <c r="AE35" i="9" s="1"/>
  <c r="AZ34" i="9"/>
  <c r="AV34" i="9"/>
  <c r="Y34" i="9" s="1"/>
  <c r="AR34" i="9"/>
  <c r="U34" i="9" s="1"/>
  <c r="AN34" i="9"/>
  <c r="Q34" i="9" s="1"/>
  <c r="AJ34" i="9"/>
  <c r="M34" i="9" s="1"/>
  <c r="AF34" i="9"/>
  <c r="AC29" i="11" s="1"/>
  <c r="AX33" i="9"/>
  <c r="AA33" i="9" s="1"/>
  <c r="AT33" i="9"/>
  <c r="W33" i="9" s="1"/>
  <c r="AP33" i="9"/>
  <c r="S33" i="9" s="1"/>
  <c r="AL33" i="9"/>
  <c r="O33" i="9" s="1"/>
  <c r="AH33" i="9"/>
  <c r="K33" i="9" s="1"/>
  <c r="AD33" i="9"/>
  <c r="AZ32" i="9"/>
  <c r="AV32" i="9"/>
  <c r="Y32" i="9" s="1"/>
  <c r="AR32" i="9"/>
  <c r="U32" i="9" s="1"/>
  <c r="AN32" i="9"/>
  <c r="Q32" i="9" s="1"/>
  <c r="AJ32" i="9"/>
  <c r="M32" i="9" s="1"/>
  <c r="AF32" i="9"/>
  <c r="AC27" i="11" s="1"/>
  <c r="AX31" i="9"/>
  <c r="AA31" i="9" s="1"/>
  <c r="AT31" i="9"/>
  <c r="W31" i="9" s="1"/>
  <c r="AP31" i="9"/>
  <c r="S31" i="9" s="1"/>
  <c r="AL31" i="9"/>
  <c r="O31" i="9" s="1"/>
  <c r="AH31" i="9"/>
  <c r="K31" i="9" s="1"/>
  <c r="AD31" i="9"/>
  <c r="AZ30" i="9"/>
  <c r="AV30" i="9"/>
  <c r="Y30" i="9" s="1"/>
  <c r="AR30" i="9"/>
  <c r="U30" i="9" s="1"/>
  <c r="AN30" i="9"/>
  <c r="Q30" i="9" s="1"/>
  <c r="AJ30" i="9"/>
  <c r="M30" i="9" s="1"/>
  <c r="AF30" i="9"/>
  <c r="AC25" i="11" s="1"/>
  <c r="AX29" i="9"/>
  <c r="AA29" i="9" s="1"/>
  <c r="AT29" i="9"/>
  <c r="W29" i="9" s="1"/>
  <c r="AP29" i="9"/>
  <c r="S29" i="9" s="1"/>
  <c r="AL29" i="9"/>
  <c r="O29" i="9" s="1"/>
  <c r="AH29" i="9"/>
  <c r="K29" i="9" s="1"/>
  <c r="AD29" i="9"/>
  <c r="AY28" i="9"/>
  <c r="AB28" i="9" s="1"/>
  <c r="AU28" i="9"/>
  <c r="X28" i="9" s="1"/>
  <c r="AQ28" i="9"/>
  <c r="T28" i="9" s="1"/>
  <c r="AM28" i="9"/>
  <c r="P28" i="9" s="1"/>
  <c r="AI28" i="9"/>
  <c r="L28" i="9" s="1"/>
  <c r="AE28" i="9"/>
  <c r="AZ27" i="9"/>
  <c r="AV27" i="9"/>
  <c r="AR27" i="9"/>
  <c r="AN27" i="9"/>
  <c r="AJ27" i="9"/>
  <c r="AF27" i="9"/>
  <c r="AW25" i="9"/>
  <c r="Z25" i="9" s="1"/>
  <c r="AS25" i="9"/>
  <c r="V25" i="9" s="1"/>
  <c r="AO25" i="9"/>
  <c r="R25" i="9" s="1"/>
  <c r="AK25" i="9"/>
  <c r="N25" i="9" s="1"/>
  <c r="AG25" i="9"/>
  <c r="AC25" i="9"/>
  <c r="Z20" i="11" s="1"/>
  <c r="AY24" i="9"/>
  <c r="AU24" i="9"/>
  <c r="AQ24" i="9"/>
  <c r="AM24" i="9"/>
  <c r="AI24" i="9"/>
  <c r="AE24" i="9"/>
  <c r="G19" i="9"/>
  <c r="AY45" i="9"/>
  <c r="AB45" i="9" s="1"/>
  <c r="AI45" i="9"/>
  <c r="L45" i="9" s="1"/>
  <c r="AK44" i="9"/>
  <c r="N44" i="9" s="1"/>
  <c r="AY43" i="9"/>
  <c r="AI43" i="9"/>
  <c r="AN41" i="9"/>
  <c r="Q41" i="9" s="1"/>
  <c r="AP40" i="9"/>
  <c r="S40" i="9" s="1"/>
  <c r="AM39" i="9"/>
  <c r="AR37" i="9"/>
  <c r="U37" i="9" s="1"/>
  <c r="AX36" i="9"/>
  <c r="AT36" i="9"/>
  <c r="AP36" i="9"/>
  <c r="AL36" i="9"/>
  <c r="AH36" i="9"/>
  <c r="AD36" i="9"/>
  <c r="AD35" i="9" s="1"/>
  <c r="AY34" i="9"/>
  <c r="AB34" i="9" s="1"/>
  <c r="AU34" i="9"/>
  <c r="X34" i="9" s="1"/>
  <c r="AQ34" i="9"/>
  <c r="T34" i="9" s="1"/>
  <c r="AM34" i="9"/>
  <c r="P34" i="9" s="1"/>
  <c r="AI34" i="9"/>
  <c r="L34" i="9" s="1"/>
  <c r="AE34" i="9"/>
  <c r="AW33" i="9"/>
  <c r="Z33" i="9" s="1"/>
  <c r="AS33" i="9"/>
  <c r="V33" i="9" s="1"/>
  <c r="AO33" i="9"/>
  <c r="R33" i="9" s="1"/>
  <c r="AK33" i="9"/>
  <c r="N33" i="9" s="1"/>
  <c r="AG33" i="9"/>
  <c r="AC33" i="9"/>
  <c r="Z28" i="11" s="1"/>
  <c r="AY32" i="9"/>
  <c r="AB32" i="9" s="1"/>
  <c r="AU32" i="9"/>
  <c r="X32" i="9" s="1"/>
  <c r="AQ32" i="9"/>
  <c r="T32" i="9" s="1"/>
  <c r="AM32" i="9"/>
  <c r="P32" i="9" s="1"/>
  <c r="AI32" i="9"/>
  <c r="L32" i="9" s="1"/>
  <c r="AE32" i="9"/>
  <c r="AW31" i="9"/>
  <c r="Z31" i="9" s="1"/>
  <c r="AS31" i="9"/>
  <c r="V31" i="9" s="1"/>
  <c r="AO31" i="9"/>
  <c r="R31" i="9" s="1"/>
  <c r="AK31" i="9"/>
  <c r="N31" i="9" s="1"/>
  <c r="AG31" i="9"/>
  <c r="AC31" i="9"/>
  <c r="Z26" i="11" s="1"/>
  <c r="AY30" i="9"/>
  <c r="AB30" i="9" s="1"/>
  <c r="AU30" i="9"/>
  <c r="X30" i="9" s="1"/>
  <c r="AQ30" i="9"/>
  <c r="T30" i="9" s="1"/>
  <c r="AM30" i="9"/>
  <c r="P30" i="9" s="1"/>
  <c r="AI30" i="9"/>
  <c r="L30" i="9" s="1"/>
  <c r="AE30" i="9"/>
  <c r="AW29" i="9"/>
  <c r="Z29" i="9" s="1"/>
  <c r="AS29" i="9"/>
  <c r="V29" i="9" s="1"/>
  <c r="AO29" i="9"/>
  <c r="R29" i="9" s="1"/>
  <c r="AK29" i="9"/>
  <c r="N29" i="9" s="1"/>
  <c r="AG29" i="9"/>
  <c r="AC29" i="9"/>
  <c r="Z24" i="11" s="1"/>
  <c r="AX28" i="9"/>
  <c r="AA28" i="9" s="1"/>
  <c r="AT28" i="9"/>
  <c r="W28" i="9" s="1"/>
  <c r="AP28" i="9"/>
  <c r="S28" i="9" s="1"/>
  <c r="AL28" i="9"/>
  <c r="O28" i="9" s="1"/>
  <c r="AH28" i="9"/>
  <c r="K28" i="9" s="1"/>
  <c r="AD28" i="9"/>
  <c r="AY27" i="9"/>
  <c r="AU27" i="9"/>
  <c r="AQ27" i="9"/>
  <c r="AM27" i="9"/>
  <c r="AI27" i="9"/>
  <c r="AE27" i="9"/>
  <c r="AZ25" i="9"/>
  <c r="AV25" i="9"/>
  <c r="Y25" i="9" s="1"/>
  <c r="AR25" i="9"/>
  <c r="U25" i="9" s="1"/>
  <c r="AN25" i="9"/>
  <c r="Q25" i="9" s="1"/>
  <c r="AJ25" i="9"/>
  <c r="M25" i="9" s="1"/>
  <c r="AF25" i="9"/>
  <c r="AC20" i="11" s="1"/>
  <c r="AX24" i="9"/>
  <c r="AT24" i="9"/>
  <c r="AP24" i="9"/>
  <c r="AL24" i="9"/>
  <c r="AH24" i="9"/>
  <c r="AD24" i="9"/>
  <c r="AD23" i="9" s="1"/>
  <c r="Z26" i="6"/>
  <c r="AA26" i="6" s="1"/>
  <c r="Z38" i="6"/>
  <c r="AA38" i="6" s="1"/>
  <c r="Z45" i="6"/>
  <c r="AA45" i="6" s="1"/>
  <c r="Z54" i="6"/>
  <c r="AA54" i="6" s="1"/>
  <c r="Z81" i="6"/>
  <c r="AA81" i="6" s="1"/>
  <c r="Z122" i="6"/>
  <c r="AA122" i="6" s="1"/>
  <c r="Z149" i="6"/>
  <c r="AA149" i="6" s="1"/>
  <c r="AZ20" i="7"/>
  <c r="BA20" i="7" s="1"/>
  <c r="AZ22" i="7"/>
  <c r="BA22" i="7" s="1"/>
  <c r="AZ45" i="7"/>
  <c r="BA45" i="7" s="1"/>
  <c r="Z18" i="10"/>
  <c r="G54" i="9"/>
  <c r="BB54" i="9" s="1"/>
  <c r="BC54" i="9" s="1"/>
  <c r="L18" i="10"/>
  <c r="Q18" i="10"/>
  <c r="U18" i="10"/>
  <c r="Y18" i="10"/>
  <c r="J104" i="7"/>
  <c r="AZ104" i="7" s="1"/>
  <c r="BA104" i="7" s="1"/>
  <c r="AZ127" i="7"/>
  <c r="BA127" i="7" s="1"/>
  <c r="J131" i="7"/>
  <c r="AZ131" i="7" s="1"/>
  <c r="BA131" i="7" s="1"/>
  <c r="AU13" i="11"/>
  <c r="AU13" i="10"/>
  <c r="AZ145" i="7"/>
  <c r="BA145" i="7" s="1"/>
  <c r="J158" i="7"/>
  <c r="AR13" i="8"/>
  <c r="H30" i="8"/>
  <c r="AZ30" i="8" s="1"/>
  <c r="BA30" i="8" s="1"/>
  <c r="H41" i="8"/>
  <c r="AZ41" i="8" s="1"/>
  <c r="BA41" i="8" s="1"/>
  <c r="AZ51" i="8"/>
  <c r="BA51" i="8" s="1"/>
  <c r="AZ80" i="8"/>
  <c r="BA80" i="8" s="1"/>
  <c r="AZ108" i="8"/>
  <c r="BA108" i="8" s="1"/>
  <c r="AZ121" i="8"/>
  <c r="BA121" i="8" s="1"/>
  <c r="AZ146" i="8"/>
  <c r="BA146" i="8" s="1"/>
  <c r="AZ161" i="8"/>
  <c r="BA161" i="8" s="1"/>
  <c r="I44" i="6"/>
  <c r="G58" i="9"/>
  <c r="BB58" i="9" s="1"/>
  <c r="BC58" i="9" s="1"/>
  <c r="G62" i="9"/>
  <c r="BB62" i="9" s="1"/>
  <c r="BC62" i="9" s="1"/>
  <c r="G66" i="9"/>
  <c r="BB66" i="9" s="1"/>
  <c r="BC66" i="9" s="1"/>
  <c r="G70" i="9"/>
  <c r="BB70" i="9" s="1"/>
  <c r="BC70" i="9" s="1"/>
  <c r="G74" i="9"/>
  <c r="BB74" i="9" s="1"/>
  <c r="BC74" i="9" s="1"/>
  <c r="G78" i="9"/>
  <c r="BB78" i="9" s="1"/>
  <c r="BC78" i="9" s="1"/>
  <c r="I80" i="6"/>
  <c r="H107" i="6"/>
  <c r="Z107" i="6" s="1"/>
  <c r="AA107" i="6" s="1"/>
  <c r="H128" i="6"/>
  <c r="Z128" i="6" s="1"/>
  <c r="AA128" i="6" s="1"/>
  <c r="AA18" i="10"/>
  <c r="N18" i="10"/>
  <c r="R18" i="10"/>
  <c r="V18" i="10"/>
  <c r="J77" i="7"/>
  <c r="AZ77" i="7" s="1"/>
  <c r="BA77" i="7" s="1"/>
  <c r="J117" i="7"/>
  <c r="AZ117" i="7" s="1"/>
  <c r="BA117" i="7" s="1"/>
  <c r="J125" i="7"/>
  <c r="AZ125" i="7" s="1"/>
  <c r="BA125" i="7" s="1"/>
  <c r="H18" i="10"/>
  <c r="AV13" i="11"/>
  <c r="AV13" i="10"/>
  <c r="Z175" i="7"/>
  <c r="AU13" i="8"/>
  <c r="J21" i="8"/>
  <c r="AZ21" i="8" s="1"/>
  <c r="BA21" i="8" s="1"/>
  <c r="J33" i="8"/>
  <c r="AZ33" i="8" s="1"/>
  <c r="BA33" i="8" s="1"/>
  <c r="AF18" i="10"/>
  <c r="AH18" i="10"/>
  <c r="H21" i="6"/>
  <c r="Z21" i="6" s="1"/>
  <c r="AA21" i="6" s="1"/>
  <c r="H33" i="6"/>
  <c r="Z33" i="6" s="1"/>
  <c r="AA33" i="6" s="1"/>
  <c r="I40" i="6"/>
  <c r="Z40" i="6" s="1"/>
  <c r="AA40" i="6" s="1"/>
  <c r="I107" i="6"/>
  <c r="I128" i="6"/>
  <c r="H134" i="6"/>
  <c r="Z134" i="6" s="1"/>
  <c r="AA134" i="6" s="1"/>
  <c r="I158" i="6"/>
  <c r="Z158" i="6" s="1"/>
  <c r="AA158" i="6" s="1"/>
  <c r="H161" i="6"/>
  <c r="H30" i="7"/>
  <c r="AZ30" i="7" s="1"/>
  <c r="BA30" i="7" s="1"/>
  <c r="H33" i="7"/>
  <c r="AZ33" i="7" s="1"/>
  <c r="BA33" i="7" s="1"/>
  <c r="H49" i="7"/>
  <c r="AZ49" i="7" s="1"/>
  <c r="BA49" i="7" s="1"/>
  <c r="J18" i="10"/>
  <c r="O18" i="10"/>
  <c r="S18" i="10"/>
  <c r="W18" i="10"/>
  <c r="M18" i="10"/>
  <c r="AQ13" i="11"/>
  <c r="AQ13" i="10"/>
  <c r="G56" i="9"/>
  <c r="BB56" i="9" s="1"/>
  <c r="BC56" i="9" s="1"/>
  <c r="G60" i="9"/>
  <c r="BB60" i="9" s="1"/>
  <c r="BC60" i="9" s="1"/>
  <c r="G64" i="9"/>
  <c r="BB64" i="9" s="1"/>
  <c r="BC64" i="9" s="1"/>
  <c r="G68" i="9"/>
  <c r="BB68" i="9" s="1"/>
  <c r="BC68" i="9" s="1"/>
  <c r="G72" i="9"/>
  <c r="BB72" i="9" s="1"/>
  <c r="BC72" i="9" s="1"/>
  <c r="G76" i="9"/>
  <c r="BB76" i="9" s="1"/>
  <c r="BC76" i="9" s="1"/>
  <c r="G80" i="9"/>
  <c r="BB80" i="9" s="1"/>
  <c r="BC80" i="9" s="1"/>
  <c r="I134" i="6"/>
  <c r="I161" i="6"/>
  <c r="I178" i="6" s="1"/>
  <c r="AC18" i="10"/>
  <c r="AM18" i="10"/>
  <c r="T18" i="10"/>
  <c r="X18" i="10"/>
  <c r="AR13" i="11"/>
  <c r="AR13" i="10"/>
  <c r="AQ13" i="8"/>
  <c r="AX13" i="9"/>
  <c r="J180" i="9"/>
  <c r="H180" i="9"/>
  <c r="I180" i="9"/>
  <c r="G176" i="10"/>
  <c r="Q176" i="11"/>
  <c r="H18" i="11"/>
  <c r="L176" i="11"/>
  <c r="X176" i="11"/>
  <c r="G53" i="11"/>
  <c r="G57" i="11"/>
  <c r="G61" i="11"/>
  <c r="G65" i="11"/>
  <c r="G68" i="11"/>
  <c r="G73" i="11"/>
  <c r="G77" i="11"/>
  <c r="I18" i="11"/>
  <c r="G62" i="11"/>
  <c r="G66" i="11"/>
  <c r="G69" i="11"/>
  <c r="G70" i="11"/>
  <c r="G74" i="11"/>
  <c r="J176" i="11"/>
  <c r="N176" i="11"/>
  <c r="I21" i="11"/>
  <c r="M21" i="11"/>
  <c r="M176" i="11" s="1"/>
  <c r="Q21" i="11"/>
  <c r="U21" i="11"/>
  <c r="Y21" i="11"/>
  <c r="Y176" i="11" s="1"/>
  <c r="I30" i="11"/>
  <c r="G52" i="11"/>
  <c r="G54" i="11"/>
  <c r="G58" i="11"/>
  <c r="G63" i="11"/>
  <c r="G71" i="11"/>
  <c r="G75" i="11"/>
  <c r="U176" i="11"/>
  <c r="H34" i="11"/>
  <c r="G55" i="11"/>
  <c r="G59" i="11"/>
  <c r="G67" i="11"/>
  <c r="G72" i="11"/>
  <c r="I145" i="11"/>
  <c r="AH176" i="11"/>
  <c r="AE23" i="1" s="1"/>
  <c r="J23" i="1" s="1"/>
  <c r="J24" i="1" s="1"/>
  <c r="J27" i="1" s="1"/>
  <c r="AP176" i="11"/>
  <c r="AM23" i="1" s="1"/>
  <c r="R23" i="1" s="1"/>
  <c r="R24" i="1" s="1"/>
  <c r="R27" i="1" s="1"/>
  <c r="AT176" i="11"/>
  <c r="AQ23" i="1" s="1"/>
  <c r="V23" i="1" s="1"/>
  <c r="V24" i="1" s="1"/>
  <c r="V27" i="1" s="1"/>
  <c r="AF176" i="11"/>
  <c r="AD23" i="1" s="1"/>
  <c r="I23" i="1" s="1"/>
  <c r="AJ176" i="11"/>
  <c r="AG23" i="1" s="1"/>
  <c r="L23" i="1" s="1"/>
  <c r="L24" i="1" s="1"/>
  <c r="L27" i="1" s="1"/>
  <c r="AN176" i="11"/>
  <c r="AK23" i="1" s="1"/>
  <c r="P23" i="1" s="1"/>
  <c r="P24" i="1" s="1"/>
  <c r="P27" i="1" s="1"/>
  <c r="AR176" i="11"/>
  <c r="AO23" i="1" s="1"/>
  <c r="T23" i="1" s="1"/>
  <c r="T24" i="1" s="1"/>
  <c r="T27" i="1" s="1"/>
  <c r="AV176" i="11"/>
  <c r="AS23" i="1" s="1"/>
  <c r="X23" i="1" s="1"/>
  <c r="X24" i="1" s="1"/>
  <c r="X27" i="1" s="1"/>
  <c r="X31" i="1" s="1"/>
  <c r="J118" i="11"/>
  <c r="N118" i="11"/>
  <c r="R118" i="11"/>
  <c r="R176" i="11" s="1"/>
  <c r="V118" i="11"/>
  <c r="V176" i="11" s="1"/>
  <c r="M145" i="11"/>
  <c r="Q145" i="11"/>
  <c r="U145" i="11"/>
  <c r="Y145" i="11"/>
  <c r="J145" i="11"/>
  <c r="N145" i="11"/>
  <c r="R145" i="11"/>
  <c r="V145" i="11"/>
  <c r="I132" i="11"/>
  <c r="M132" i="11"/>
  <c r="Q132" i="11"/>
  <c r="U132" i="11"/>
  <c r="Y132" i="11"/>
  <c r="H118" i="11"/>
  <c r="L118" i="11"/>
  <c r="P118" i="11"/>
  <c r="P176" i="11" s="1"/>
  <c r="T118" i="11"/>
  <c r="T176" i="11" s="1"/>
  <c r="X118" i="11"/>
  <c r="H159" i="11"/>
  <c r="H156" i="11"/>
  <c r="L156" i="11"/>
  <c r="P156" i="11"/>
  <c r="T156" i="11"/>
  <c r="X156" i="11"/>
  <c r="L58" i="1" l="1"/>
  <c r="G44" i="1"/>
  <c r="O29" i="1"/>
  <c r="AP24" i="1"/>
  <c r="AP27" i="1" s="1"/>
  <c r="U31" i="1"/>
  <c r="U29" i="1"/>
  <c r="G51" i="1"/>
  <c r="G54" i="1" s="1"/>
  <c r="G56" i="1" s="1"/>
  <c r="L29" i="1"/>
  <c r="L31" i="1"/>
  <c r="J168" i="4"/>
  <c r="L167" i="4"/>
  <c r="N166" i="4"/>
  <c r="J165" i="4"/>
  <c r="L164" i="4"/>
  <c r="H162" i="4"/>
  <c r="L161" i="4"/>
  <c r="H159" i="4"/>
  <c r="L158" i="4"/>
  <c r="N157" i="4"/>
  <c r="H156" i="4"/>
  <c r="J155" i="4"/>
  <c r="N154" i="4"/>
  <c r="H151" i="4"/>
  <c r="L150" i="4"/>
  <c r="L148" i="4"/>
  <c r="J146" i="4"/>
  <c r="L145" i="4"/>
  <c r="N144" i="4"/>
  <c r="J142" i="4"/>
  <c r="N141" i="4"/>
  <c r="J140" i="4"/>
  <c r="L139" i="4"/>
  <c r="L137" i="4"/>
  <c r="H136" i="4"/>
  <c r="H134" i="4"/>
  <c r="J133" i="4"/>
  <c r="N132" i="4"/>
  <c r="H131" i="4"/>
  <c r="J130" i="4"/>
  <c r="L129" i="4"/>
  <c r="N128" i="4"/>
  <c r="N127" i="4"/>
  <c r="H126" i="4"/>
  <c r="L124" i="4"/>
  <c r="H123" i="4"/>
  <c r="L122" i="4"/>
  <c r="J120" i="4"/>
  <c r="J117" i="4"/>
  <c r="L116" i="4"/>
  <c r="N115" i="4"/>
  <c r="J114" i="4"/>
  <c r="L113" i="4"/>
  <c r="N112" i="4"/>
  <c r="H110" i="4"/>
  <c r="L109" i="4"/>
  <c r="H108" i="4"/>
  <c r="J107" i="4"/>
  <c r="J106" i="4"/>
  <c r="N105" i="4"/>
  <c r="N97" i="4"/>
  <c r="J96" i="4"/>
  <c r="N95" i="4"/>
  <c r="J94" i="4"/>
  <c r="N93" i="4"/>
  <c r="J92" i="4"/>
  <c r="L91" i="4"/>
  <c r="H88" i="4"/>
  <c r="L87" i="4"/>
  <c r="H85" i="4"/>
  <c r="L84" i="4"/>
  <c r="J82" i="4"/>
  <c r="J81" i="4"/>
  <c r="L80" i="4"/>
  <c r="J78" i="4"/>
  <c r="L77" i="4"/>
  <c r="N76" i="4"/>
  <c r="J74" i="4"/>
  <c r="N73" i="4"/>
  <c r="N70" i="4"/>
  <c r="J69" i="4"/>
  <c r="J68" i="4"/>
  <c r="J67" i="4"/>
  <c r="J66" i="4"/>
  <c r="J65" i="4"/>
  <c r="J62" i="4"/>
  <c r="J61" i="4"/>
  <c r="J60" i="4"/>
  <c r="J59" i="4"/>
  <c r="J58" i="4"/>
  <c r="L57" i="4"/>
  <c r="J53" i="4"/>
  <c r="L52" i="4"/>
  <c r="N51" i="4"/>
  <c r="H48" i="4"/>
  <c r="J47" i="4"/>
  <c r="N46" i="4"/>
  <c r="J45" i="4"/>
  <c r="N44" i="4"/>
  <c r="J42" i="4"/>
  <c r="N41" i="4"/>
  <c r="J40" i="4"/>
  <c r="N39" i="4"/>
  <c r="J38" i="4"/>
  <c r="N37" i="4"/>
  <c r="J34" i="4"/>
  <c r="N33" i="4"/>
  <c r="H32" i="4"/>
  <c r="L30" i="4"/>
  <c r="H29" i="4"/>
  <c r="L28" i="4"/>
  <c r="N26" i="4"/>
  <c r="J25" i="4"/>
  <c r="J23" i="4"/>
  <c r="N22" i="4"/>
  <c r="H16" i="4"/>
  <c r="H13" i="4"/>
  <c r="L168" i="4"/>
  <c r="H166" i="4"/>
  <c r="L165" i="4"/>
  <c r="P163" i="4"/>
  <c r="H163" i="4"/>
  <c r="N161" i="4"/>
  <c r="P160" i="4"/>
  <c r="N158" i="4"/>
  <c r="H157" i="4"/>
  <c r="J156" i="4"/>
  <c r="N155" i="4"/>
  <c r="P153" i="4"/>
  <c r="P151" i="4"/>
  <c r="N150" i="4"/>
  <c r="H149" i="4"/>
  <c r="N148" i="4"/>
  <c r="J147" i="4"/>
  <c r="L146" i="4"/>
  <c r="J143" i="4"/>
  <c r="P136" i="4"/>
  <c r="J135" i="4"/>
  <c r="N133" i="4"/>
  <c r="N130" i="4"/>
  <c r="H127" i="4"/>
  <c r="J125" i="4"/>
  <c r="P123" i="4"/>
  <c r="N122" i="4"/>
  <c r="P121" i="4"/>
  <c r="L120" i="4"/>
  <c r="L119" i="4"/>
  <c r="J118" i="4"/>
  <c r="L117" i="4"/>
  <c r="P110" i="4"/>
  <c r="N109" i="4"/>
  <c r="J108" i="4"/>
  <c r="N106" i="4"/>
  <c r="P104" i="4"/>
  <c r="P103" i="4"/>
  <c r="P101" i="4"/>
  <c r="P99" i="4"/>
  <c r="H97" i="4"/>
  <c r="H93" i="4"/>
  <c r="L92" i="4"/>
  <c r="N91" i="4"/>
  <c r="P89" i="4"/>
  <c r="J88" i="4"/>
  <c r="P86" i="4"/>
  <c r="J85" i="4"/>
  <c r="P83" i="4"/>
  <c r="L82" i="4"/>
  <c r="N80" i="4"/>
  <c r="J79" i="4"/>
  <c r="N77" i="4"/>
  <c r="L74" i="4"/>
  <c r="P72" i="4"/>
  <c r="J72" i="4"/>
  <c r="L69" i="4"/>
  <c r="L67" i="4"/>
  <c r="L66" i="4"/>
  <c r="L65" i="4"/>
  <c r="J64" i="4"/>
  <c r="L62" i="4"/>
  <c r="L61" i="4"/>
  <c r="L60" i="4"/>
  <c r="L58" i="4"/>
  <c r="N57" i="4"/>
  <c r="H56" i="4"/>
  <c r="J55" i="4"/>
  <c r="L53" i="4"/>
  <c r="L47" i="4"/>
  <c r="H46" i="4"/>
  <c r="L42" i="4"/>
  <c r="P36" i="4"/>
  <c r="L34" i="4"/>
  <c r="J32" i="4"/>
  <c r="N31" i="4"/>
  <c r="N30" i="4"/>
  <c r="P29" i="4"/>
  <c r="J29" i="4"/>
  <c r="L25" i="4"/>
  <c r="N24" i="4"/>
  <c r="J24" i="4"/>
  <c r="P20" i="4"/>
  <c r="P18" i="4"/>
  <c r="H17" i="4"/>
  <c r="P14" i="4"/>
  <c r="J13" i="4"/>
  <c r="H12" i="4"/>
  <c r="H168" i="4"/>
  <c r="J167" i="4"/>
  <c r="L166" i="4"/>
  <c r="H165" i="4"/>
  <c r="J164" i="4"/>
  <c r="L163" i="4"/>
  <c r="P161" i="4"/>
  <c r="J161" i="4"/>
  <c r="L160" i="4"/>
  <c r="P158" i="4"/>
  <c r="J158" i="4"/>
  <c r="L157" i="4"/>
  <c r="P155" i="4"/>
  <c r="H155" i="4"/>
  <c r="L154" i="4"/>
  <c r="N153" i="4"/>
  <c r="J152" i="4"/>
  <c r="N151" i="4"/>
  <c r="J150" i="4"/>
  <c r="J148" i="4"/>
  <c r="N147" i="4"/>
  <c r="H146" i="4"/>
  <c r="J145" i="4"/>
  <c r="L144" i="4"/>
  <c r="N143" i="4"/>
  <c r="H142" i="4"/>
  <c r="L141" i="4"/>
  <c r="H140" i="4"/>
  <c r="J139" i="4"/>
  <c r="L138" i="4"/>
  <c r="P137" i="4"/>
  <c r="J137" i="4"/>
  <c r="N136" i="4"/>
  <c r="P135" i="4"/>
  <c r="P133" i="4"/>
  <c r="H133" i="4"/>
  <c r="J132" i="4"/>
  <c r="N131" i="4"/>
  <c r="P130" i="4"/>
  <c r="P129" i="4"/>
  <c r="J129" i="4"/>
  <c r="J128" i="4"/>
  <c r="L127" i="4"/>
  <c r="P124" i="4"/>
  <c r="J124" i="4"/>
  <c r="N123" i="4"/>
  <c r="P122" i="4"/>
  <c r="J122" i="4"/>
  <c r="L121" i="4"/>
  <c r="J119" i="4"/>
  <c r="N118" i="4"/>
  <c r="P116" i="4"/>
  <c r="J116" i="4"/>
  <c r="L115" i="4"/>
  <c r="P113" i="4"/>
  <c r="J113" i="4"/>
  <c r="L112" i="4"/>
  <c r="N111" i="4"/>
  <c r="J111" i="4"/>
  <c r="N110" i="4"/>
  <c r="P109" i="4"/>
  <c r="J109" i="4"/>
  <c r="N108" i="4"/>
  <c r="P107" i="4"/>
  <c r="P106" i="4"/>
  <c r="H106" i="4"/>
  <c r="L105" i="4"/>
  <c r="N104" i="4"/>
  <c r="N103" i="4"/>
  <c r="N102" i="4"/>
  <c r="N101" i="4"/>
  <c r="N100" i="4"/>
  <c r="N99" i="4"/>
  <c r="L97" i="4"/>
  <c r="H96" i="4"/>
  <c r="L95" i="4"/>
  <c r="H94" i="4"/>
  <c r="L93" i="4"/>
  <c r="P91" i="4"/>
  <c r="J91" i="4"/>
  <c r="N90" i="4"/>
  <c r="N89" i="4"/>
  <c r="N88" i="4"/>
  <c r="P87" i="4"/>
  <c r="J87" i="4"/>
  <c r="N86" i="4"/>
  <c r="N85" i="4"/>
  <c r="P84" i="4"/>
  <c r="J84" i="4"/>
  <c r="N83" i="4"/>
  <c r="P81" i="4"/>
  <c r="P80" i="4"/>
  <c r="J80" i="4"/>
  <c r="N79" i="4"/>
  <c r="P77" i="4"/>
  <c r="J77" i="4"/>
  <c r="L76" i="4"/>
  <c r="H74" i="4"/>
  <c r="L73" i="4"/>
  <c r="N72" i="4"/>
  <c r="L70" i="4"/>
  <c r="H69" i="4"/>
  <c r="P67" i="4"/>
  <c r="P66" i="4"/>
  <c r="P65" i="4"/>
  <c r="P64" i="4"/>
  <c r="P61" i="4"/>
  <c r="P60" i="4"/>
  <c r="P59" i="4"/>
  <c r="P58" i="4"/>
  <c r="P57" i="4"/>
  <c r="J57" i="4"/>
  <c r="N56" i="4"/>
  <c r="P52" i="4"/>
  <c r="J52" i="4"/>
  <c r="L51" i="4"/>
  <c r="N50" i="4"/>
  <c r="P47" i="4"/>
  <c r="H47" i="4"/>
  <c r="L46" i="4"/>
  <c r="H45" i="4"/>
  <c r="L44" i="4"/>
  <c r="H42" i="4"/>
  <c r="L41" i="4"/>
  <c r="H40" i="4"/>
  <c r="L39" i="4"/>
  <c r="H38" i="4"/>
  <c r="L37" i="4"/>
  <c r="N36" i="4"/>
  <c r="H34" i="4"/>
  <c r="L33" i="4"/>
  <c r="N32" i="4"/>
  <c r="L31" i="4"/>
  <c r="P30" i="4"/>
  <c r="J30" i="4"/>
  <c r="N29" i="4"/>
  <c r="P28" i="4"/>
  <c r="J28" i="4"/>
  <c r="L26" i="4"/>
  <c r="L24" i="4"/>
  <c r="P23" i="4"/>
  <c r="H23" i="4"/>
  <c r="J22" i="4"/>
  <c r="N21" i="4"/>
  <c r="N20" i="4"/>
  <c r="N19" i="4"/>
  <c r="N18" i="4"/>
  <c r="N17" i="4"/>
  <c r="J15" i="4"/>
  <c r="N14" i="4"/>
  <c r="J12" i="4"/>
  <c r="P32" i="4"/>
  <c r="P169" i="4"/>
  <c r="N168" i="4"/>
  <c r="J166" i="4"/>
  <c r="N165" i="4"/>
  <c r="H164" i="4"/>
  <c r="J163" i="4"/>
  <c r="L162" i="4"/>
  <c r="H161" i="4"/>
  <c r="J160" i="4"/>
  <c r="L159" i="4"/>
  <c r="J157" i="4"/>
  <c r="N156" i="4"/>
  <c r="J154" i="4"/>
  <c r="J153" i="4"/>
  <c r="L151" i="4"/>
  <c r="H150" i="4"/>
  <c r="H148" i="4"/>
  <c r="L147" i="4"/>
  <c r="N146" i="4"/>
  <c r="J144" i="4"/>
  <c r="L143" i="4"/>
  <c r="N142" i="4"/>
  <c r="J141" i="4"/>
  <c r="N140" i="4"/>
  <c r="H139" i="4"/>
  <c r="H137" i="4"/>
  <c r="L136" i="4"/>
  <c r="N134" i="4"/>
  <c r="H132" i="4"/>
  <c r="L131" i="4"/>
  <c r="J127" i="4"/>
  <c r="N126" i="4"/>
  <c r="H124" i="4"/>
  <c r="L123" i="4"/>
  <c r="H122" i="4"/>
  <c r="J121" i="4"/>
  <c r="N120" i="4"/>
  <c r="L118" i="4"/>
  <c r="N117" i="4"/>
  <c r="J115" i="4"/>
  <c r="N114" i="4"/>
  <c r="J112" i="4"/>
  <c r="L110" i="4"/>
  <c r="H109" i="4"/>
  <c r="L108" i="4"/>
  <c r="J105" i="4"/>
  <c r="J104" i="4"/>
  <c r="J103" i="4"/>
  <c r="J102" i="4"/>
  <c r="J101" i="4"/>
  <c r="J100" i="4"/>
  <c r="L99" i="4"/>
  <c r="J97" i="4"/>
  <c r="N96" i="4"/>
  <c r="J95" i="4"/>
  <c r="N94" i="4"/>
  <c r="J93" i="4"/>
  <c r="N92" i="4"/>
  <c r="H91" i="4"/>
  <c r="J90" i="4"/>
  <c r="J89" i="4"/>
  <c r="L88" i="4"/>
  <c r="H87" i="4"/>
  <c r="J86" i="4"/>
  <c r="L85" i="4"/>
  <c r="H84" i="4"/>
  <c r="L83" i="4"/>
  <c r="N82" i="4"/>
  <c r="H80" i="4"/>
  <c r="L79" i="4"/>
  <c r="N78" i="4"/>
  <c r="J76" i="4"/>
  <c r="N75" i="4"/>
  <c r="N74" i="4"/>
  <c r="J73" i="4"/>
  <c r="L72" i="4"/>
  <c r="J70" i="4"/>
  <c r="N69" i="4"/>
  <c r="L63" i="4"/>
  <c r="N62" i="4"/>
  <c r="H57" i="4"/>
  <c r="J56" i="4"/>
  <c r="L55" i="4"/>
  <c r="L54" i="4"/>
  <c r="N53" i="4"/>
  <c r="J51" i="4"/>
  <c r="L50" i="4"/>
  <c r="L49" i="4"/>
  <c r="L48" i="4"/>
  <c r="J46" i="4"/>
  <c r="N45" i="4"/>
  <c r="J44" i="4"/>
  <c r="N42" i="4"/>
  <c r="J41" i="4"/>
  <c r="N40" i="4"/>
  <c r="J39" i="4"/>
  <c r="N38" i="4"/>
  <c r="J37" i="4"/>
  <c r="L36" i="4"/>
  <c r="N34" i="4"/>
  <c r="J33" i="4"/>
  <c r="L32" i="4"/>
  <c r="H30" i="4"/>
  <c r="L29" i="4"/>
  <c r="J26" i="4"/>
  <c r="N25" i="4"/>
  <c r="H22" i="4"/>
  <c r="J21" i="4"/>
  <c r="J20" i="4"/>
  <c r="J19" i="4"/>
  <c r="J18" i="4"/>
  <c r="J17" i="4"/>
  <c r="N16" i="4"/>
  <c r="J14" i="4"/>
  <c r="N13" i="4"/>
  <c r="J162" i="4"/>
  <c r="H160" i="4"/>
  <c r="J159" i="4"/>
  <c r="J151" i="4"/>
  <c r="L149" i="4"/>
  <c r="P147" i="4"/>
  <c r="P143" i="4"/>
  <c r="L142" i="4"/>
  <c r="H141" i="4"/>
  <c r="L140" i="4"/>
  <c r="J138" i="4"/>
  <c r="N137" i="4"/>
  <c r="J136" i="4"/>
  <c r="J134" i="4"/>
  <c r="P131" i="4"/>
  <c r="J131" i="4"/>
  <c r="N129" i="4"/>
  <c r="J126" i="4"/>
  <c r="N124" i="4"/>
  <c r="J123" i="4"/>
  <c r="H121" i="4"/>
  <c r="P118" i="4"/>
  <c r="N116" i="4"/>
  <c r="H115" i="4"/>
  <c r="L114" i="4"/>
  <c r="N113" i="4"/>
  <c r="L111" i="4"/>
  <c r="J110" i="4"/>
  <c r="P108" i="4"/>
  <c r="N107" i="4"/>
  <c r="P102" i="4"/>
  <c r="P100" i="4"/>
  <c r="J99" i="4"/>
  <c r="L96" i="4"/>
  <c r="H95" i="4"/>
  <c r="L94" i="4"/>
  <c r="P90" i="4"/>
  <c r="P88" i="4"/>
  <c r="N87" i="4"/>
  <c r="P85" i="4"/>
  <c r="N84" i="4"/>
  <c r="J83" i="4"/>
  <c r="N81" i="4"/>
  <c r="P79" i="4"/>
  <c r="L78" i="4"/>
  <c r="H76" i="4"/>
  <c r="J75" i="4"/>
  <c r="H70" i="4"/>
  <c r="J63" i="4"/>
  <c r="L59" i="4"/>
  <c r="P56" i="4"/>
  <c r="J54" i="4"/>
  <c r="N52" i="4"/>
  <c r="P50" i="4"/>
  <c r="J50" i="4"/>
  <c r="J49" i="4"/>
  <c r="J48" i="4"/>
  <c r="L45" i="4"/>
  <c r="H44" i="4"/>
  <c r="H41" i="4"/>
  <c r="L40" i="4"/>
  <c r="H39" i="4"/>
  <c r="L38" i="4"/>
  <c r="J36" i="4"/>
  <c r="J31" i="4"/>
  <c r="N28" i="4"/>
  <c r="H26" i="4"/>
  <c r="N23" i="4"/>
  <c r="P21" i="4"/>
  <c r="P19" i="4"/>
  <c r="P17" i="4"/>
  <c r="J16" i="4"/>
  <c r="N15" i="4"/>
  <c r="H14" i="4"/>
  <c r="N12" i="4"/>
  <c r="P93" i="4"/>
  <c r="P42" i="4"/>
  <c r="P140" i="4"/>
  <c r="P51" i="4"/>
  <c r="P115" i="4"/>
  <c r="P16" i="4"/>
  <c r="P44" i="4"/>
  <c r="P75" i="4"/>
  <c r="P127" i="4"/>
  <c r="P167" i="4"/>
  <c r="P46" i="4"/>
  <c r="P144" i="4"/>
  <c r="P33" i="4"/>
  <c r="P94" i="4"/>
  <c r="P145" i="4"/>
  <c r="P37" i="4"/>
  <c r="P53" i="4"/>
  <c r="P96" i="4"/>
  <c r="P132" i="4"/>
  <c r="P168" i="4"/>
  <c r="J35" i="4"/>
  <c r="L35" i="4"/>
  <c r="P54" i="4"/>
  <c r="P148" i="4"/>
  <c r="P63" i="4"/>
  <c r="P141" i="4"/>
  <c r="P26" i="4"/>
  <c r="P48" i="4"/>
  <c r="P95" i="4"/>
  <c r="P142" i="4"/>
  <c r="P62" i="4"/>
  <c r="N149" i="4"/>
  <c r="P39" i="4"/>
  <c r="P105" i="4"/>
  <c r="P154" i="4"/>
  <c r="P41" i="4"/>
  <c r="P69" i="4"/>
  <c r="P117" i="4"/>
  <c r="P139" i="4"/>
  <c r="J43" i="4"/>
  <c r="J71" i="4"/>
  <c r="P73" i="4"/>
  <c r="P157" i="4"/>
  <c r="P25" i="4"/>
  <c r="P74" i="4"/>
  <c r="P150" i="4"/>
  <c r="P34" i="4"/>
  <c r="P68" i="4"/>
  <c r="N98" i="4"/>
  <c r="P146" i="4"/>
  <c r="P70" i="4"/>
  <c r="P165" i="4"/>
  <c r="N169" i="4"/>
  <c r="P55" i="4"/>
  <c r="P126" i="4"/>
  <c r="P166" i="4"/>
  <c r="P45" i="4"/>
  <c r="P76" i="4"/>
  <c r="P120" i="4"/>
  <c r="P156" i="4"/>
  <c r="L27" i="4"/>
  <c r="J27" i="4"/>
  <c r="J98" i="4"/>
  <c r="P22" i="4"/>
  <c r="P97" i="4"/>
  <c r="H169" i="4"/>
  <c r="N35" i="4"/>
  <c r="P82" i="4"/>
  <c r="P162" i="4"/>
  <c r="P13" i="4"/>
  <c r="P40" i="4"/>
  <c r="N71" i="4"/>
  <c r="P112" i="4"/>
  <c r="P159" i="4"/>
  <c r="P38" i="4"/>
  <c r="P114" i="4"/>
  <c r="N27" i="4"/>
  <c r="P78" i="4"/>
  <c r="P134" i="4"/>
  <c r="P49" i="4"/>
  <c r="P92" i="4"/>
  <c r="P128" i="4"/>
  <c r="P164" i="4"/>
  <c r="J149" i="4"/>
  <c r="J31" i="1"/>
  <c r="J29" i="1"/>
  <c r="T29" i="1"/>
  <c r="T31" i="1"/>
  <c r="V31" i="1"/>
  <c r="V29" i="1"/>
  <c r="P29" i="1"/>
  <c r="P31" i="1"/>
  <c r="R31" i="1"/>
  <c r="R29" i="1"/>
  <c r="I18" i="10"/>
  <c r="AM38" i="9"/>
  <c r="P39" i="9"/>
  <c r="P38" i="9" s="1"/>
  <c r="T24" i="9"/>
  <c r="T23" i="9" s="1"/>
  <c r="AQ23" i="9"/>
  <c r="Y24" i="9"/>
  <c r="Y23" i="9" s="1"/>
  <c r="AV23" i="9"/>
  <c r="V27" i="9"/>
  <c r="V26" i="9" s="1"/>
  <c r="AS26" i="9"/>
  <c r="AC31" i="11"/>
  <c r="AC30" i="11" s="1"/>
  <c r="AF35" i="9"/>
  <c r="I176" i="11"/>
  <c r="H176" i="11"/>
  <c r="AT23" i="9"/>
  <c r="W24" i="9"/>
  <c r="W23" i="9" s="1"/>
  <c r="AE26" i="9"/>
  <c r="AU26" i="9"/>
  <c r="X27" i="9"/>
  <c r="X26" i="9" s="1"/>
  <c r="AT35" i="9"/>
  <c r="W36" i="9"/>
  <c r="W35" i="9" s="1"/>
  <c r="AE23" i="9"/>
  <c r="X24" i="9"/>
  <c r="X23" i="9" s="1"/>
  <c r="AU23" i="9"/>
  <c r="AC22" i="11"/>
  <c r="AC21" i="11" s="1"/>
  <c r="AF26" i="9"/>
  <c r="Y27" i="9"/>
  <c r="Y26" i="9" s="1"/>
  <c r="AV26" i="9"/>
  <c r="X36" i="9"/>
  <c r="X35" i="9" s="1"/>
  <c r="AU35" i="9"/>
  <c r="AQ38" i="9"/>
  <c r="T39" i="9"/>
  <c r="T38" i="9" s="1"/>
  <c r="AM42" i="9"/>
  <c r="P43" i="9"/>
  <c r="P42" i="9" s="1"/>
  <c r="M24" i="9"/>
  <c r="M23" i="9" s="1"/>
  <c r="AJ23" i="9"/>
  <c r="AZ23" i="9"/>
  <c r="AG26" i="9"/>
  <c r="Z27" i="9"/>
  <c r="Z26" i="9" s="1"/>
  <c r="AW26" i="9"/>
  <c r="M36" i="9"/>
  <c r="M35" i="9" s="1"/>
  <c r="AJ35" i="9"/>
  <c r="AZ35" i="9"/>
  <c r="AU38" i="9"/>
  <c r="X39" i="9"/>
  <c r="X38" i="9" s="1"/>
  <c r="AO23" i="9"/>
  <c r="R24" i="9"/>
  <c r="R23" i="9" s="1"/>
  <c r="AP26" i="9"/>
  <c r="S27" i="9"/>
  <c r="S26" i="9" s="1"/>
  <c r="AO35" i="9"/>
  <c r="R36" i="9"/>
  <c r="R35" i="9" s="1"/>
  <c r="AI38" i="9"/>
  <c r="L39" i="9"/>
  <c r="L38" i="9" s="1"/>
  <c r="AH46" i="9"/>
  <c r="K47" i="9"/>
  <c r="K46" i="9" s="1"/>
  <c r="AX46" i="9"/>
  <c r="AA47" i="9"/>
  <c r="AA46" i="9" s="1"/>
  <c r="AO54" i="9"/>
  <c r="R55" i="9"/>
  <c r="R54" i="9" s="1"/>
  <c r="AH82" i="9"/>
  <c r="K83" i="9"/>
  <c r="K82" i="9" s="1"/>
  <c r="AX82" i="9"/>
  <c r="AA83" i="9"/>
  <c r="AA82" i="9" s="1"/>
  <c r="AQ122" i="9"/>
  <c r="T123" i="9"/>
  <c r="T122" i="9" s="1"/>
  <c r="U39" i="9"/>
  <c r="U38" i="9" s="1"/>
  <c r="AR38" i="9"/>
  <c r="M43" i="9"/>
  <c r="M42" i="9" s="1"/>
  <c r="AJ42" i="9"/>
  <c r="T47" i="9"/>
  <c r="T46" i="9" s="1"/>
  <c r="AQ46" i="9"/>
  <c r="K55" i="9"/>
  <c r="K54" i="9" s="1"/>
  <c r="AH54" i="9"/>
  <c r="AA55" i="9"/>
  <c r="AA54" i="9" s="1"/>
  <c r="AX54" i="9"/>
  <c r="T83" i="9"/>
  <c r="T82" i="9" s="1"/>
  <c r="AQ82" i="9"/>
  <c r="AG38" i="9"/>
  <c r="Z39" i="9"/>
  <c r="Z38" i="9" s="1"/>
  <c r="AW38" i="9"/>
  <c r="R43" i="9"/>
  <c r="R42" i="9" s="1"/>
  <c r="AO42" i="9"/>
  <c r="M47" i="9"/>
  <c r="M46" i="9" s="1"/>
  <c r="AJ46" i="9"/>
  <c r="AZ46" i="9"/>
  <c r="T55" i="9"/>
  <c r="T54" i="9" s="1"/>
  <c r="AQ54" i="9"/>
  <c r="M83" i="9"/>
  <c r="M82" i="9" s="1"/>
  <c r="AJ82" i="9"/>
  <c r="AZ82" i="9"/>
  <c r="AI122" i="9"/>
  <c r="L123" i="9"/>
  <c r="L122" i="9" s="1"/>
  <c r="AP38" i="9"/>
  <c r="S39" i="9"/>
  <c r="S38" i="9" s="1"/>
  <c r="AH42" i="9"/>
  <c r="K43" i="9"/>
  <c r="K42" i="9" s="1"/>
  <c r="AX42" i="9"/>
  <c r="AA43" i="9"/>
  <c r="AA42" i="9" s="1"/>
  <c r="AO46" i="9"/>
  <c r="R47" i="9"/>
  <c r="R46" i="9" s="1"/>
  <c r="AJ54" i="9"/>
  <c r="M55" i="9"/>
  <c r="M54" i="9" s="1"/>
  <c r="AZ54" i="9"/>
  <c r="AO82" i="9"/>
  <c r="R83" i="9"/>
  <c r="R82" i="9" s="1"/>
  <c r="AU109" i="9"/>
  <c r="X110" i="9"/>
  <c r="X109" i="9" s="1"/>
  <c r="M110" i="9"/>
  <c r="M109" i="9" s="1"/>
  <c r="AJ109" i="9"/>
  <c r="AZ109" i="9"/>
  <c r="M123" i="9"/>
  <c r="M122" i="9" s="1"/>
  <c r="AJ122" i="9"/>
  <c r="AR130" i="9"/>
  <c r="U131" i="9"/>
  <c r="U130" i="9" s="1"/>
  <c r="AW136" i="9"/>
  <c r="Z137" i="9"/>
  <c r="Z136" i="9" s="1"/>
  <c r="AG109" i="9"/>
  <c r="Z110" i="9"/>
  <c r="Z109" i="9" s="1"/>
  <c r="AW109" i="9"/>
  <c r="AG122" i="9"/>
  <c r="Z123" i="9"/>
  <c r="Z122" i="9" s="1"/>
  <c r="AW122" i="9"/>
  <c r="R131" i="9"/>
  <c r="R130" i="9" s="1"/>
  <c r="AO130" i="9"/>
  <c r="K137" i="9"/>
  <c r="K136" i="9" s="1"/>
  <c r="AH136" i="9"/>
  <c r="AA137" i="9"/>
  <c r="AA136" i="9" s="1"/>
  <c r="AX136" i="9"/>
  <c r="AD109" i="9"/>
  <c r="AT109" i="9"/>
  <c r="W110" i="9"/>
  <c r="W109" i="9" s="1"/>
  <c r="AD122" i="9"/>
  <c r="AT122" i="9"/>
  <c r="W123" i="9"/>
  <c r="W122" i="9" s="1"/>
  <c r="O131" i="9"/>
  <c r="O130" i="9" s="1"/>
  <c r="AL130" i="9"/>
  <c r="AE136" i="9"/>
  <c r="X137" i="9"/>
  <c r="X136" i="9" s="1"/>
  <c r="AU136" i="9"/>
  <c r="AI130" i="9"/>
  <c r="L131" i="9"/>
  <c r="L130" i="9" s="1"/>
  <c r="AY130" i="9"/>
  <c r="AB131" i="9"/>
  <c r="AB130" i="9" s="1"/>
  <c r="AR136" i="9"/>
  <c r="U137" i="9"/>
  <c r="U136" i="9" s="1"/>
  <c r="AN149" i="9"/>
  <c r="Q150" i="9"/>
  <c r="Q149" i="9" s="1"/>
  <c r="AN160" i="9"/>
  <c r="Q161" i="9"/>
  <c r="Q160" i="9" s="1"/>
  <c r="AK163" i="9"/>
  <c r="N164" i="9"/>
  <c r="N163" i="9" s="1"/>
  <c r="R150" i="9"/>
  <c r="R149" i="9" s="1"/>
  <c r="AO149" i="9"/>
  <c r="R161" i="9"/>
  <c r="R160" i="9" s="1"/>
  <c r="AO160" i="9"/>
  <c r="S164" i="9"/>
  <c r="S163" i="9" s="1"/>
  <c r="AP163" i="9"/>
  <c r="S150" i="9"/>
  <c r="S149" i="9" s="1"/>
  <c r="AP149" i="9"/>
  <c r="S161" i="9"/>
  <c r="S160" i="9" s="1"/>
  <c r="AP160" i="9"/>
  <c r="T164" i="9"/>
  <c r="T163" i="9" s="1"/>
  <c r="AQ163" i="9"/>
  <c r="AQ149" i="9"/>
  <c r="T150" i="9"/>
  <c r="T149" i="9" s="1"/>
  <c r="AQ160" i="9"/>
  <c r="T161" i="9"/>
  <c r="T160" i="9" s="1"/>
  <c r="AR163" i="9"/>
  <c r="U164" i="9"/>
  <c r="U163" i="9" s="1"/>
  <c r="J175" i="8"/>
  <c r="Z80" i="6"/>
  <c r="AA80" i="6" s="1"/>
  <c r="CH156" i="5"/>
  <c r="CI156" i="5" s="1"/>
  <c r="G173" i="5"/>
  <c r="CH173" i="5" s="1"/>
  <c r="CI173" i="5" s="1"/>
  <c r="P152" i="4"/>
  <c r="P138" i="4"/>
  <c r="P111" i="4"/>
  <c r="I24" i="1"/>
  <c r="I27" i="1" s="1"/>
  <c r="P27" i="4"/>
  <c r="P35" i="4"/>
  <c r="Z44" i="6"/>
  <c r="AA44" i="6" s="1"/>
  <c r="P125" i="4"/>
  <c r="P31" i="4"/>
  <c r="AD24" i="1"/>
  <c r="AD27" i="1" s="1"/>
  <c r="AG24" i="1"/>
  <c r="AG27" i="1" s="1"/>
  <c r="H178" i="6"/>
  <c r="J175" i="7"/>
  <c r="AY42" i="9"/>
  <c r="AB43" i="9"/>
  <c r="AB42" i="9" s="1"/>
  <c r="U27" i="9"/>
  <c r="U26" i="9" s="1"/>
  <c r="AR26" i="9"/>
  <c r="AK23" i="9"/>
  <c r="N24" i="9"/>
  <c r="N23" i="9" s="1"/>
  <c r="AL26" i="9"/>
  <c r="O27" i="9"/>
  <c r="O26" i="9" s="1"/>
  <c r="AK35" i="9"/>
  <c r="N36" i="9"/>
  <c r="N35" i="9" s="1"/>
  <c r="P18" i="10"/>
  <c r="AZ158" i="7"/>
  <c r="BA158" i="7" s="1"/>
  <c r="AH23" i="9"/>
  <c r="K24" i="9"/>
  <c r="K23" i="9" s="1"/>
  <c r="AX23" i="9"/>
  <c r="AA24" i="9"/>
  <c r="AA23" i="9" s="1"/>
  <c r="AI26" i="9"/>
  <c r="L27" i="9"/>
  <c r="L26" i="9" s="1"/>
  <c r="AY26" i="9"/>
  <c r="AB27" i="9"/>
  <c r="AB26" i="9" s="1"/>
  <c r="AH35" i="9"/>
  <c r="K36" i="9"/>
  <c r="K35" i="9" s="1"/>
  <c r="AX35" i="9"/>
  <c r="AA36" i="9"/>
  <c r="AA35" i="9" s="1"/>
  <c r="L24" i="9"/>
  <c r="L23" i="9" s="1"/>
  <c r="AI23" i="9"/>
  <c r="AB24" i="9"/>
  <c r="AB23" i="9" s="1"/>
  <c r="AY23" i="9"/>
  <c r="M27" i="9"/>
  <c r="M26" i="9" s="1"/>
  <c r="AJ26" i="9"/>
  <c r="AZ26" i="9"/>
  <c r="L36" i="9"/>
  <c r="L35" i="9" s="1"/>
  <c r="AI35" i="9"/>
  <c r="AB36" i="9"/>
  <c r="AB35" i="9" s="1"/>
  <c r="AY35" i="9"/>
  <c r="Q24" i="9"/>
  <c r="Q23" i="9" s="1"/>
  <c r="AN23" i="9"/>
  <c r="N27" i="9"/>
  <c r="N26" i="9" s="1"/>
  <c r="AK26" i="9"/>
  <c r="Q36" i="9"/>
  <c r="Q35" i="9" s="1"/>
  <c r="AN35" i="9"/>
  <c r="AQ42" i="9"/>
  <c r="T43" i="9"/>
  <c r="T42" i="9" s="1"/>
  <c r="Z19" i="11"/>
  <c r="AC23" i="9"/>
  <c r="AS23" i="9"/>
  <c r="V24" i="9"/>
  <c r="V23" i="9" s="1"/>
  <c r="AD26" i="9"/>
  <c r="AT26" i="9"/>
  <c r="W27" i="9"/>
  <c r="W26" i="9" s="1"/>
  <c r="Z31" i="11"/>
  <c r="AC35" i="9"/>
  <c r="AS35" i="9"/>
  <c r="V36" i="9"/>
  <c r="V35" i="9" s="1"/>
  <c r="AY38" i="9"/>
  <c r="AB39" i="9"/>
  <c r="AB38" i="9" s="1"/>
  <c r="AE42" i="9"/>
  <c r="AL46" i="9"/>
  <c r="O47" i="9"/>
  <c r="O46" i="9" s="1"/>
  <c r="Z51" i="11"/>
  <c r="AC54" i="9"/>
  <c r="AS54" i="9"/>
  <c r="V55" i="9"/>
  <c r="V54" i="9" s="1"/>
  <c r="AL82" i="9"/>
  <c r="O83" i="9"/>
  <c r="O82" i="9" s="1"/>
  <c r="AC35" i="11"/>
  <c r="AC34" i="11" s="1"/>
  <c r="AF38" i="9"/>
  <c r="Y39" i="9"/>
  <c r="Y38" i="9" s="1"/>
  <c r="AV38" i="9"/>
  <c r="Q43" i="9"/>
  <c r="Q42" i="9" s="1"/>
  <c r="AN42" i="9"/>
  <c r="AE46" i="9"/>
  <c r="X47" i="9"/>
  <c r="X46" i="9" s="1"/>
  <c r="AU46" i="9"/>
  <c r="O55" i="9"/>
  <c r="O54" i="9" s="1"/>
  <c r="AL54" i="9"/>
  <c r="AE82" i="9"/>
  <c r="X83" i="9"/>
  <c r="X82" i="9" s="1"/>
  <c r="AU82" i="9"/>
  <c r="AM109" i="9"/>
  <c r="P110" i="9"/>
  <c r="P109" i="9" s="1"/>
  <c r="N39" i="9"/>
  <c r="N38" i="9" s="1"/>
  <c r="AK38" i="9"/>
  <c r="Z39" i="11"/>
  <c r="AC42" i="9"/>
  <c r="V43" i="9"/>
  <c r="V42" i="9" s="1"/>
  <c r="AS42" i="9"/>
  <c r="Q47" i="9"/>
  <c r="Q46" i="9" s="1"/>
  <c r="AN46" i="9"/>
  <c r="AE54" i="9"/>
  <c r="X55" i="9"/>
  <c r="X54" i="9" s="1"/>
  <c r="AU54" i="9"/>
  <c r="Q83" i="9"/>
  <c r="Q82" i="9" s="1"/>
  <c r="AN82" i="9"/>
  <c r="AY122" i="9"/>
  <c r="AB123" i="9"/>
  <c r="AB122" i="9" s="1"/>
  <c r="AD38" i="9"/>
  <c r="AT38" i="9"/>
  <c r="W39" i="9"/>
  <c r="W38" i="9" s="1"/>
  <c r="AL42" i="9"/>
  <c r="O43" i="9"/>
  <c r="O42" i="9" s="1"/>
  <c r="Z43" i="11"/>
  <c r="AC46" i="9"/>
  <c r="AS46" i="9"/>
  <c r="V47" i="9"/>
  <c r="V46" i="9" s="1"/>
  <c r="AN54" i="9"/>
  <c r="Q55" i="9"/>
  <c r="Q54" i="9" s="1"/>
  <c r="Z79" i="11"/>
  <c r="AC82" i="9"/>
  <c r="AS82" i="9"/>
  <c r="V83" i="9"/>
  <c r="V82" i="9" s="1"/>
  <c r="Q110" i="9"/>
  <c r="Q109" i="9" s="1"/>
  <c r="AN109" i="9"/>
  <c r="Q123" i="9"/>
  <c r="Q122" i="9" s="1"/>
  <c r="AN122" i="9"/>
  <c r="AC127" i="11"/>
  <c r="AC126" i="11" s="1"/>
  <c r="AF130" i="9"/>
  <c r="AV130" i="9"/>
  <c r="Y131" i="9"/>
  <c r="Y130" i="9" s="1"/>
  <c r="AK136" i="9"/>
  <c r="N137" i="9"/>
  <c r="N136" i="9" s="1"/>
  <c r="N110" i="9"/>
  <c r="N109" i="9" s="1"/>
  <c r="AK109" i="9"/>
  <c r="N123" i="9"/>
  <c r="N122" i="9" s="1"/>
  <c r="AK122" i="9"/>
  <c r="Z127" i="11"/>
  <c r="AC130" i="9"/>
  <c r="V131" i="9"/>
  <c r="V130" i="9" s="1"/>
  <c r="AS130" i="9"/>
  <c r="O137" i="9"/>
  <c r="O136" i="9" s="1"/>
  <c r="AL136" i="9"/>
  <c r="AH109" i="9"/>
  <c r="K110" i="9"/>
  <c r="K109" i="9" s="1"/>
  <c r="AX109" i="9"/>
  <c r="AA110" i="9"/>
  <c r="AA109" i="9" s="1"/>
  <c r="AH122" i="9"/>
  <c r="K123" i="9"/>
  <c r="K122" i="9" s="1"/>
  <c r="AX122" i="9"/>
  <c r="AA123" i="9"/>
  <c r="AA122" i="9" s="1"/>
  <c r="S131" i="9"/>
  <c r="S130" i="9" s="1"/>
  <c r="AP130" i="9"/>
  <c r="L137" i="9"/>
  <c r="L136" i="9" s="1"/>
  <c r="AI136" i="9"/>
  <c r="AB137" i="9"/>
  <c r="AB136" i="9" s="1"/>
  <c r="AY136" i="9"/>
  <c r="AM130" i="9"/>
  <c r="P131" i="9"/>
  <c r="P130" i="9" s="1"/>
  <c r="AC133" i="11"/>
  <c r="AF136" i="9"/>
  <c r="AV136" i="9"/>
  <c r="Y137" i="9"/>
  <c r="Y136" i="9" s="1"/>
  <c r="AR149" i="9"/>
  <c r="U150" i="9"/>
  <c r="U149" i="9" s="1"/>
  <c r="AR160" i="9"/>
  <c r="U161" i="9"/>
  <c r="U160" i="9" s="1"/>
  <c r="AO163" i="9"/>
  <c r="R164" i="9"/>
  <c r="R163" i="9" s="1"/>
  <c r="Z146" i="11"/>
  <c r="AC149" i="9"/>
  <c r="V150" i="9"/>
  <c r="V149" i="9" s="1"/>
  <c r="AS149" i="9"/>
  <c r="Z157" i="11"/>
  <c r="AC160" i="9"/>
  <c r="V161" i="9"/>
  <c r="V160" i="9" s="1"/>
  <c r="AS160" i="9"/>
  <c r="AD163" i="9"/>
  <c r="W164" i="9"/>
  <c r="W163" i="9" s="1"/>
  <c r="AT163" i="9"/>
  <c r="AD149" i="9"/>
  <c r="W150" i="9"/>
  <c r="W149" i="9" s="1"/>
  <c r="AT149" i="9"/>
  <c r="AD160" i="9"/>
  <c r="W161" i="9"/>
  <c r="W160" i="9" s="1"/>
  <c r="AT160" i="9"/>
  <c r="AE163" i="9"/>
  <c r="X164" i="9"/>
  <c r="X163" i="9" s="1"/>
  <c r="AU163" i="9"/>
  <c r="AE149" i="9"/>
  <c r="AU149" i="9"/>
  <c r="X150" i="9"/>
  <c r="X149" i="9" s="1"/>
  <c r="AE160" i="9"/>
  <c r="AU160" i="9"/>
  <c r="X161" i="9"/>
  <c r="X160" i="9" s="1"/>
  <c r="AC160" i="11"/>
  <c r="AC159" i="11" s="1"/>
  <c r="AF163" i="9"/>
  <c r="AV163" i="9"/>
  <c r="Y164" i="9"/>
  <c r="Y163" i="9" s="1"/>
  <c r="P149" i="4"/>
  <c r="H175" i="7"/>
  <c r="P98" i="4"/>
  <c r="G178" i="6"/>
  <c r="Z178" i="6" s="1"/>
  <c r="AA178" i="6" s="1"/>
  <c r="Z161" i="6"/>
  <c r="AA161" i="6" s="1"/>
  <c r="G175" i="8"/>
  <c r="P119" i="4"/>
  <c r="P12" i="4"/>
  <c r="I58" i="1"/>
  <c r="I56" i="1"/>
  <c r="K31" i="1"/>
  <c r="K29" i="1"/>
  <c r="AS24" i="1"/>
  <c r="AS27" i="1" s="1"/>
  <c r="AS31" i="1" s="1"/>
  <c r="K18" i="10"/>
  <c r="G18" i="10" s="1"/>
  <c r="AL23" i="9"/>
  <c r="O24" i="9"/>
  <c r="O23" i="9" s="1"/>
  <c r="AM26" i="9"/>
  <c r="P27" i="9"/>
  <c r="P26" i="9" s="1"/>
  <c r="AL35" i="9"/>
  <c r="O36" i="9"/>
  <c r="O35" i="9" s="1"/>
  <c r="AI42" i="9"/>
  <c r="L43" i="9"/>
  <c r="L42" i="9" s="1"/>
  <c r="P24" i="9"/>
  <c r="P23" i="9" s="1"/>
  <c r="AM23" i="9"/>
  <c r="Q27" i="9"/>
  <c r="Q26" i="9" s="1"/>
  <c r="AN26" i="9"/>
  <c r="P36" i="9"/>
  <c r="P35" i="9" s="1"/>
  <c r="AM35" i="9"/>
  <c r="U24" i="9"/>
  <c r="U23" i="9" s="1"/>
  <c r="AR23" i="9"/>
  <c r="R27" i="9"/>
  <c r="R26" i="9" s="1"/>
  <c r="AO26" i="9"/>
  <c r="U36" i="9"/>
  <c r="U35" i="9" s="1"/>
  <c r="AR35" i="9"/>
  <c r="AG23" i="9"/>
  <c r="AW23" i="9"/>
  <c r="Z24" i="9"/>
  <c r="Z23" i="9" s="1"/>
  <c r="AH26" i="9"/>
  <c r="K27" i="9"/>
  <c r="K26" i="9" s="1"/>
  <c r="AX26" i="9"/>
  <c r="AA27" i="9"/>
  <c r="AA26" i="9" s="1"/>
  <c r="AW35" i="9"/>
  <c r="Z36" i="9"/>
  <c r="Z35" i="9" s="1"/>
  <c r="AU42" i="9"/>
  <c r="X43" i="9"/>
  <c r="X42" i="9" s="1"/>
  <c r="AP46" i="9"/>
  <c r="S47" i="9"/>
  <c r="S46" i="9" s="1"/>
  <c r="AW54" i="9"/>
  <c r="Z55" i="9"/>
  <c r="Z54" i="9" s="1"/>
  <c r="AP82" i="9"/>
  <c r="S83" i="9"/>
  <c r="S82" i="9" s="1"/>
  <c r="AI109" i="9"/>
  <c r="L110" i="9"/>
  <c r="L109" i="9" s="1"/>
  <c r="M39" i="9"/>
  <c r="M38" i="9" s="1"/>
  <c r="AJ38" i="9"/>
  <c r="AZ38" i="9"/>
  <c r="U43" i="9"/>
  <c r="U42" i="9" s="1"/>
  <c r="AR42" i="9"/>
  <c r="L47" i="9"/>
  <c r="L46" i="9" s="1"/>
  <c r="AI46" i="9"/>
  <c r="AB47" i="9"/>
  <c r="AB46" i="9" s="1"/>
  <c r="AY46" i="9"/>
  <c r="S55" i="9"/>
  <c r="S54" i="9" s="1"/>
  <c r="AP54" i="9"/>
  <c r="L83" i="9"/>
  <c r="L82" i="9" s="1"/>
  <c r="AI82" i="9"/>
  <c r="AB83" i="9"/>
  <c r="AB82" i="9" s="1"/>
  <c r="AY82" i="9"/>
  <c r="AU122" i="9"/>
  <c r="X123" i="9"/>
  <c r="X122" i="9" s="1"/>
  <c r="R39" i="9"/>
  <c r="R38" i="9" s="1"/>
  <c r="AO38" i="9"/>
  <c r="AG42" i="9"/>
  <c r="Z43" i="9"/>
  <c r="Z42" i="9" s="1"/>
  <c r="AW42" i="9"/>
  <c r="U47" i="9"/>
  <c r="U46" i="9" s="1"/>
  <c r="AR46" i="9"/>
  <c r="L55" i="9"/>
  <c r="L54" i="9" s="1"/>
  <c r="AI54" i="9"/>
  <c r="AB55" i="9"/>
  <c r="AB54" i="9" s="1"/>
  <c r="AY54" i="9"/>
  <c r="U83" i="9"/>
  <c r="U82" i="9" s="1"/>
  <c r="AR82" i="9"/>
  <c r="AQ109" i="9"/>
  <c r="T110" i="9"/>
  <c r="T109" i="9" s="1"/>
  <c r="AH38" i="9"/>
  <c r="K39" i="9"/>
  <c r="K38" i="9" s="1"/>
  <c r="AX38" i="9"/>
  <c r="AA39" i="9"/>
  <c r="AA38" i="9" s="1"/>
  <c r="AP42" i="9"/>
  <c r="S43" i="9"/>
  <c r="S42" i="9" s="1"/>
  <c r="AG46" i="9"/>
  <c r="AW46" i="9"/>
  <c r="Z47" i="9"/>
  <c r="Z46" i="9" s="1"/>
  <c r="AR54" i="9"/>
  <c r="U55" i="9"/>
  <c r="U54" i="9" s="1"/>
  <c r="AG82" i="9"/>
  <c r="AW82" i="9"/>
  <c r="Z83" i="9"/>
  <c r="Z82" i="9" s="1"/>
  <c r="U110" i="9"/>
  <c r="U109" i="9" s="1"/>
  <c r="AR109" i="9"/>
  <c r="U123" i="9"/>
  <c r="U122" i="9" s="1"/>
  <c r="AR122" i="9"/>
  <c r="AJ130" i="9"/>
  <c r="M131" i="9"/>
  <c r="M130" i="9" s="1"/>
  <c r="AO136" i="9"/>
  <c r="R137" i="9"/>
  <c r="R136" i="9" s="1"/>
  <c r="R110" i="9"/>
  <c r="R109" i="9" s="1"/>
  <c r="AO109" i="9"/>
  <c r="R123" i="9"/>
  <c r="R122" i="9" s="1"/>
  <c r="AO122" i="9"/>
  <c r="Z131" i="9"/>
  <c r="Z130" i="9" s="1"/>
  <c r="AW130" i="9"/>
  <c r="S137" i="9"/>
  <c r="S136" i="9" s="1"/>
  <c r="AP136" i="9"/>
  <c r="AL109" i="9"/>
  <c r="O110" i="9"/>
  <c r="O109" i="9" s="1"/>
  <c r="AL122" i="9"/>
  <c r="O123" i="9"/>
  <c r="O122" i="9" s="1"/>
  <c r="AD130" i="9"/>
  <c r="W131" i="9"/>
  <c r="W130" i="9" s="1"/>
  <c r="AT130" i="9"/>
  <c r="P137" i="9"/>
  <c r="P136" i="9" s="1"/>
  <c r="AM136" i="9"/>
  <c r="AQ130" i="9"/>
  <c r="T131" i="9"/>
  <c r="T130" i="9" s="1"/>
  <c r="AJ136" i="9"/>
  <c r="M137" i="9"/>
  <c r="M136" i="9" s="1"/>
  <c r="AZ136" i="9"/>
  <c r="AC146" i="11"/>
  <c r="AC145" i="11" s="1"/>
  <c r="AF149" i="9"/>
  <c r="AV149" i="9"/>
  <c r="Y150" i="9"/>
  <c r="Y149" i="9" s="1"/>
  <c r="AC157" i="11"/>
  <c r="AC156" i="11" s="1"/>
  <c r="AF160" i="9"/>
  <c r="AV160" i="9"/>
  <c r="Y161" i="9"/>
  <c r="Y160" i="9" s="1"/>
  <c r="Z160" i="11"/>
  <c r="AC163" i="9"/>
  <c r="AS163" i="9"/>
  <c r="V164" i="9"/>
  <c r="V163" i="9" s="1"/>
  <c r="AG149" i="9"/>
  <c r="Z150" i="9"/>
  <c r="Z149" i="9" s="1"/>
  <c r="AW149" i="9"/>
  <c r="Z161" i="9"/>
  <c r="Z160" i="9" s="1"/>
  <c r="AW160" i="9"/>
  <c r="K164" i="9"/>
  <c r="K163" i="9" s="1"/>
  <c r="AH163" i="9"/>
  <c r="AH180" i="9" s="1"/>
  <c r="AA164" i="9"/>
  <c r="AA163" i="9" s="1"/>
  <c r="AX163" i="9"/>
  <c r="K150" i="9"/>
  <c r="K149" i="9" s="1"/>
  <c r="AH149" i="9"/>
  <c r="AA150" i="9"/>
  <c r="AA149" i="9" s="1"/>
  <c r="AX149" i="9"/>
  <c r="K161" i="9"/>
  <c r="K160" i="9" s="1"/>
  <c r="AH160" i="9"/>
  <c r="AA161" i="9"/>
  <c r="AA160" i="9" s="1"/>
  <c r="AX160" i="9"/>
  <c r="L164" i="9"/>
  <c r="L163" i="9" s="1"/>
  <c r="L180" i="9" s="1"/>
  <c r="AI163" i="9"/>
  <c r="AB164" i="9"/>
  <c r="AB163" i="9" s="1"/>
  <c r="AY163" i="9"/>
  <c r="AI149" i="9"/>
  <c r="L150" i="9"/>
  <c r="L149" i="9" s="1"/>
  <c r="AY149" i="9"/>
  <c r="AB150" i="9"/>
  <c r="AB149" i="9" s="1"/>
  <c r="AI160" i="9"/>
  <c r="L161" i="9"/>
  <c r="L160" i="9" s="1"/>
  <c r="AY160" i="9"/>
  <c r="AB161" i="9"/>
  <c r="AB160" i="9" s="1"/>
  <c r="AJ163" i="9"/>
  <c r="AJ180" i="9" s="1"/>
  <c r="M164" i="9"/>
  <c r="M163" i="9" s="1"/>
  <c r="AZ163" i="9"/>
  <c r="H175" i="8"/>
  <c r="P71" i="4"/>
  <c r="P24" i="4"/>
  <c r="S31" i="1"/>
  <c r="S29" i="1"/>
  <c r="AQ24" i="1"/>
  <c r="AQ27" i="1" s="1"/>
  <c r="AE24" i="1"/>
  <c r="AE27" i="1" s="1"/>
  <c r="Q29" i="1"/>
  <c r="Q31" i="1"/>
  <c r="AO24" i="1"/>
  <c r="AO27" i="1" s="1"/>
  <c r="AP23" i="9"/>
  <c r="S24" i="9"/>
  <c r="S23" i="9" s="1"/>
  <c r="AQ26" i="9"/>
  <c r="T27" i="9"/>
  <c r="T26" i="9" s="1"/>
  <c r="AP35" i="9"/>
  <c r="S36" i="9"/>
  <c r="S35" i="9" s="1"/>
  <c r="T36" i="9"/>
  <c r="T35" i="9" s="1"/>
  <c r="AQ35" i="9"/>
  <c r="AC19" i="11"/>
  <c r="AC18" i="11" s="1"/>
  <c r="AF23" i="9"/>
  <c r="Z22" i="11"/>
  <c r="AC26" i="9"/>
  <c r="Y36" i="9"/>
  <c r="Y35" i="9" s="1"/>
  <c r="AV35" i="9"/>
  <c r="AT46" i="9"/>
  <c r="W47" i="9"/>
  <c r="W46" i="9" s="1"/>
  <c r="AK54" i="9"/>
  <c r="N55" i="9"/>
  <c r="N54" i="9" s="1"/>
  <c r="AT82" i="9"/>
  <c r="W83" i="9"/>
  <c r="W82" i="9" s="1"/>
  <c r="AY109" i="9"/>
  <c r="AB110" i="9"/>
  <c r="AB109" i="9" s="1"/>
  <c r="Q39" i="9"/>
  <c r="Q38" i="9" s="1"/>
  <c r="AN38" i="9"/>
  <c r="AC39" i="11"/>
  <c r="AC38" i="11" s="1"/>
  <c r="AF42" i="9"/>
  <c r="Y43" i="9"/>
  <c r="Y42" i="9" s="1"/>
  <c r="AV42" i="9"/>
  <c r="P47" i="9"/>
  <c r="P46" i="9" s="1"/>
  <c r="AM46" i="9"/>
  <c r="AD54" i="9"/>
  <c r="W55" i="9"/>
  <c r="W54" i="9" s="1"/>
  <c r="AT54" i="9"/>
  <c r="P83" i="9"/>
  <c r="P82" i="9" s="1"/>
  <c r="AM82" i="9"/>
  <c r="Z35" i="11"/>
  <c r="AC38" i="9"/>
  <c r="V39" i="9"/>
  <c r="V38" i="9" s="1"/>
  <c r="AS38" i="9"/>
  <c r="N43" i="9"/>
  <c r="N42" i="9" s="1"/>
  <c r="AK42" i="9"/>
  <c r="AC43" i="11"/>
  <c r="AC42" i="11" s="1"/>
  <c r="AF46" i="9"/>
  <c r="Y47" i="9"/>
  <c r="Y46" i="9" s="1"/>
  <c r="AV46" i="9"/>
  <c r="P55" i="9"/>
  <c r="P54" i="9" s="1"/>
  <c r="AM54" i="9"/>
  <c r="AC79" i="11"/>
  <c r="AC78" i="11" s="1"/>
  <c r="AF82" i="9"/>
  <c r="Y83" i="9"/>
  <c r="Y82" i="9" s="1"/>
  <c r="AV82" i="9"/>
  <c r="AL38" i="9"/>
  <c r="O39" i="9"/>
  <c r="O38" i="9" s="1"/>
  <c r="AT42" i="9"/>
  <c r="W43" i="9"/>
  <c r="W42" i="9" s="1"/>
  <c r="AK46" i="9"/>
  <c r="N47" i="9"/>
  <c r="N46" i="9" s="1"/>
  <c r="AC51" i="11"/>
  <c r="AC50" i="11" s="1"/>
  <c r="AF54" i="9"/>
  <c r="AV54" i="9"/>
  <c r="Y55" i="9"/>
  <c r="Y54" i="9" s="1"/>
  <c r="AK82" i="9"/>
  <c r="N83" i="9"/>
  <c r="N82" i="9" s="1"/>
  <c r="AE109" i="9"/>
  <c r="AM122" i="9"/>
  <c r="P123" i="9"/>
  <c r="P122" i="9" s="1"/>
  <c r="AC106" i="11"/>
  <c r="AC105" i="11" s="1"/>
  <c r="AF109" i="9"/>
  <c r="Y110" i="9"/>
  <c r="Y109" i="9" s="1"/>
  <c r="AV109" i="9"/>
  <c r="AC119" i="11"/>
  <c r="AC118" i="11" s="1"/>
  <c r="AF122" i="9"/>
  <c r="Y123" i="9"/>
  <c r="Y122" i="9" s="1"/>
  <c r="AV122" i="9"/>
  <c r="AN130" i="9"/>
  <c r="Q131" i="9"/>
  <c r="Q130" i="9" s="1"/>
  <c r="Z133" i="11"/>
  <c r="AC136" i="9"/>
  <c r="AS136" i="9"/>
  <c r="V137" i="9"/>
  <c r="V136" i="9" s="1"/>
  <c r="Z106" i="11"/>
  <c r="AC109" i="9"/>
  <c r="V110" i="9"/>
  <c r="V109" i="9" s="1"/>
  <c r="AS109" i="9"/>
  <c r="Z119" i="11"/>
  <c r="AC122" i="9"/>
  <c r="V123" i="9"/>
  <c r="V122" i="9" s="1"/>
  <c r="AS122" i="9"/>
  <c r="N131" i="9"/>
  <c r="N130" i="9" s="1"/>
  <c r="AK130" i="9"/>
  <c r="AD136" i="9"/>
  <c r="W137" i="9"/>
  <c r="W136" i="9" s="1"/>
  <c r="AT136" i="9"/>
  <c r="AP109" i="9"/>
  <c r="S110" i="9"/>
  <c r="S109" i="9" s="1"/>
  <c r="AP122" i="9"/>
  <c r="S123" i="9"/>
  <c r="S122" i="9" s="1"/>
  <c r="K131" i="9"/>
  <c r="K130" i="9" s="1"/>
  <c r="AH130" i="9"/>
  <c r="AA131" i="9"/>
  <c r="AA130" i="9" s="1"/>
  <c r="AX130" i="9"/>
  <c r="T137" i="9"/>
  <c r="T136" i="9" s="1"/>
  <c r="AQ136" i="9"/>
  <c r="AE130" i="9"/>
  <c r="AU130" i="9"/>
  <c r="X131" i="9"/>
  <c r="X130" i="9" s="1"/>
  <c r="AN136" i="9"/>
  <c r="Q137" i="9"/>
  <c r="Q136" i="9" s="1"/>
  <c r="AJ149" i="9"/>
  <c r="M150" i="9"/>
  <c r="M149" i="9" s="1"/>
  <c r="AJ160" i="9"/>
  <c r="M161" i="9"/>
  <c r="M160" i="9" s="1"/>
  <c r="AG180" i="9"/>
  <c r="AD32" i="11" s="1"/>
  <c r="AW163" i="9"/>
  <c r="AW180" i="9" s="1"/>
  <c r="Z164" i="9"/>
  <c r="Z163" i="9" s="1"/>
  <c r="N150" i="9"/>
  <c r="N149" i="9" s="1"/>
  <c r="AK149" i="9"/>
  <c r="N161" i="9"/>
  <c r="N160" i="9" s="1"/>
  <c r="AK160" i="9"/>
  <c r="O164" i="9"/>
  <c r="O163" i="9" s="1"/>
  <c r="AL163" i="9"/>
  <c r="O150" i="9"/>
  <c r="O149" i="9" s="1"/>
  <c r="AL149" i="9"/>
  <c r="O161" i="9"/>
  <c r="O160" i="9" s="1"/>
  <c r="AL160" i="9"/>
  <c r="P164" i="9"/>
  <c r="P163" i="9" s="1"/>
  <c r="AM163" i="9"/>
  <c r="AM149" i="9"/>
  <c r="P150" i="9"/>
  <c r="P149" i="9" s="1"/>
  <c r="AM160" i="9"/>
  <c r="P161" i="9"/>
  <c r="P160" i="9" s="1"/>
  <c r="AN163" i="9"/>
  <c r="Q164" i="9"/>
  <c r="Q163" i="9" s="1"/>
  <c r="Q180" i="9" s="1"/>
  <c r="AZ175" i="7"/>
  <c r="BA175" i="7" s="1"/>
  <c r="L169" i="4"/>
  <c r="J169" i="4"/>
  <c r="P43" i="4"/>
  <c r="J56" i="1"/>
  <c r="J58" i="1"/>
  <c r="P15" i="4"/>
  <c r="AM24" i="1"/>
  <c r="AM27" i="1" s="1"/>
  <c r="AK24" i="1"/>
  <c r="AK27" i="1" s="1"/>
  <c r="AP29" i="1" l="1"/>
  <c r="AP31" i="1"/>
  <c r="AD168" i="10"/>
  <c r="AD168" i="11" s="1"/>
  <c r="AD149" i="10"/>
  <c r="AD149" i="11" s="1"/>
  <c r="AD121" i="10"/>
  <c r="AD121" i="11" s="1"/>
  <c r="AD79" i="10"/>
  <c r="AI158" i="10"/>
  <c r="L158" i="10" s="1"/>
  <c r="AI135" i="10"/>
  <c r="L135" i="10" s="1"/>
  <c r="AI120" i="10"/>
  <c r="L120" i="10" s="1"/>
  <c r="AI94" i="10"/>
  <c r="L94" i="10" s="1"/>
  <c r="AN173" i="10"/>
  <c r="Q173" i="10" s="1"/>
  <c r="AN162" i="10"/>
  <c r="Q162" i="10" s="1"/>
  <c r="AN130" i="10"/>
  <c r="Q130" i="10" s="1"/>
  <c r="AN125" i="10"/>
  <c r="Q125" i="10" s="1"/>
  <c r="AN39" i="10"/>
  <c r="AN83" i="10"/>
  <c r="Q83" i="10" s="1"/>
  <c r="AR174" i="10"/>
  <c r="U174" i="10" s="1"/>
  <c r="AR148" i="10"/>
  <c r="U148" i="10" s="1"/>
  <c r="AR120" i="10"/>
  <c r="U120" i="10" s="1"/>
  <c r="AR46" i="10"/>
  <c r="U46" i="10" s="1"/>
  <c r="AR91" i="10"/>
  <c r="U91" i="10" s="1"/>
  <c r="AR28" i="10"/>
  <c r="U28" i="10" s="1"/>
  <c r="AV151" i="10"/>
  <c r="Y151" i="10" s="1"/>
  <c r="AV139" i="10"/>
  <c r="Y139" i="10" s="1"/>
  <c r="AV120" i="10"/>
  <c r="Y120" i="10" s="1"/>
  <c r="AV98" i="10"/>
  <c r="Y98" i="10" s="1"/>
  <c r="AV43" i="10"/>
  <c r="AV29" i="10"/>
  <c r="Y29" i="10" s="1"/>
  <c r="AK154" i="10"/>
  <c r="N154" i="10" s="1"/>
  <c r="AK139" i="10"/>
  <c r="N139" i="10" s="1"/>
  <c r="AK106" i="10"/>
  <c r="AK130" i="10"/>
  <c r="N130" i="10" s="1"/>
  <c r="AK41" i="10"/>
  <c r="N41" i="10" s="1"/>
  <c r="AK36" i="10"/>
  <c r="N36" i="10" s="1"/>
  <c r="AO165" i="10"/>
  <c r="R165" i="10" s="1"/>
  <c r="AO146" i="10"/>
  <c r="AO133" i="10"/>
  <c r="AO106" i="10"/>
  <c r="AO104" i="10"/>
  <c r="R104" i="10" s="1"/>
  <c r="AO119" i="10"/>
  <c r="AO40" i="10"/>
  <c r="R40" i="10" s="1"/>
  <c r="AO89" i="10"/>
  <c r="R89" i="10" s="1"/>
  <c r="AO49" i="10"/>
  <c r="R49" i="10" s="1"/>
  <c r="AO30" i="10"/>
  <c r="R30" i="10" s="1"/>
  <c r="AS174" i="10"/>
  <c r="V174" i="10" s="1"/>
  <c r="AS155" i="10"/>
  <c r="V155" i="10" s="1"/>
  <c r="AS153" i="10"/>
  <c r="V153" i="10" s="1"/>
  <c r="AS137" i="10"/>
  <c r="V137" i="10" s="1"/>
  <c r="AS122" i="10"/>
  <c r="V122" i="10" s="1"/>
  <c r="AS129" i="10"/>
  <c r="V129" i="10" s="1"/>
  <c r="AS130" i="10"/>
  <c r="V130" i="10" s="1"/>
  <c r="AS102" i="10"/>
  <c r="V102" i="10" s="1"/>
  <c r="AS88" i="10"/>
  <c r="V88" i="10" s="1"/>
  <c r="AS91" i="10"/>
  <c r="V91" i="10" s="1"/>
  <c r="AS27" i="10"/>
  <c r="V27" i="10" s="1"/>
  <c r="AS28" i="10"/>
  <c r="V28" i="10" s="1"/>
  <c r="AE162" i="10"/>
  <c r="H162" i="10" s="1"/>
  <c r="AE167" i="10"/>
  <c r="H167" i="10" s="1"/>
  <c r="AE165" i="10"/>
  <c r="H165" i="10" s="1"/>
  <c r="AE172" i="10"/>
  <c r="H172" i="10" s="1"/>
  <c r="AE140" i="10"/>
  <c r="H140" i="10" s="1"/>
  <c r="AE150" i="10"/>
  <c r="H150" i="10" s="1"/>
  <c r="AE141" i="10"/>
  <c r="H141" i="10" s="1"/>
  <c r="AE127" i="10"/>
  <c r="AE113" i="10"/>
  <c r="H113" i="10" s="1"/>
  <c r="AE139" i="10"/>
  <c r="H139" i="10" s="1"/>
  <c r="AE128" i="10"/>
  <c r="H128" i="10" s="1"/>
  <c r="AE99" i="10"/>
  <c r="H99" i="10" s="1"/>
  <c r="AE100" i="10"/>
  <c r="H100" i="10" s="1"/>
  <c r="AE91" i="10"/>
  <c r="H91" i="10" s="1"/>
  <c r="AE83" i="10"/>
  <c r="H83" i="10" s="1"/>
  <c r="AE88" i="10"/>
  <c r="H88" i="10" s="1"/>
  <c r="AE45" i="10"/>
  <c r="H45" i="10" s="1"/>
  <c r="AE35" i="10"/>
  <c r="AB169" i="10"/>
  <c r="AB169" i="11" s="1"/>
  <c r="AB172" i="10"/>
  <c r="AB172" i="11" s="1"/>
  <c r="AB164" i="10"/>
  <c r="AB164" i="11" s="1"/>
  <c r="AB163" i="10"/>
  <c r="AB163" i="11" s="1"/>
  <c r="AB155" i="10"/>
  <c r="AB155" i="11" s="1"/>
  <c r="AB158" i="10"/>
  <c r="AB158" i="11" s="1"/>
  <c r="AB136" i="10"/>
  <c r="AB136" i="11" s="1"/>
  <c r="AB144" i="10"/>
  <c r="AB144" i="11" s="1"/>
  <c r="AB135" i="10"/>
  <c r="AB135" i="11" s="1"/>
  <c r="AB121" i="10"/>
  <c r="AB121" i="11" s="1"/>
  <c r="AB111" i="10"/>
  <c r="AB111" i="11" s="1"/>
  <c r="AB124" i="10"/>
  <c r="AB124" i="11" s="1"/>
  <c r="AB149" i="10"/>
  <c r="AB149" i="11" s="1"/>
  <c r="AB127" i="10"/>
  <c r="AB100" i="10"/>
  <c r="AB100" i="11" s="1"/>
  <c r="AB98" i="10"/>
  <c r="AB98" i="11" s="1"/>
  <c r="AB49" i="10"/>
  <c r="AB49" i="11" s="1"/>
  <c r="AB97" i="10"/>
  <c r="AB97" i="11" s="1"/>
  <c r="AB82" i="10"/>
  <c r="AB82" i="11" s="1"/>
  <c r="AB45" i="10"/>
  <c r="AB45" i="11" s="1"/>
  <c r="AB95" i="10"/>
  <c r="AB95" i="11" s="1"/>
  <c r="AB87" i="10"/>
  <c r="AB87" i="11" s="1"/>
  <c r="AB29" i="10"/>
  <c r="AB28" i="11" s="1"/>
  <c r="AB36" i="10"/>
  <c r="AB36" i="11" s="1"/>
  <c r="AB30" i="10"/>
  <c r="AB29" i="11" s="1"/>
  <c r="AG170" i="10"/>
  <c r="J170" i="10" s="1"/>
  <c r="AG164" i="10"/>
  <c r="J164" i="10" s="1"/>
  <c r="AG162" i="10"/>
  <c r="J162" i="10" s="1"/>
  <c r="AG146" i="10"/>
  <c r="AG149" i="10"/>
  <c r="J149" i="10" s="1"/>
  <c r="AG133" i="10"/>
  <c r="AG112" i="10"/>
  <c r="J112" i="10" s="1"/>
  <c r="AG129" i="10"/>
  <c r="J129" i="10" s="1"/>
  <c r="AG123" i="10"/>
  <c r="J123" i="10" s="1"/>
  <c r="AG98" i="10"/>
  <c r="J98" i="10" s="1"/>
  <c r="AG99" i="10"/>
  <c r="J99" i="10" s="1"/>
  <c r="AG88" i="10"/>
  <c r="J88" i="10" s="1"/>
  <c r="AG45" i="10"/>
  <c r="J45" i="10" s="1"/>
  <c r="AG85" i="10"/>
  <c r="J85" i="10" s="1"/>
  <c r="AG48" i="10"/>
  <c r="J48" i="10" s="1"/>
  <c r="AG21" i="10"/>
  <c r="J21" i="10" s="1"/>
  <c r="AG23" i="10"/>
  <c r="AL157" i="10"/>
  <c r="AL151" i="10"/>
  <c r="O151" i="10" s="1"/>
  <c r="AL149" i="10"/>
  <c r="O149" i="10" s="1"/>
  <c r="AL124" i="10"/>
  <c r="O124" i="10" s="1"/>
  <c r="AL150" i="10"/>
  <c r="O150" i="10" s="1"/>
  <c r="AL123" i="10"/>
  <c r="O123" i="10" s="1"/>
  <c r="AL109" i="10"/>
  <c r="O109" i="10" s="1"/>
  <c r="AL103" i="10"/>
  <c r="O103" i="10" s="1"/>
  <c r="AL47" i="10"/>
  <c r="O47" i="10" s="1"/>
  <c r="AL89" i="10"/>
  <c r="O89" i="10" s="1"/>
  <c r="AL49" i="10"/>
  <c r="O49" i="10" s="1"/>
  <c r="AL37" i="10"/>
  <c r="O37" i="10" s="1"/>
  <c r="AL80" i="10"/>
  <c r="O80" i="10" s="1"/>
  <c r="AL23" i="10"/>
  <c r="AL21" i="10"/>
  <c r="O21" i="10" s="1"/>
  <c r="AP168" i="10"/>
  <c r="S168" i="10" s="1"/>
  <c r="AP155" i="10"/>
  <c r="S155" i="10" s="1"/>
  <c r="AP160" i="10"/>
  <c r="AP141" i="10"/>
  <c r="S141" i="10" s="1"/>
  <c r="AP149" i="10"/>
  <c r="S149" i="10" s="1"/>
  <c r="AP144" i="10"/>
  <c r="S144" i="10" s="1"/>
  <c r="AP115" i="10"/>
  <c r="S115" i="10" s="1"/>
  <c r="AP125" i="10"/>
  <c r="S125" i="10" s="1"/>
  <c r="AP148" i="10"/>
  <c r="S148" i="10" s="1"/>
  <c r="AP128" i="10"/>
  <c r="S128" i="10" s="1"/>
  <c r="AP45" i="10"/>
  <c r="S45" i="10" s="1"/>
  <c r="AP85" i="10"/>
  <c r="S85" i="10" s="1"/>
  <c r="AP96" i="10"/>
  <c r="S96" i="10" s="1"/>
  <c r="AP80" i="10"/>
  <c r="S80" i="10" s="1"/>
  <c r="AT167" i="10"/>
  <c r="W167" i="10" s="1"/>
  <c r="AT166" i="10"/>
  <c r="W166" i="10" s="1"/>
  <c r="AT135" i="10"/>
  <c r="W135" i="10" s="1"/>
  <c r="AT124" i="10"/>
  <c r="W124" i="10" s="1"/>
  <c r="AT146" i="10"/>
  <c r="AT144" i="10"/>
  <c r="W144" i="10" s="1"/>
  <c r="AT113" i="10"/>
  <c r="W113" i="10" s="1"/>
  <c r="AT87" i="10"/>
  <c r="W87" i="10" s="1"/>
  <c r="AT46" i="10"/>
  <c r="W46" i="10" s="1"/>
  <c r="AT88" i="10"/>
  <c r="W88" i="10" s="1"/>
  <c r="AT20" i="10"/>
  <c r="AJ167" i="10"/>
  <c r="M167" i="10" s="1"/>
  <c r="AJ153" i="10"/>
  <c r="M153" i="10" s="1"/>
  <c r="AJ152" i="10"/>
  <c r="M152" i="10" s="1"/>
  <c r="AJ150" i="10"/>
  <c r="M150" i="10" s="1"/>
  <c r="AJ147" i="10"/>
  <c r="M147" i="10" s="1"/>
  <c r="AJ109" i="10"/>
  <c r="M109" i="10" s="1"/>
  <c r="AJ124" i="10"/>
  <c r="M124" i="10" s="1"/>
  <c r="AJ125" i="10"/>
  <c r="M125" i="10" s="1"/>
  <c r="AJ116" i="10"/>
  <c r="M116" i="10" s="1"/>
  <c r="AJ94" i="10"/>
  <c r="M94" i="10" s="1"/>
  <c r="AJ41" i="10"/>
  <c r="M41" i="10" s="1"/>
  <c r="AJ85" i="10"/>
  <c r="M85" i="10" s="1"/>
  <c r="AJ29" i="10"/>
  <c r="M29" i="10" s="1"/>
  <c r="AJ30" i="10"/>
  <c r="M30" i="10" s="1"/>
  <c r="AQ172" i="10"/>
  <c r="T172" i="10" s="1"/>
  <c r="AQ152" i="10"/>
  <c r="T152" i="10" s="1"/>
  <c r="AQ125" i="10"/>
  <c r="T125" i="10" s="1"/>
  <c r="AQ117" i="10"/>
  <c r="T117" i="10" s="1"/>
  <c r="AQ106" i="10"/>
  <c r="AQ112" i="10"/>
  <c r="T112" i="10" s="1"/>
  <c r="AQ85" i="10"/>
  <c r="T85" i="10" s="1"/>
  <c r="AQ92" i="10"/>
  <c r="T92" i="10" s="1"/>
  <c r="AQ47" i="10"/>
  <c r="T47" i="10" s="1"/>
  <c r="AQ23" i="10"/>
  <c r="AQ21" i="10"/>
  <c r="T21" i="10" s="1"/>
  <c r="AU172" i="10"/>
  <c r="X172" i="10" s="1"/>
  <c r="AU153" i="10"/>
  <c r="X153" i="10" s="1"/>
  <c r="AU152" i="10"/>
  <c r="X152" i="10" s="1"/>
  <c r="AU136" i="10"/>
  <c r="X136" i="10" s="1"/>
  <c r="AU127" i="10"/>
  <c r="AU113" i="10"/>
  <c r="X113" i="10" s="1"/>
  <c r="AU139" i="10"/>
  <c r="X139" i="10" s="1"/>
  <c r="AU122" i="10"/>
  <c r="X122" i="10" s="1"/>
  <c r="AU103" i="10"/>
  <c r="X103" i="10" s="1"/>
  <c r="AU108" i="10"/>
  <c r="X108" i="10" s="1"/>
  <c r="AU85" i="10"/>
  <c r="X85" i="10" s="1"/>
  <c r="AU39" i="10"/>
  <c r="AU82" i="10"/>
  <c r="X82" i="10" s="1"/>
  <c r="AU47" i="10"/>
  <c r="X47" i="10" s="1"/>
  <c r="AU30" i="10"/>
  <c r="X30" i="10" s="1"/>
  <c r="AU20" i="10"/>
  <c r="AU29" i="10"/>
  <c r="X29" i="10" s="1"/>
  <c r="AU41" i="10"/>
  <c r="X41" i="10" s="1"/>
  <c r="AB167" i="10"/>
  <c r="AB167" i="11" s="1"/>
  <c r="AB170" i="10"/>
  <c r="AB170" i="11" s="1"/>
  <c r="AB161" i="10"/>
  <c r="AB161" i="11" s="1"/>
  <c r="AB152" i="10"/>
  <c r="AB152" i="11" s="1"/>
  <c r="AB143" i="10"/>
  <c r="AB143" i="11" s="1"/>
  <c r="AB141" i="10"/>
  <c r="AB141" i="11" s="1"/>
  <c r="AB142" i="10"/>
  <c r="AB142" i="11" s="1"/>
  <c r="AB109" i="10"/>
  <c r="AB109" i="11" s="1"/>
  <c r="AB128" i="10"/>
  <c r="AB128" i="11" s="1"/>
  <c r="AB134" i="10"/>
  <c r="AB134" i="11" s="1"/>
  <c r="AB129" i="10"/>
  <c r="AB129" i="11" s="1"/>
  <c r="AB46" i="10"/>
  <c r="AB46" i="11" s="1"/>
  <c r="AB88" i="10"/>
  <c r="AB88" i="11" s="1"/>
  <c r="AB43" i="10"/>
  <c r="AB85" i="10"/>
  <c r="AB85" i="11" s="1"/>
  <c r="AB27" i="10"/>
  <c r="AB26" i="11" s="1"/>
  <c r="AB28" i="10"/>
  <c r="AB27" i="11" s="1"/>
  <c r="AG163" i="10"/>
  <c r="J163" i="10" s="1"/>
  <c r="AG153" i="10"/>
  <c r="J153" i="10" s="1"/>
  <c r="AG139" i="10"/>
  <c r="J139" i="10" s="1"/>
  <c r="AG131" i="10"/>
  <c r="J131" i="10" s="1"/>
  <c r="AG140" i="10"/>
  <c r="J140" i="10" s="1"/>
  <c r="AG109" i="10"/>
  <c r="J109" i="10" s="1"/>
  <c r="AG96" i="10"/>
  <c r="J96" i="10" s="1"/>
  <c r="AG86" i="10"/>
  <c r="J86" i="10" s="1"/>
  <c r="AG43" i="10"/>
  <c r="AG83" i="10"/>
  <c r="J83" i="10" s="1"/>
  <c r="AG29" i="10"/>
  <c r="J29" i="10" s="1"/>
  <c r="AG30" i="10"/>
  <c r="J30" i="10" s="1"/>
  <c r="AL175" i="10"/>
  <c r="O175" i="10" s="1"/>
  <c r="AL165" i="10"/>
  <c r="O165" i="10" s="1"/>
  <c r="AL160" i="10"/>
  <c r="AL139" i="10"/>
  <c r="O139" i="10" s="1"/>
  <c r="AL122" i="10"/>
  <c r="O122" i="10" s="1"/>
  <c r="AL144" i="10"/>
  <c r="O144" i="10" s="1"/>
  <c r="AL121" i="10"/>
  <c r="O121" i="10" s="1"/>
  <c r="AL102" i="10"/>
  <c r="O102" i="10" s="1"/>
  <c r="AL104" i="10"/>
  <c r="O104" i="10" s="1"/>
  <c r="AL45" i="10"/>
  <c r="O45" i="10" s="1"/>
  <c r="AL95" i="10"/>
  <c r="O95" i="10" s="1"/>
  <c r="AL87" i="10"/>
  <c r="O87" i="10" s="1"/>
  <c r="AL79" i="10"/>
  <c r="AL46" i="10"/>
  <c r="O46" i="10" s="1"/>
  <c r="AL94" i="10"/>
  <c r="O94" i="10" s="1"/>
  <c r="AL86" i="10"/>
  <c r="O86" i="10" s="1"/>
  <c r="AL36" i="10"/>
  <c r="O36" i="10" s="1"/>
  <c r="AL30" i="10"/>
  <c r="O30" i="10" s="1"/>
  <c r="AL20" i="10"/>
  <c r="AL29" i="10"/>
  <c r="O29" i="10" s="1"/>
  <c r="AP175" i="10"/>
  <c r="S175" i="10" s="1"/>
  <c r="AP173" i="10"/>
  <c r="S173" i="10" s="1"/>
  <c r="AP165" i="10"/>
  <c r="S165" i="10" s="1"/>
  <c r="AP152" i="10"/>
  <c r="S152" i="10" s="1"/>
  <c r="AP163" i="10"/>
  <c r="S163" i="10" s="1"/>
  <c r="AP139" i="10"/>
  <c r="S139" i="10" s="1"/>
  <c r="AP147" i="10"/>
  <c r="S147" i="10" s="1"/>
  <c r="AP138" i="10"/>
  <c r="S138" i="10" s="1"/>
  <c r="AP124" i="10"/>
  <c r="S124" i="10" s="1"/>
  <c r="AP112" i="10"/>
  <c r="S112" i="10" s="1"/>
  <c r="AP134" i="10"/>
  <c r="S134" i="10" s="1"/>
  <c r="AP116" i="10"/>
  <c r="S116" i="10" s="1"/>
  <c r="AP133" i="10"/>
  <c r="AP101" i="10"/>
  <c r="S101" i="10" s="1"/>
  <c r="AP107" i="10"/>
  <c r="S107" i="10" s="1"/>
  <c r="AP104" i="10"/>
  <c r="S104" i="10" s="1"/>
  <c r="AP43" i="10"/>
  <c r="AP83" i="10"/>
  <c r="S83" i="10" s="1"/>
  <c r="AP97" i="10"/>
  <c r="S97" i="10" s="1"/>
  <c r="AP94" i="10"/>
  <c r="S94" i="10" s="1"/>
  <c r="AP86" i="10"/>
  <c r="S86" i="10" s="1"/>
  <c r="AP30" i="10"/>
  <c r="S30" i="10" s="1"/>
  <c r="AP29" i="10"/>
  <c r="S29" i="10" s="1"/>
  <c r="AT173" i="10"/>
  <c r="W173" i="10" s="1"/>
  <c r="AT165" i="10"/>
  <c r="W165" i="10" s="1"/>
  <c r="AT164" i="10"/>
  <c r="W164" i="10" s="1"/>
  <c r="AT141" i="10"/>
  <c r="W141" i="10" s="1"/>
  <c r="AT140" i="10"/>
  <c r="W140" i="10" s="1"/>
  <c r="AT110" i="10"/>
  <c r="W110" i="10" s="1"/>
  <c r="AT116" i="10"/>
  <c r="W116" i="10" s="1"/>
  <c r="AT121" i="10"/>
  <c r="W121" i="10" s="1"/>
  <c r="AT128" i="10"/>
  <c r="W128" i="10" s="1"/>
  <c r="AT104" i="10"/>
  <c r="W104" i="10" s="1"/>
  <c r="AT93" i="10"/>
  <c r="W93" i="10" s="1"/>
  <c r="AT85" i="10"/>
  <c r="W85" i="10" s="1"/>
  <c r="AT44" i="10"/>
  <c r="W44" i="10" s="1"/>
  <c r="AT86" i="10"/>
  <c r="W86" i="10" s="1"/>
  <c r="AT28" i="10"/>
  <c r="W28" i="10" s="1"/>
  <c r="AT29" i="10"/>
  <c r="W29" i="10" s="1"/>
  <c r="AJ174" i="10"/>
  <c r="M174" i="10" s="1"/>
  <c r="AJ151" i="10"/>
  <c r="M151" i="10" s="1"/>
  <c r="AJ162" i="10"/>
  <c r="M162" i="10" s="1"/>
  <c r="AJ140" i="10"/>
  <c r="M140" i="10" s="1"/>
  <c r="AJ139" i="10"/>
  <c r="M139" i="10" s="1"/>
  <c r="AJ130" i="10"/>
  <c r="M130" i="10" s="1"/>
  <c r="AJ107" i="10"/>
  <c r="M107" i="10" s="1"/>
  <c r="AJ122" i="10"/>
  <c r="M122" i="10" s="1"/>
  <c r="AJ110" i="10"/>
  <c r="M110" i="10" s="1"/>
  <c r="AJ44" i="10"/>
  <c r="M44" i="10" s="1"/>
  <c r="AJ47" i="10"/>
  <c r="M47" i="10" s="1"/>
  <c r="AJ91" i="10"/>
  <c r="M91" i="10" s="1"/>
  <c r="AJ35" i="10"/>
  <c r="AJ24" i="10"/>
  <c r="M24" i="10" s="1"/>
  <c r="AQ30" i="10"/>
  <c r="T30" i="10" s="1"/>
  <c r="AU121" i="10"/>
  <c r="X121" i="10" s="1"/>
  <c r="AU101" i="10"/>
  <c r="X101" i="10" s="1"/>
  <c r="AU88" i="10"/>
  <c r="X88" i="10" s="1"/>
  <c r="AU35" i="10"/>
  <c r="AD175" i="10"/>
  <c r="AD175" i="11" s="1"/>
  <c r="AD173" i="10"/>
  <c r="AD173" i="11" s="1"/>
  <c r="AD165" i="10"/>
  <c r="AD165" i="11" s="1"/>
  <c r="AD152" i="10"/>
  <c r="AD152" i="11" s="1"/>
  <c r="AD164" i="10"/>
  <c r="AD164" i="11" s="1"/>
  <c r="AD163" i="10"/>
  <c r="AD163" i="11" s="1"/>
  <c r="AD139" i="10"/>
  <c r="AD139" i="11" s="1"/>
  <c r="AD147" i="10"/>
  <c r="AD147" i="11" s="1"/>
  <c r="AD138" i="10"/>
  <c r="AD138" i="11" s="1"/>
  <c r="AD120" i="10"/>
  <c r="AD120" i="11" s="1"/>
  <c r="AD108" i="10"/>
  <c r="AD108" i="11" s="1"/>
  <c r="AD129" i="10"/>
  <c r="AD129" i="11" s="1"/>
  <c r="AD148" i="10"/>
  <c r="AD148" i="11" s="1"/>
  <c r="AD119" i="10"/>
  <c r="AD133" i="10"/>
  <c r="AD128" i="10"/>
  <c r="AD128" i="11" s="1"/>
  <c r="AD111" i="10"/>
  <c r="AD111" i="11" s="1"/>
  <c r="AD104" i="10"/>
  <c r="AD104" i="11" s="1"/>
  <c r="AD45" i="10"/>
  <c r="AD45" i="11" s="1"/>
  <c r="AD93" i="10"/>
  <c r="AD93" i="11" s="1"/>
  <c r="AD85" i="10"/>
  <c r="AD85" i="11" s="1"/>
  <c r="AD48" i="10"/>
  <c r="AD48" i="11" s="1"/>
  <c r="AD44" i="10"/>
  <c r="AD44" i="11" s="1"/>
  <c r="AD94" i="10"/>
  <c r="AD94" i="11" s="1"/>
  <c r="AD86" i="10"/>
  <c r="AD86" i="11" s="1"/>
  <c r="AD36" i="10"/>
  <c r="AD36" i="11" s="1"/>
  <c r="AD28" i="10"/>
  <c r="AD27" i="11" s="1"/>
  <c r="AD35" i="10"/>
  <c r="AD25" i="10"/>
  <c r="AD24" i="11" s="1"/>
  <c r="AI171" i="10"/>
  <c r="L171" i="10" s="1"/>
  <c r="AI170" i="10"/>
  <c r="L170" i="10" s="1"/>
  <c r="AI153" i="10"/>
  <c r="L153" i="10" s="1"/>
  <c r="AI163" i="10"/>
  <c r="L163" i="10" s="1"/>
  <c r="AI166" i="10"/>
  <c r="L166" i="10" s="1"/>
  <c r="AI152" i="10"/>
  <c r="L152" i="10" s="1"/>
  <c r="AI142" i="10"/>
  <c r="L142" i="10" s="1"/>
  <c r="AI136" i="10"/>
  <c r="L136" i="10" s="1"/>
  <c r="AI144" i="10"/>
  <c r="L144" i="10" s="1"/>
  <c r="AI125" i="10"/>
  <c r="L125" i="10" s="1"/>
  <c r="AI130" i="10"/>
  <c r="L130" i="10" s="1"/>
  <c r="AI117" i="10"/>
  <c r="L117" i="10" s="1"/>
  <c r="AI107" i="10"/>
  <c r="L107" i="10" s="1"/>
  <c r="AI141" i="10"/>
  <c r="L141" i="10" s="1"/>
  <c r="AI106" i="10"/>
  <c r="AI99" i="10"/>
  <c r="L99" i="10" s="1"/>
  <c r="AI110" i="10"/>
  <c r="L110" i="10" s="1"/>
  <c r="AI112" i="10"/>
  <c r="L112" i="10" s="1"/>
  <c r="AI95" i="10"/>
  <c r="L95" i="10" s="1"/>
  <c r="AI87" i="10"/>
  <c r="L87" i="10" s="1"/>
  <c r="AI79" i="10"/>
  <c r="AI44" i="10"/>
  <c r="L44" i="10" s="1"/>
  <c r="AI92" i="10"/>
  <c r="L92" i="10" s="1"/>
  <c r="AI84" i="10"/>
  <c r="L84" i="10" s="1"/>
  <c r="AI47" i="10"/>
  <c r="L47" i="10" s="1"/>
  <c r="AI30" i="10"/>
  <c r="L30" i="10" s="1"/>
  <c r="AI20" i="10"/>
  <c r="AI41" i="10"/>
  <c r="L41" i="10" s="1"/>
  <c r="AI21" i="10"/>
  <c r="L21" i="10" s="1"/>
  <c r="AN171" i="10"/>
  <c r="Q171" i="10" s="1"/>
  <c r="AN175" i="10"/>
  <c r="Q175" i="10" s="1"/>
  <c r="AN166" i="10"/>
  <c r="Q166" i="10" s="1"/>
  <c r="AN163" i="10"/>
  <c r="Q163" i="10" s="1"/>
  <c r="AN155" i="10"/>
  <c r="Q155" i="10" s="1"/>
  <c r="AN160" i="10"/>
  <c r="AN138" i="10"/>
  <c r="Q138" i="10" s="1"/>
  <c r="AN146" i="10"/>
  <c r="AN137" i="10"/>
  <c r="Q137" i="10" s="1"/>
  <c r="AN123" i="10"/>
  <c r="Q123" i="10" s="1"/>
  <c r="AN113" i="10"/>
  <c r="Q113" i="10" s="1"/>
  <c r="AN142" i="10"/>
  <c r="Q142" i="10" s="1"/>
  <c r="AN114" i="10"/>
  <c r="Q114" i="10" s="1"/>
  <c r="AN115" i="10"/>
  <c r="Q115" i="10" s="1"/>
  <c r="AN112" i="10"/>
  <c r="Q112" i="10" s="1"/>
  <c r="AN104" i="10"/>
  <c r="Q104" i="10" s="1"/>
  <c r="AN108" i="10"/>
  <c r="Q108" i="10" s="1"/>
  <c r="AN110" i="10"/>
  <c r="Q110" i="10" s="1"/>
  <c r="AN49" i="10"/>
  <c r="Q49" i="10" s="1"/>
  <c r="AN94" i="10"/>
  <c r="Q94" i="10" s="1"/>
  <c r="AN86" i="10"/>
  <c r="Q86" i="10" s="1"/>
  <c r="AN40" i="10"/>
  <c r="Q40" i="10" s="1"/>
  <c r="AN41" i="10"/>
  <c r="Q41" i="10" s="1"/>
  <c r="AN89" i="10"/>
  <c r="Q89" i="10" s="1"/>
  <c r="AN81" i="10"/>
  <c r="Q81" i="10" s="1"/>
  <c r="AN33" i="10"/>
  <c r="Q33" i="10" s="1"/>
  <c r="AN27" i="10"/>
  <c r="Q27" i="10" s="1"/>
  <c r="AN24" i="10"/>
  <c r="Q24" i="10" s="1"/>
  <c r="AN23" i="10"/>
  <c r="AR171" i="10"/>
  <c r="U171" i="10" s="1"/>
  <c r="AR175" i="10"/>
  <c r="U175" i="10" s="1"/>
  <c r="AR166" i="10"/>
  <c r="U166" i="10" s="1"/>
  <c r="AR151" i="10"/>
  <c r="U151" i="10" s="1"/>
  <c r="AR157" i="10"/>
  <c r="AR162" i="10"/>
  <c r="U162" i="10" s="1"/>
  <c r="AR140" i="10"/>
  <c r="U140" i="10" s="1"/>
  <c r="AR146" i="10"/>
  <c r="AR137" i="10"/>
  <c r="U137" i="10" s="1"/>
  <c r="AR123" i="10"/>
  <c r="U123" i="10" s="1"/>
  <c r="AR113" i="10"/>
  <c r="U113" i="10" s="1"/>
  <c r="AR133" i="10"/>
  <c r="AR147" i="10"/>
  <c r="U147" i="10" s="1"/>
  <c r="AR115" i="10"/>
  <c r="U115" i="10" s="1"/>
  <c r="AR103" i="10"/>
  <c r="U103" i="10" s="1"/>
  <c r="AR110" i="10"/>
  <c r="U110" i="10" s="1"/>
  <c r="AR112" i="10"/>
  <c r="U112" i="10" s="1"/>
  <c r="AR106" i="10"/>
  <c r="AR44" i="10"/>
  <c r="U44" i="10" s="1"/>
  <c r="AR94" i="10"/>
  <c r="U94" i="10" s="1"/>
  <c r="AR86" i="10"/>
  <c r="U86" i="10" s="1"/>
  <c r="AR40" i="10"/>
  <c r="U40" i="10" s="1"/>
  <c r="AR41" i="10"/>
  <c r="U41" i="10" s="1"/>
  <c r="AR89" i="10"/>
  <c r="U89" i="10" s="1"/>
  <c r="AR81" i="10"/>
  <c r="U81" i="10" s="1"/>
  <c r="AR33" i="10"/>
  <c r="U33" i="10" s="1"/>
  <c r="AR25" i="10"/>
  <c r="U25" i="10" s="1"/>
  <c r="AR37" i="10"/>
  <c r="U37" i="10" s="1"/>
  <c r="AR26" i="10"/>
  <c r="U26" i="10" s="1"/>
  <c r="AV171" i="10"/>
  <c r="Y171" i="10" s="1"/>
  <c r="AV175" i="10"/>
  <c r="Y175" i="10" s="1"/>
  <c r="AV166" i="10"/>
  <c r="Y166" i="10" s="1"/>
  <c r="AV165" i="10"/>
  <c r="Y165" i="10" s="1"/>
  <c r="AV157" i="10"/>
  <c r="AV162" i="10"/>
  <c r="Y162" i="10" s="1"/>
  <c r="AV140" i="10"/>
  <c r="Y140" i="10" s="1"/>
  <c r="AV146" i="10"/>
  <c r="AV137" i="10"/>
  <c r="Y137" i="10" s="1"/>
  <c r="AV121" i="10"/>
  <c r="Y121" i="10" s="1"/>
  <c r="AV111" i="10"/>
  <c r="Y111" i="10" s="1"/>
  <c r="AV133" i="10"/>
  <c r="AV149" i="10"/>
  <c r="Y149" i="10" s="1"/>
  <c r="AV115" i="10"/>
  <c r="Y115" i="10" s="1"/>
  <c r="AV116" i="10"/>
  <c r="Y116" i="10" s="1"/>
  <c r="AV129" i="10"/>
  <c r="Y129" i="10" s="1"/>
  <c r="AV125" i="10"/>
  <c r="Y125" i="10" s="1"/>
  <c r="AV110" i="10"/>
  <c r="Y110" i="10" s="1"/>
  <c r="AV44" i="10"/>
  <c r="Y44" i="10" s="1"/>
  <c r="AV90" i="10"/>
  <c r="Y90" i="10" s="1"/>
  <c r="AV82" i="10"/>
  <c r="Y82" i="10" s="1"/>
  <c r="AV96" i="10"/>
  <c r="Y96" i="10" s="1"/>
  <c r="AV41" i="10"/>
  <c r="Y41" i="10" s="1"/>
  <c r="AV89" i="10"/>
  <c r="Y89" i="10" s="1"/>
  <c r="AV81" i="10"/>
  <c r="Y81" i="10" s="1"/>
  <c r="AV33" i="10"/>
  <c r="Y33" i="10" s="1"/>
  <c r="AV27" i="10"/>
  <c r="Y27" i="10" s="1"/>
  <c r="AV24" i="10"/>
  <c r="Y24" i="10" s="1"/>
  <c r="AV23" i="10"/>
  <c r="AK175" i="10"/>
  <c r="N175" i="10" s="1"/>
  <c r="AK171" i="10"/>
  <c r="N171" i="10" s="1"/>
  <c r="AK168" i="10"/>
  <c r="N168" i="10" s="1"/>
  <c r="AK155" i="10"/>
  <c r="N155" i="10" s="1"/>
  <c r="AK162" i="10"/>
  <c r="N162" i="10" s="1"/>
  <c r="AK151" i="10"/>
  <c r="N151" i="10" s="1"/>
  <c r="AK146" i="10"/>
  <c r="AK137" i="10"/>
  <c r="N137" i="10" s="1"/>
  <c r="AK142" i="10"/>
  <c r="N142" i="10" s="1"/>
  <c r="AK114" i="10"/>
  <c r="N114" i="10" s="1"/>
  <c r="AK124" i="10"/>
  <c r="N124" i="10" s="1"/>
  <c r="AK112" i="10"/>
  <c r="N112" i="10" s="1"/>
  <c r="AK134" i="10"/>
  <c r="N134" i="10" s="1"/>
  <c r="AK116" i="10"/>
  <c r="N116" i="10" s="1"/>
  <c r="AK113" i="10"/>
  <c r="N113" i="10" s="1"/>
  <c r="AK101" i="10"/>
  <c r="N101" i="10" s="1"/>
  <c r="AK117" i="10"/>
  <c r="N117" i="10" s="1"/>
  <c r="AK111" i="10"/>
  <c r="N111" i="10" s="1"/>
  <c r="AK92" i="10"/>
  <c r="N92" i="10" s="1"/>
  <c r="AK84" i="10"/>
  <c r="N84" i="10" s="1"/>
  <c r="AK47" i="10"/>
  <c r="N47" i="10" s="1"/>
  <c r="AK97" i="10"/>
  <c r="N97" i="10" s="1"/>
  <c r="AK89" i="10"/>
  <c r="N89" i="10" s="1"/>
  <c r="AK81" i="10"/>
  <c r="N81" i="10" s="1"/>
  <c r="AK46" i="10"/>
  <c r="N46" i="10" s="1"/>
  <c r="AK25" i="10"/>
  <c r="N25" i="10" s="1"/>
  <c r="AK24" i="10"/>
  <c r="N24" i="10" s="1"/>
  <c r="AK28" i="10"/>
  <c r="N28" i="10" s="1"/>
  <c r="AK35" i="10"/>
  <c r="AO175" i="10"/>
  <c r="R175" i="10" s="1"/>
  <c r="AO167" i="10"/>
  <c r="R167" i="10" s="1"/>
  <c r="AO169" i="10"/>
  <c r="R169" i="10" s="1"/>
  <c r="AO164" i="10"/>
  <c r="R164" i="10" s="1"/>
  <c r="AO171" i="10"/>
  <c r="R171" i="10" s="1"/>
  <c r="AO151" i="10"/>
  <c r="R151" i="10" s="1"/>
  <c r="AO144" i="10"/>
  <c r="R144" i="10" s="1"/>
  <c r="AO135" i="10"/>
  <c r="R135" i="10" s="1"/>
  <c r="AO143" i="10"/>
  <c r="R143" i="10" s="1"/>
  <c r="AO131" i="10"/>
  <c r="R131" i="10" s="1"/>
  <c r="AO124" i="10"/>
  <c r="R124" i="10" s="1"/>
  <c r="AO112" i="10"/>
  <c r="R112" i="10" s="1"/>
  <c r="AO138" i="10"/>
  <c r="R138" i="10" s="1"/>
  <c r="AO125" i="10"/>
  <c r="R125" i="10" s="1"/>
  <c r="AO100" i="10"/>
  <c r="R100" i="10" s="1"/>
  <c r="AO101" i="10"/>
  <c r="R101" i="10" s="1"/>
  <c r="AO113" i="10"/>
  <c r="R113" i="10" s="1"/>
  <c r="AO107" i="10"/>
  <c r="R107" i="10" s="1"/>
  <c r="AO92" i="10"/>
  <c r="R92" i="10" s="1"/>
  <c r="AO84" i="10"/>
  <c r="R84" i="10" s="1"/>
  <c r="AO47" i="10"/>
  <c r="R47" i="10" s="1"/>
  <c r="AO95" i="10"/>
  <c r="R95" i="10" s="1"/>
  <c r="AO87" i="10"/>
  <c r="R87" i="10" s="1"/>
  <c r="AO79" i="10"/>
  <c r="AO46" i="10"/>
  <c r="R46" i="10" s="1"/>
  <c r="AO29" i="10"/>
  <c r="R29" i="10" s="1"/>
  <c r="AO36" i="10"/>
  <c r="R36" i="10" s="1"/>
  <c r="AO28" i="10"/>
  <c r="R28" i="10" s="1"/>
  <c r="AO35" i="10"/>
  <c r="AS175" i="10"/>
  <c r="V175" i="10" s="1"/>
  <c r="AS169" i="10"/>
  <c r="V169" i="10" s="1"/>
  <c r="AS154" i="10"/>
  <c r="V154" i="10" s="1"/>
  <c r="AS171" i="10"/>
  <c r="V171" i="10" s="1"/>
  <c r="AS158" i="10"/>
  <c r="V158" i="10" s="1"/>
  <c r="AS151" i="10"/>
  <c r="V151" i="10" s="1"/>
  <c r="AS150" i="10"/>
  <c r="V150" i="10" s="1"/>
  <c r="AS135" i="10"/>
  <c r="V135" i="10" s="1"/>
  <c r="AS142" i="10"/>
  <c r="V142" i="10" s="1"/>
  <c r="AS114" i="10"/>
  <c r="V114" i="10" s="1"/>
  <c r="AS120" i="10"/>
  <c r="V120" i="10" s="1"/>
  <c r="AS108" i="10"/>
  <c r="V108" i="10" s="1"/>
  <c r="AS127" i="10"/>
  <c r="AS140" i="10"/>
  <c r="V140" i="10" s="1"/>
  <c r="AS113" i="10"/>
  <c r="V113" i="10" s="1"/>
  <c r="AS107" i="10"/>
  <c r="V107" i="10" s="1"/>
  <c r="AS123" i="10"/>
  <c r="V123" i="10" s="1"/>
  <c r="AS111" i="10"/>
  <c r="V111" i="10" s="1"/>
  <c r="AS94" i="10"/>
  <c r="V94" i="10" s="1"/>
  <c r="AS86" i="10"/>
  <c r="V86" i="10" s="1"/>
  <c r="AS40" i="10"/>
  <c r="V40" i="10" s="1"/>
  <c r="AS41" i="10"/>
  <c r="V41" i="10" s="1"/>
  <c r="AS89" i="10"/>
  <c r="V89" i="10" s="1"/>
  <c r="AS81" i="10"/>
  <c r="V81" i="10" s="1"/>
  <c r="AS46" i="10"/>
  <c r="V46" i="10" s="1"/>
  <c r="AS25" i="10"/>
  <c r="V25" i="10" s="1"/>
  <c r="AS37" i="10"/>
  <c r="V37" i="10" s="1"/>
  <c r="AS26" i="10"/>
  <c r="V26" i="10" s="1"/>
  <c r="AS35" i="10"/>
  <c r="AE174" i="10"/>
  <c r="H174" i="10" s="1"/>
  <c r="AE160" i="10"/>
  <c r="AE164" i="10"/>
  <c r="H164" i="10" s="1"/>
  <c r="AE163" i="10"/>
  <c r="H163" i="10" s="1"/>
  <c r="AE157" i="10"/>
  <c r="AE147" i="10"/>
  <c r="H147" i="10" s="1"/>
  <c r="AE138" i="10"/>
  <c r="H138" i="10" s="1"/>
  <c r="AE148" i="10"/>
  <c r="H148" i="10" s="1"/>
  <c r="AE137" i="10"/>
  <c r="H137" i="10" s="1"/>
  <c r="AE125" i="10"/>
  <c r="H125" i="10" s="1"/>
  <c r="AE121" i="10"/>
  <c r="H121" i="10" s="1"/>
  <c r="AE111" i="10"/>
  <c r="H111" i="10" s="1"/>
  <c r="AE135" i="10"/>
  <c r="H135" i="10" s="1"/>
  <c r="AE110" i="10"/>
  <c r="H110" i="10" s="1"/>
  <c r="AE114" i="10"/>
  <c r="H114" i="10" s="1"/>
  <c r="AE97" i="10"/>
  <c r="H97" i="10" s="1"/>
  <c r="AE124" i="10"/>
  <c r="H124" i="10" s="1"/>
  <c r="AE98" i="10"/>
  <c r="H98" i="10" s="1"/>
  <c r="AE89" i="10"/>
  <c r="H89" i="10" s="1"/>
  <c r="AE81" i="10"/>
  <c r="H81" i="10" s="1"/>
  <c r="AE46" i="10"/>
  <c r="H46" i="10" s="1"/>
  <c r="AE94" i="10"/>
  <c r="H94" i="10" s="1"/>
  <c r="AE86" i="10"/>
  <c r="H86" i="10" s="1"/>
  <c r="AE40" i="10"/>
  <c r="H40" i="10" s="1"/>
  <c r="AE43" i="10"/>
  <c r="AE26" i="10"/>
  <c r="H26" i="10" s="1"/>
  <c r="AE33" i="10"/>
  <c r="H33" i="10" s="1"/>
  <c r="AE25" i="10"/>
  <c r="H25" i="10" s="1"/>
  <c r="AE24" i="10"/>
  <c r="H24" i="10" s="1"/>
  <c r="AD172" i="10"/>
  <c r="AD172" i="11" s="1"/>
  <c r="AD171" i="10"/>
  <c r="AD171" i="11" s="1"/>
  <c r="AD174" i="10"/>
  <c r="AD174" i="11" s="1"/>
  <c r="AD162" i="10"/>
  <c r="AD162" i="11" s="1"/>
  <c r="AD153" i="10"/>
  <c r="AD153" i="11" s="1"/>
  <c r="AD161" i="10"/>
  <c r="AD161" i="11" s="1"/>
  <c r="AD137" i="10"/>
  <c r="AD137" i="11" s="1"/>
  <c r="AD142" i="10"/>
  <c r="AD142" i="11" s="1"/>
  <c r="AD136" i="10"/>
  <c r="AD136" i="11" s="1"/>
  <c r="AD115" i="10"/>
  <c r="AD115" i="11" s="1"/>
  <c r="AD106" i="10"/>
  <c r="AD127" i="10"/>
  <c r="AD130" i="10"/>
  <c r="AD130" i="11" s="1"/>
  <c r="AD117" i="10"/>
  <c r="AD117" i="11" s="1"/>
  <c r="AD107" i="10"/>
  <c r="AD107" i="11" s="1"/>
  <c r="AD109" i="10"/>
  <c r="AD109" i="11" s="1"/>
  <c r="AD103" i="10"/>
  <c r="AD103" i="11" s="1"/>
  <c r="AD100" i="10"/>
  <c r="AD100" i="11" s="1"/>
  <c r="AD43" i="10"/>
  <c r="AD91" i="10"/>
  <c r="AD91" i="11" s="1"/>
  <c r="AD83" i="10"/>
  <c r="AD83" i="11" s="1"/>
  <c r="AD98" i="10"/>
  <c r="AD98" i="11" s="1"/>
  <c r="AD39" i="10"/>
  <c r="AD92" i="10"/>
  <c r="AD92" i="11" s="1"/>
  <c r="AD84" i="10"/>
  <c r="AD84" i="11" s="1"/>
  <c r="AD24" i="10"/>
  <c r="AD23" i="11" s="1"/>
  <c r="AD26" i="10"/>
  <c r="AD25" i="11" s="1"/>
  <c r="AD33" i="10"/>
  <c r="AD33" i="11" s="1"/>
  <c r="AD27" i="10"/>
  <c r="AD26" i="11" s="1"/>
  <c r="AI169" i="10"/>
  <c r="L169" i="10" s="1"/>
  <c r="AI162" i="10"/>
  <c r="L162" i="10" s="1"/>
  <c r="AI172" i="10"/>
  <c r="L172" i="10" s="1"/>
  <c r="AI161" i="10"/>
  <c r="L161" i="10" s="1"/>
  <c r="AI165" i="10"/>
  <c r="L165" i="10" s="1"/>
  <c r="AI151" i="10"/>
  <c r="L151" i="10" s="1"/>
  <c r="AI143" i="10"/>
  <c r="L143" i="10" s="1"/>
  <c r="AI150" i="10"/>
  <c r="L150" i="10" s="1"/>
  <c r="AI134" i="10"/>
  <c r="L134" i="10" s="1"/>
  <c r="AI116" i="10"/>
  <c r="L116" i="10" s="1"/>
  <c r="AI123" i="10"/>
  <c r="L123" i="10" s="1"/>
  <c r="AI113" i="10"/>
  <c r="L113" i="10" s="1"/>
  <c r="AI133" i="10"/>
  <c r="AI137" i="10"/>
  <c r="L137" i="10" s="1"/>
  <c r="AI102" i="10"/>
  <c r="L102" i="10" s="1"/>
  <c r="AI97" i="10"/>
  <c r="L97" i="10" s="1"/>
  <c r="AI104" i="10"/>
  <c r="L104" i="10" s="1"/>
  <c r="AI101" i="10"/>
  <c r="L101" i="10" s="1"/>
  <c r="AI93" i="10"/>
  <c r="L93" i="10" s="1"/>
  <c r="AI85" i="10"/>
  <c r="L85" i="10" s="1"/>
  <c r="AI48" i="10"/>
  <c r="L48" i="10" s="1"/>
  <c r="AI39" i="10"/>
  <c r="AI90" i="10"/>
  <c r="L90" i="10" s="1"/>
  <c r="AI82" i="10"/>
  <c r="L82" i="10" s="1"/>
  <c r="AI45" i="10"/>
  <c r="L45" i="10" s="1"/>
  <c r="AI28" i="10"/>
  <c r="L28" i="10" s="1"/>
  <c r="AI35" i="10"/>
  <c r="AI29" i="10"/>
  <c r="L29" i="10" s="1"/>
  <c r="AI36" i="10"/>
  <c r="L36" i="10" s="1"/>
  <c r="AN169" i="10"/>
  <c r="Q169" i="10" s="1"/>
  <c r="AN172" i="10"/>
  <c r="Q172" i="10" s="1"/>
  <c r="AN164" i="10"/>
  <c r="Q164" i="10" s="1"/>
  <c r="AN161" i="10"/>
  <c r="Q161" i="10" s="1"/>
  <c r="AN152" i="10"/>
  <c r="Q152" i="10" s="1"/>
  <c r="AN158" i="10"/>
  <c r="Q158" i="10" s="1"/>
  <c r="AN136" i="10"/>
  <c r="Q136" i="10" s="1"/>
  <c r="AN144" i="10"/>
  <c r="Q144" i="10" s="1"/>
  <c r="AN135" i="10"/>
  <c r="Q135" i="10" s="1"/>
  <c r="AN121" i="10"/>
  <c r="Q121" i="10" s="1"/>
  <c r="AN111" i="10"/>
  <c r="Q111" i="10" s="1"/>
  <c r="AN133" i="10"/>
  <c r="AN124" i="10"/>
  <c r="Q124" i="10" s="1"/>
  <c r="AN147" i="10"/>
  <c r="Q147" i="10" s="1"/>
  <c r="AN103" i="10"/>
  <c r="Q103" i="10" s="1"/>
  <c r="AN100" i="10"/>
  <c r="Q100" i="10" s="1"/>
  <c r="AN101" i="10"/>
  <c r="Q101" i="10" s="1"/>
  <c r="AN102" i="10"/>
  <c r="Q102" i="10" s="1"/>
  <c r="AN46" i="10"/>
  <c r="Q46" i="10" s="1"/>
  <c r="AN92" i="10"/>
  <c r="Q92" i="10" s="1"/>
  <c r="AN84" i="10"/>
  <c r="Q84" i="10" s="1"/>
  <c r="AN47" i="10"/>
  <c r="Q47" i="10" s="1"/>
  <c r="AN95" i="10"/>
  <c r="Q95" i="10" s="1"/>
  <c r="AN87" i="10"/>
  <c r="Q87" i="10" s="1"/>
  <c r="AN79" i="10"/>
  <c r="AN25" i="10"/>
  <c r="Q25" i="10" s="1"/>
  <c r="AN32" i="10"/>
  <c r="AN20" i="10"/>
  <c r="AR169" i="10"/>
  <c r="U169" i="10" s="1"/>
  <c r="AR172" i="10"/>
  <c r="U172" i="10" s="1"/>
  <c r="AR164" i="10"/>
  <c r="U164" i="10" s="1"/>
  <c r="AR163" i="10"/>
  <c r="U163" i="10" s="1"/>
  <c r="AR155" i="10"/>
  <c r="U155" i="10" s="1"/>
  <c r="AR160" i="10"/>
  <c r="AR138" i="10"/>
  <c r="U138" i="10" s="1"/>
  <c r="AR144" i="10"/>
  <c r="U144" i="10" s="1"/>
  <c r="AR135" i="10"/>
  <c r="U135" i="10" s="1"/>
  <c r="AR121" i="10"/>
  <c r="U121" i="10" s="1"/>
  <c r="AR111" i="10"/>
  <c r="U111" i="10" s="1"/>
  <c r="AR131" i="10"/>
  <c r="U131" i="10" s="1"/>
  <c r="AR124" i="10"/>
  <c r="U124" i="10" s="1"/>
  <c r="AR149" i="10"/>
  <c r="U149" i="10" s="1"/>
  <c r="AR99" i="10"/>
  <c r="U99" i="10" s="1"/>
  <c r="AR104" i="10"/>
  <c r="U104" i="10" s="1"/>
  <c r="AR101" i="10"/>
  <c r="U101" i="10" s="1"/>
  <c r="AR102" i="10"/>
  <c r="U102" i="10" s="1"/>
  <c r="AR39" i="10"/>
  <c r="AR92" i="10"/>
  <c r="U92" i="10" s="1"/>
  <c r="AR84" i="10"/>
  <c r="U84" i="10" s="1"/>
  <c r="AR47" i="10"/>
  <c r="U47" i="10" s="1"/>
  <c r="AR95" i="10"/>
  <c r="U95" i="10" s="1"/>
  <c r="AR87" i="10"/>
  <c r="U87" i="10" s="1"/>
  <c r="AR79" i="10"/>
  <c r="AR21" i="10"/>
  <c r="U21" i="10" s="1"/>
  <c r="AR32" i="10"/>
  <c r="AR23" i="10"/>
  <c r="AV169" i="10"/>
  <c r="Y169" i="10" s="1"/>
  <c r="AV172" i="10"/>
  <c r="Y172" i="10" s="1"/>
  <c r="AV164" i="10"/>
  <c r="Y164" i="10" s="1"/>
  <c r="AV163" i="10"/>
  <c r="Y163" i="10" s="1"/>
  <c r="AV155" i="10"/>
  <c r="Y155" i="10" s="1"/>
  <c r="AV160" i="10"/>
  <c r="AV138" i="10"/>
  <c r="Y138" i="10" s="1"/>
  <c r="AV144" i="10"/>
  <c r="Y144" i="10" s="1"/>
  <c r="AV135" i="10"/>
  <c r="Y135" i="10" s="1"/>
  <c r="AV119" i="10"/>
  <c r="AV109" i="10"/>
  <c r="Y109" i="10" s="1"/>
  <c r="AV131" i="10"/>
  <c r="Y131" i="10" s="1"/>
  <c r="AV124" i="10"/>
  <c r="Y124" i="10" s="1"/>
  <c r="AV142" i="10"/>
  <c r="Y142" i="10" s="1"/>
  <c r="AV112" i="10"/>
  <c r="Y112" i="10" s="1"/>
  <c r="AV106" i="10"/>
  <c r="AV108" i="10"/>
  <c r="Y108" i="10" s="1"/>
  <c r="AV102" i="10"/>
  <c r="Y102" i="10" s="1"/>
  <c r="AV39" i="10"/>
  <c r="AV88" i="10"/>
  <c r="Y88" i="10" s="1"/>
  <c r="AV80" i="10"/>
  <c r="Y80" i="10" s="1"/>
  <c r="AV47" i="10"/>
  <c r="Y47" i="10" s="1"/>
  <c r="AV95" i="10"/>
  <c r="Y95" i="10" s="1"/>
  <c r="AV87" i="10"/>
  <c r="Y87" i="10" s="1"/>
  <c r="AV79" i="10"/>
  <c r="AV25" i="10"/>
  <c r="Y25" i="10" s="1"/>
  <c r="AV32" i="10"/>
  <c r="AV20" i="10"/>
  <c r="AK172" i="10"/>
  <c r="N172" i="10" s="1"/>
  <c r="AK163" i="10"/>
  <c r="N163" i="10" s="1"/>
  <c r="AK165" i="10"/>
  <c r="N165" i="10" s="1"/>
  <c r="AK169" i="10"/>
  <c r="N169" i="10" s="1"/>
  <c r="AK160" i="10"/>
  <c r="AK152" i="10"/>
  <c r="N152" i="10" s="1"/>
  <c r="AK144" i="10"/>
  <c r="N144" i="10" s="1"/>
  <c r="AK135" i="10"/>
  <c r="N135" i="10" s="1"/>
  <c r="AK133" i="10"/>
  <c r="AK143" i="10"/>
  <c r="N143" i="10" s="1"/>
  <c r="AK122" i="10"/>
  <c r="N122" i="10" s="1"/>
  <c r="AK110" i="10"/>
  <c r="N110" i="10" s="1"/>
  <c r="AK129" i="10"/>
  <c r="N129" i="10" s="1"/>
  <c r="AK138" i="10"/>
  <c r="N138" i="10" s="1"/>
  <c r="AK104" i="10"/>
  <c r="N104" i="10" s="1"/>
  <c r="AK98" i="10"/>
  <c r="N98" i="10" s="1"/>
  <c r="AK109" i="10"/>
  <c r="N109" i="10" s="1"/>
  <c r="AK103" i="10"/>
  <c r="N103" i="10" s="1"/>
  <c r="AK90" i="10"/>
  <c r="N90" i="10" s="1"/>
  <c r="AK82" i="10"/>
  <c r="N82" i="10" s="1"/>
  <c r="AK45" i="10"/>
  <c r="N45" i="10" s="1"/>
  <c r="AK95" i="10"/>
  <c r="N95" i="10" s="1"/>
  <c r="AK87" i="10"/>
  <c r="N87" i="10" s="1"/>
  <c r="AK79" i="10"/>
  <c r="AK44" i="10"/>
  <c r="N44" i="10" s="1"/>
  <c r="AK21" i="10"/>
  <c r="N21" i="10" s="1"/>
  <c r="AK37" i="10"/>
  <c r="N37" i="10" s="1"/>
  <c r="AK26" i="10"/>
  <c r="N26" i="10" s="1"/>
  <c r="AK33" i="10"/>
  <c r="N33" i="10" s="1"/>
  <c r="AO172" i="10"/>
  <c r="R172" i="10" s="1"/>
  <c r="AO163" i="10"/>
  <c r="R163" i="10" s="1"/>
  <c r="AO157" i="10"/>
  <c r="AO162" i="10"/>
  <c r="R162" i="10" s="1"/>
  <c r="AO168" i="10"/>
  <c r="R168" i="10" s="1"/>
  <c r="AO150" i="10"/>
  <c r="R150" i="10" s="1"/>
  <c r="AO141" i="10"/>
  <c r="R141" i="10" s="1"/>
  <c r="AO149" i="10"/>
  <c r="R149" i="10" s="1"/>
  <c r="AO140" i="10"/>
  <c r="R140" i="10" s="1"/>
  <c r="AO128" i="10"/>
  <c r="R128" i="10" s="1"/>
  <c r="AO122" i="10"/>
  <c r="R122" i="10" s="1"/>
  <c r="AO110" i="10"/>
  <c r="R110" i="10" s="1"/>
  <c r="AO134" i="10"/>
  <c r="R134" i="10" s="1"/>
  <c r="AO116" i="10"/>
  <c r="R116" i="10" s="1"/>
  <c r="AO121" i="10"/>
  <c r="R121" i="10" s="1"/>
  <c r="AO98" i="10"/>
  <c r="R98" i="10" s="1"/>
  <c r="AO102" i="10"/>
  <c r="R102" i="10" s="1"/>
  <c r="AO103" i="10"/>
  <c r="R103" i="10" s="1"/>
  <c r="AO90" i="10"/>
  <c r="R90" i="10" s="1"/>
  <c r="AO82" i="10"/>
  <c r="R82" i="10" s="1"/>
  <c r="AO45" i="10"/>
  <c r="R45" i="10" s="1"/>
  <c r="AO93" i="10"/>
  <c r="R93" i="10" s="1"/>
  <c r="AO85" i="10"/>
  <c r="R85" i="10" s="1"/>
  <c r="AO48" i="10"/>
  <c r="R48" i="10" s="1"/>
  <c r="AO44" i="10"/>
  <c r="R44" i="10" s="1"/>
  <c r="AO27" i="10"/>
  <c r="R27" i="10" s="1"/>
  <c r="AO24" i="10"/>
  <c r="R24" i="10" s="1"/>
  <c r="AO26" i="10"/>
  <c r="R26" i="10" s="1"/>
  <c r="AO33" i="10"/>
  <c r="R33" i="10" s="1"/>
  <c r="AS172" i="10"/>
  <c r="V172" i="10" s="1"/>
  <c r="AS166" i="10"/>
  <c r="V166" i="10" s="1"/>
  <c r="AS168" i="10"/>
  <c r="V168" i="10" s="1"/>
  <c r="AS167" i="10"/>
  <c r="V167" i="10" s="1"/>
  <c r="AS165" i="10"/>
  <c r="V165" i="10" s="1"/>
  <c r="AS148" i="10"/>
  <c r="V148" i="10" s="1"/>
  <c r="AS141" i="10"/>
  <c r="V141" i="10" s="1"/>
  <c r="AS152" i="10"/>
  <c r="V152" i="10" s="1"/>
  <c r="AS133" i="10"/>
  <c r="AS138" i="10"/>
  <c r="V138" i="10" s="1"/>
  <c r="AS115" i="10"/>
  <c r="V115" i="10" s="1"/>
  <c r="AS106" i="10"/>
  <c r="AS125" i="10"/>
  <c r="V125" i="10" s="1"/>
  <c r="AS136" i="10"/>
  <c r="V136" i="10" s="1"/>
  <c r="AS104" i="10"/>
  <c r="V104" i="10" s="1"/>
  <c r="AS101" i="10"/>
  <c r="V101" i="10" s="1"/>
  <c r="AS119" i="10"/>
  <c r="AS103" i="10"/>
  <c r="V103" i="10" s="1"/>
  <c r="AS92" i="10"/>
  <c r="V92" i="10" s="1"/>
  <c r="AS84" i="10"/>
  <c r="V84" i="10" s="1"/>
  <c r="AS47" i="10"/>
  <c r="V47" i="10" s="1"/>
  <c r="AS95" i="10"/>
  <c r="V95" i="10" s="1"/>
  <c r="AS87" i="10"/>
  <c r="V87" i="10" s="1"/>
  <c r="AS79" i="10"/>
  <c r="AS44" i="10"/>
  <c r="V44" i="10" s="1"/>
  <c r="AS21" i="10"/>
  <c r="V21" i="10" s="1"/>
  <c r="AS32" i="10"/>
  <c r="AS23" i="10"/>
  <c r="AS33" i="10"/>
  <c r="V33" i="10" s="1"/>
  <c r="AE173" i="10"/>
  <c r="H173" i="10" s="1"/>
  <c r="AE175" i="10"/>
  <c r="H175" i="10" s="1"/>
  <c r="AE158" i="10"/>
  <c r="H158" i="10" s="1"/>
  <c r="AE153" i="10"/>
  <c r="H153" i="10" s="1"/>
  <c r="AE161" i="10"/>
  <c r="H161" i="10" s="1"/>
  <c r="AE155" i="10"/>
  <c r="H155" i="10" s="1"/>
  <c r="AE142" i="10"/>
  <c r="H142" i="10" s="1"/>
  <c r="AE136" i="10"/>
  <c r="H136" i="10" s="1"/>
  <c r="AE146" i="10"/>
  <c r="AE134" i="10"/>
  <c r="H134" i="10" s="1"/>
  <c r="AE116" i="10"/>
  <c r="H116" i="10" s="1"/>
  <c r="AE119" i="10"/>
  <c r="AE109" i="10"/>
  <c r="H109" i="10" s="1"/>
  <c r="AE133" i="10"/>
  <c r="AE102" i="10"/>
  <c r="H102" i="10" s="1"/>
  <c r="AE112" i="10"/>
  <c r="H112" i="10" s="1"/>
  <c r="AE106" i="10"/>
  <c r="AE120" i="10"/>
  <c r="H120" i="10" s="1"/>
  <c r="AE95" i="10"/>
  <c r="H95" i="10" s="1"/>
  <c r="AE87" i="10"/>
  <c r="H87" i="10" s="1"/>
  <c r="AE79" i="10"/>
  <c r="AE44" i="10"/>
  <c r="H44" i="10" s="1"/>
  <c r="AE92" i="10"/>
  <c r="H92" i="10" s="1"/>
  <c r="AE84" i="10"/>
  <c r="H84" i="10" s="1"/>
  <c r="AE96" i="10"/>
  <c r="H96" i="10" s="1"/>
  <c r="AE32" i="10"/>
  <c r="AE23" i="10"/>
  <c r="AE21" i="10"/>
  <c r="H21" i="10" s="1"/>
  <c r="AB173" i="10"/>
  <c r="AB173" i="11" s="1"/>
  <c r="AB174" i="10"/>
  <c r="AB174" i="11" s="1"/>
  <c r="AB168" i="10"/>
  <c r="AB168" i="11" s="1"/>
  <c r="AB153" i="10"/>
  <c r="AB153" i="11" s="1"/>
  <c r="AB154" i="10"/>
  <c r="AB154" i="11" s="1"/>
  <c r="AB162" i="10"/>
  <c r="AB162" i="11" s="1"/>
  <c r="AB140" i="10"/>
  <c r="AB148" i="10"/>
  <c r="AB148" i="11" s="1"/>
  <c r="AB139" i="10"/>
  <c r="AB139" i="11" s="1"/>
  <c r="AB130" i="10"/>
  <c r="AB130" i="11" s="1"/>
  <c r="AB117" i="10"/>
  <c r="AB117" i="11" s="1"/>
  <c r="AB107" i="10"/>
  <c r="AB107" i="11" s="1"/>
  <c r="AB114" i="10"/>
  <c r="AB114" i="11" s="1"/>
  <c r="AB120" i="10"/>
  <c r="AB120" i="11" s="1"/>
  <c r="AB108" i="10"/>
  <c r="AB108" i="11" s="1"/>
  <c r="AB110" i="10"/>
  <c r="AB110" i="11" s="1"/>
  <c r="AB112" i="10"/>
  <c r="AB112" i="11" s="1"/>
  <c r="AB106" i="10"/>
  <c r="AB44" i="10"/>
  <c r="AB44" i="11" s="1"/>
  <c r="AB94" i="10"/>
  <c r="AB94" i="11" s="1"/>
  <c r="AB86" i="10"/>
  <c r="AB86" i="11" s="1"/>
  <c r="AB40" i="10"/>
  <c r="AB40" i="11" s="1"/>
  <c r="AB41" i="10"/>
  <c r="AB41" i="11" s="1"/>
  <c r="AB91" i="10"/>
  <c r="AB91" i="11" s="1"/>
  <c r="AB83" i="10"/>
  <c r="AB83" i="11" s="1"/>
  <c r="AB35" i="10"/>
  <c r="AB25" i="10"/>
  <c r="AB24" i="11" s="1"/>
  <c r="AB37" i="10"/>
  <c r="AB37" i="11" s="1"/>
  <c r="AB26" i="10"/>
  <c r="AB25" i="11" s="1"/>
  <c r="AG175" i="10"/>
  <c r="J175" i="10" s="1"/>
  <c r="AG167" i="10"/>
  <c r="J167" i="10" s="1"/>
  <c r="AG161" i="10"/>
  <c r="J161" i="10" s="1"/>
  <c r="AG157" i="10"/>
  <c r="AG158" i="10"/>
  <c r="J158" i="10" s="1"/>
  <c r="AG150" i="10"/>
  <c r="J150" i="10" s="1"/>
  <c r="AG152" i="10"/>
  <c r="J152" i="10" s="1"/>
  <c r="AG137" i="10"/>
  <c r="J137" i="10" s="1"/>
  <c r="AG142" i="10"/>
  <c r="J142" i="10" s="1"/>
  <c r="AG128" i="10"/>
  <c r="J128" i="10" s="1"/>
  <c r="AG120" i="10"/>
  <c r="J120" i="10" s="1"/>
  <c r="AG108" i="10"/>
  <c r="J108" i="10" s="1"/>
  <c r="AG136" i="10"/>
  <c r="J136" i="10" s="1"/>
  <c r="AG125" i="10"/>
  <c r="J125" i="10" s="1"/>
  <c r="AG104" i="10"/>
  <c r="J104" i="10" s="1"/>
  <c r="AG111" i="10"/>
  <c r="J111" i="10" s="1"/>
  <c r="AG113" i="10"/>
  <c r="J113" i="10" s="1"/>
  <c r="AG107" i="10"/>
  <c r="J107" i="10" s="1"/>
  <c r="AG92" i="10"/>
  <c r="J92" i="10" s="1"/>
  <c r="AG84" i="10"/>
  <c r="J84" i="10" s="1"/>
  <c r="AG97" i="10"/>
  <c r="J97" i="10" s="1"/>
  <c r="AG41" i="10"/>
  <c r="J41" i="10" s="1"/>
  <c r="AG89" i="10"/>
  <c r="J89" i="10" s="1"/>
  <c r="AG81" i="10"/>
  <c r="J81" i="10" s="1"/>
  <c r="AG46" i="10"/>
  <c r="J46" i="10" s="1"/>
  <c r="AG27" i="10"/>
  <c r="J27" i="10" s="1"/>
  <c r="AG24" i="10"/>
  <c r="J24" i="10" s="1"/>
  <c r="AG28" i="10"/>
  <c r="J28" i="10" s="1"/>
  <c r="AG35" i="10"/>
  <c r="AL172" i="10"/>
  <c r="O172" i="10" s="1"/>
  <c r="AL171" i="10"/>
  <c r="O171" i="10" s="1"/>
  <c r="AL174" i="10"/>
  <c r="O174" i="10" s="1"/>
  <c r="AL152" i="10"/>
  <c r="O152" i="10" s="1"/>
  <c r="AL158" i="10"/>
  <c r="O158" i="10" s="1"/>
  <c r="AL161" i="10"/>
  <c r="O161" i="10" s="1"/>
  <c r="AL137" i="10"/>
  <c r="O137" i="10" s="1"/>
  <c r="AL142" i="10"/>
  <c r="O142" i="10" s="1"/>
  <c r="AL136" i="10"/>
  <c r="O136" i="10" s="1"/>
  <c r="AL120" i="10"/>
  <c r="O120" i="10" s="1"/>
  <c r="AL108" i="10"/>
  <c r="O108" i="10" s="1"/>
  <c r="AL134" i="10"/>
  <c r="O134" i="10" s="1"/>
  <c r="AL116" i="10"/>
  <c r="O116" i="10" s="1"/>
  <c r="AL119" i="10"/>
  <c r="AL107" i="10"/>
  <c r="O107" i="10" s="1"/>
  <c r="AL114" i="10"/>
  <c r="O114" i="10" s="1"/>
  <c r="AL131" i="10"/>
  <c r="O131" i="10" s="1"/>
  <c r="AL100" i="10"/>
  <c r="O100" i="10" s="1"/>
  <c r="AL43" i="10"/>
  <c r="AL93" i="10"/>
  <c r="O93" i="10" s="1"/>
  <c r="AL85" i="10"/>
  <c r="O85" i="10" s="1"/>
  <c r="AL48" i="10"/>
  <c r="O48" i="10" s="1"/>
  <c r="AL44" i="10"/>
  <c r="O44" i="10" s="1"/>
  <c r="AL92" i="10"/>
  <c r="O92" i="10" s="1"/>
  <c r="AL84" i="10"/>
  <c r="O84" i="10" s="1"/>
  <c r="AL24" i="10"/>
  <c r="O24" i="10" s="1"/>
  <c r="AL28" i="10"/>
  <c r="O28" i="10" s="1"/>
  <c r="AL35" i="10"/>
  <c r="AL25" i="10"/>
  <c r="O25" i="10" s="1"/>
  <c r="AP172" i="10"/>
  <c r="S172" i="10" s="1"/>
  <c r="AP171" i="10"/>
  <c r="S171" i="10" s="1"/>
  <c r="AP174" i="10"/>
  <c r="S174" i="10" s="1"/>
  <c r="AP164" i="10"/>
  <c r="S164" i="10" s="1"/>
  <c r="AP166" i="10"/>
  <c r="S166" i="10" s="1"/>
  <c r="AP161" i="10"/>
  <c r="S161" i="10" s="1"/>
  <c r="AP137" i="10"/>
  <c r="S137" i="10" s="1"/>
  <c r="AP142" i="10"/>
  <c r="S142" i="10" s="1"/>
  <c r="AP136" i="10"/>
  <c r="S136" i="10" s="1"/>
  <c r="AP122" i="10"/>
  <c r="S122" i="10" s="1"/>
  <c r="AP110" i="10"/>
  <c r="S110" i="10" s="1"/>
  <c r="AP129" i="10"/>
  <c r="S129" i="10" s="1"/>
  <c r="AP146" i="10"/>
  <c r="AP119" i="10"/>
  <c r="AP131" i="10"/>
  <c r="S131" i="10" s="1"/>
  <c r="AP113" i="10"/>
  <c r="S113" i="10" s="1"/>
  <c r="AP103" i="10"/>
  <c r="S103" i="10" s="1"/>
  <c r="AP100" i="10"/>
  <c r="S100" i="10" s="1"/>
  <c r="AP41" i="10"/>
  <c r="S41" i="10" s="1"/>
  <c r="AP89" i="10"/>
  <c r="S89" i="10" s="1"/>
  <c r="AP81" i="10"/>
  <c r="S81" i="10" s="1"/>
  <c r="AP49" i="10"/>
  <c r="S49" i="10" s="1"/>
  <c r="AP37" i="10"/>
  <c r="S37" i="10" s="1"/>
  <c r="AP92" i="10"/>
  <c r="S92" i="10" s="1"/>
  <c r="AP84" i="10"/>
  <c r="S84" i="10" s="1"/>
  <c r="AP36" i="10"/>
  <c r="S36" i="10" s="1"/>
  <c r="AP28" i="10"/>
  <c r="S28" i="10" s="1"/>
  <c r="AP35" i="10"/>
  <c r="AP27" i="10"/>
  <c r="S27" i="10" s="1"/>
  <c r="AT172" i="10"/>
  <c r="W172" i="10" s="1"/>
  <c r="AT171" i="10"/>
  <c r="W171" i="10" s="1"/>
  <c r="AT174" i="10"/>
  <c r="W174" i="10" s="1"/>
  <c r="AT162" i="10"/>
  <c r="W162" i="10" s="1"/>
  <c r="AT153" i="10"/>
  <c r="W153" i="10" s="1"/>
  <c r="AT161" i="10"/>
  <c r="W161" i="10" s="1"/>
  <c r="AT139" i="10"/>
  <c r="W139" i="10" s="1"/>
  <c r="AT147" i="10"/>
  <c r="W147" i="10" s="1"/>
  <c r="AT138" i="10"/>
  <c r="W138" i="10" s="1"/>
  <c r="AT120" i="10"/>
  <c r="W120" i="10" s="1"/>
  <c r="AT108" i="10"/>
  <c r="W108" i="10" s="1"/>
  <c r="AT129" i="10"/>
  <c r="W129" i="10" s="1"/>
  <c r="AT148" i="10"/>
  <c r="W148" i="10" s="1"/>
  <c r="AT119" i="10"/>
  <c r="AT131" i="10"/>
  <c r="W131" i="10" s="1"/>
  <c r="AT109" i="10"/>
  <c r="W109" i="10" s="1"/>
  <c r="AT103" i="10"/>
  <c r="W103" i="10" s="1"/>
  <c r="AT100" i="10"/>
  <c r="W100" i="10" s="1"/>
  <c r="AT43" i="10"/>
  <c r="AT91" i="10"/>
  <c r="W91" i="10" s="1"/>
  <c r="AT83" i="10"/>
  <c r="W83" i="10" s="1"/>
  <c r="AT98" i="10"/>
  <c r="W98" i="10" s="1"/>
  <c r="AT39" i="10"/>
  <c r="AT92" i="10"/>
  <c r="W92" i="10" s="1"/>
  <c r="AT84" i="10"/>
  <c r="W84" i="10" s="1"/>
  <c r="AT24" i="10"/>
  <c r="W24" i="10" s="1"/>
  <c r="AT26" i="10"/>
  <c r="W26" i="10" s="1"/>
  <c r="AT33" i="10"/>
  <c r="W33" i="10" s="1"/>
  <c r="AT25" i="10"/>
  <c r="W25" i="10" s="1"/>
  <c r="AJ171" i="10"/>
  <c r="M171" i="10" s="1"/>
  <c r="AJ175" i="10"/>
  <c r="M175" i="10" s="1"/>
  <c r="AJ166" i="10"/>
  <c r="M166" i="10" s="1"/>
  <c r="AJ163" i="10"/>
  <c r="M163" i="10" s="1"/>
  <c r="AJ157" i="10"/>
  <c r="AJ160" i="10"/>
  <c r="AJ138" i="10"/>
  <c r="M138" i="10" s="1"/>
  <c r="AJ146" i="10"/>
  <c r="AJ137" i="10"/>
  <c r="M137" i="10" s="1"/>
  <c r="AJ123" i="10"/>
  <c r="M123" i="10" s="1"/>
  <c r="AJ113" i="10"/>
  <c r="M113" i="10" s="1"/>
  <c r="AJ149" i="10"/>
  <c r="M149" i="10" s="1"/>
  <c r="AJ114" i="10"/>
  <c r="M114" i="10" s="1"/>
  <c r="AJ120" i="10"/>
  <c r="M120" i="10" s="1"/>
  <c r="AJ108" i="10"/>
  <c r="M108" i="10" s="1"/>
  <c r="AJ104" i="10"/>
  <c r="M104" i="10" s="1"/>
  <c r="AJ98" i="10"/>
  <c r="M98" i="10" s="1"/>
  <c r="AJ102" i="10"/>
  <c r="M102" i="10" s="1"/>
  <c r="AJ39" i="10"/>
  <c r="AJ90" i="10"/>
  <c r="M90" i="10" s="1"/>
  <c r="AJ82" i="10"/>
  <c r="M82" i="10" s="1"/>
  <c r="AJ45" i="10"/>
  <c r="M45" i="10" s="1"/>
  <c r="AJ96" i="10"/>
  <c r="M96" i="10" s="1"/>
  <c r="AJ89" i="10"/>
  <c r="M89" i="10" s="1"/>
  <c r="AJ81" i="10"/>
  <c r="M81" i="10" s="1"/>
  <c r="AJ33" i="10"/>
  <c r="M33" i="10" s="1"/>
  <c r="AJ25" i="10"/>
  <c r="M25" i="10" s="1"/>
  <c r="AJ37" i="10"/>
  <c r="M37" i="10" s="1"/>
  <c r="AJ23" i="10"/>
  <c r="AQ174" i="10"/>
  <c r="T174" i="10" s="1"/>
  <c r="AQ162" i="10"/>
  <c r="T162" i="10" s="1"/>
  <c r="AQ165" i="10"/>
  <c r="T165" i="10" s="1"/>
  <c r="AQ163" i="10"/>
  <c r="T163" i="10" s="1"/>
  <c r="AQ157" i="10"/>
  <c r="AQ147" i="10"/>
  <c r="T147" i="10" s="1"/>
  <c r="AQ138" i="10"/>
  <c r="T138" i="10" s="1"/>
  <c r="AQ148" i="10"/>
  <c r="T148" i="10" s="1"/>
  <c r="AQ129" i="10"/>
  <c r="T129" i="10" s="1"/>
  <c r="AQ141" i="10"/>
  <c r="T141" i="10" s="1"/>
  <c r="AQ121" i="10"/>
  <c r="T121" i="10" s="1"/>
  <c r="AQ111" i="10"/>
  <c r="T111" i="10" s="1"/>
  <c r="AQ131" i="10"/>
  <c r="T131" i="10" s="1"/>
  <c r="AQ124" i="10"/>
  <c r="T124" i="10" s="1"/>
  <c r="AQ108" i="10"/>
  <c r="T108" i="10" s="1"/>
  <c r="AQ122" i="10"/>
  <c r="T122" i="10" s="1"/>
  <c r="AQ100" i="10"/>
  <c r="T100" i="10" s="1"/>
  <c r="AQ98" i="10"/>
  <c r="T98" i="10" s="1"/>
  <c r="AQ89" i="10"/>
  <c r="T89" i="10" s="1"/>
  <c r="AQ81" i="10"/>
  <c r="T81" i="10" s="1"/>
  <c r="AQ46" i="10"/>
  <c r="T46" i="10" s="1"/>
  <c r="AQ96" i="10"/>
  <c r="T96" i="10" s="1"/>
  <c r="AQ88" i="10"/>
  <c r="T88" i="10" s="1"/>
  <c r="AQ80" i="10"/>
  <c r="T80" i="10" s="1"/>
  <c r="AQ43" i="10"/>
  <c r="AQ28" i="10"/>
  <c r="T28" i="10" s="1"/>
  <c r="AQ35" i="10"/>
  <c r="AQ27" i="10"/>
  <c r="T27" i="10" s="1"/>
  <c r="AQ24" i="10"/>
  <c r="T24" i="10" s="1"/>
  <c r="AU174" i="10"/>
  <c r="X174" i="10" s="1"/>
  <c r="AU162" i="10"/>
  <c r="X162" i="10" s="1"/>
  <c r="AU167" i="10"/>
  <c r="X167" i="10" s="1"/>
  <c r="AU165" i="10"/>
  <c r="X165" i="10" s="1"/>
  <c r="AU157" i="10"/>
  <c r="AU147" i="10"/>
  <c r="X147" i="10" s="1"/>
  <c r="AU140" i="10"/>
  <c r="X140" i="10" s="1"/>
  <c r="AU146" i="10"/>
  <c r="AU134" i="10"/>
  <c r="X134" i="10" s="1"/>
  <c r="AU116" i="10"/>
  <c r="X116" i="10" s="1"/>
  <c r="AU119" i="10"/>
  <c r="AU109" i="10"/>
  <c r="X109" i="10" s="1"/>
  <c r="AU133" i="10"/>
  <c r="AU110" i="10"/>
  <c r="X110" i="10" s="1"/>
  <c r="AU114" i="10"/>
  <c r="X114" i="10" s="1"/>
  <c r="AU97" i="10"/>
  <c r="X97" i="10" s="1"/>
  <c r="AU124" i="10"/>
  <c r="X124" i="10" s="1"/>
  <c r="AU98" i="10"/>
  <c r="X98" i="10" s="1"/>
  <c r="AU89" i="10"/>
  <c r="X89" i="10" s="1"/>
  <c r="AU81" i="10"/>
  <c r="X81" i="10" s="1"/>
  <c r="AU46" i="10"/>
  <c r="X46" i="10" s="1"/>
  <c r="AU94" i="10"/>
  <c r="X94" i="10" s="1"/>
  <c r="AU86" i="10"/>
  <c r="X86" i="10" s="1"/>
  <c r="AU40" i="10"/>
  <c r="X40" i="10" s="1"/>
  <c r="AU43" i="10"/>
  <c r="AU26" i="10"/>
  <c r="X26" i="10" s="1"/>
  <c r="AU33" i="10"/>
  <c r="X33" i="10" s="1"/>
  <c r="AU25" i="10"/>
  <c r="X25" i="10" s="1"/>
  <c r="AU24" i="10"/>
  <c r="X24" i="10" s="1"/>
  <c r="AD167" i="10"/>
  <c r="AD167" i="11" s="1"/>
  <c r="AD166" i="10"/>
  <c r="AD166" i="11" s="1"/>
  <c r="AD122" i="10"/>
  <c r="AD122" i="11" s="1"/>
  <c r="AD134" i="10"/>
  <c r="AD134" i="11" s="1"/>
  <c r="AD144" i="10"/>
  <c r="AD144" i="11" s="1"/>
  <c r="AD113" i="10"/>
  <c r="AD113" i="11" s="1"/>
  <c r="AD95" i="10"/>
  <c r="AD95" i="11" s="1"/>
  <c r="AD46" i="10"/>
  <c r="AD46" i="11" s="1"/>
  <c r="AD88" i="10"/>
  <c r="AD88" i="11" s="1"/>
  <c r="AD30" i="10"/>
  <c r="AD29" i="11" s="1"/>
  <c r="AD29" i="10"/>
  <c r="AD28" i="11" s="1"/>
  <c r="AI173" i="10"/>
  <c r="L173" i="10" s="1"/>
  <c r="AI164" i="10"/>
  <c r="L164" i="10" s="1"/>
  <c r="AI155" i="10"/>
  <c r="L155" i="10" s="1"/>
  <c r="AI138" i="10"/>
  <c r="L138" i="10" s="1"/>
  <c r="AI127" i="10"/>
  <c r="AI109" i="10"/>
  <c r="L109" i="10" s="1"/>
  <c r="AI128" i="10"/>
  <c r="L128" i="10" s="1"/>
  <c r="AI103" i="10"/>
  <c r="L103" i="10" s="1"/>
  <c r="AI96" i="10"/>
  <c r="L96" i="10" s="1"/>
  <c r="AI89" i="10"/>
  <c r="L89" i="10" s="1"/>
  <c r="AI46" i="10"/>
  <c r="L46" i="10" s="1"/>
  <c r="AI40" i="10"/>
  <c r="L40" i="10" s="1"/>
  <c r="AI23" i="10"/>
  <c r="AI25" i="10"/>
  <c r="L25" i="10" s="1"/>
  <c r="AN174" i="10"/>
  <c r="Q174" i="10" s="1"/>
  <c r="AN168" i="10"/>
  <c r="Q168" i="10" s="1"/>
  <c r="AN157" i="10"/>
  <c r="AN140" i="10"/>
  <c r="Q140" i="10" s="1"/>
  <c r="AN139" i="10"/>
  <c r="Q139" i="10" s="1"/>
  <c r="AN117" i="10"/>
  <c r="Q117" i="10" s="1"/>
  <c r="AN128" i="10"/>
  <c r="Q128" i="10" s="1"/>
  <c r="AN106" i="10"/>
  <c r="AN129" i="10"/>
  <c r="Q129" i="10" s="1"/>
  <c r="AN88" i="10"/>
  <c r="Q88" i="10" s="1"/>
  <c r="AN43" i="10"/>
  <c r="AN29" i="10"/>
  <c r="Q29" i="10" s="1"/>
  <c r="AN26" i="10"/>
  <c r="Q26" i="10" s="1"/>
  <c r="AR168" i="10"/>
  <c r="U168" i="10" s="1"/>
  <c r="AR150" i="10"/>
  <c r="U150" i="10" s="1"/>
  <c r="AR139" i="10"/>
  <c r="U139" i="10" s="1"/>
  <c r="AR117" i="10"/>
  <c r="U117" i="10" s="1"/>
  <c r="AR114" i="10"/>
  <c r="U114" i="10" s="1"/>
  <c r="AR108" i="10"/>
  <c r="U108" i="10" s="1"/>
  <c r="AR129" i="10"/>
  <c r="U129" i="10" s="1"/>
  <c r="AR96" i="10"/>
  <c r="U96" i="10" s="1"/>
  <c r="AR80" i="10"/>
  <c r="U80" i="10" s="1"/>
  <c r="AR83" i="10"/>
  <c r="U83" i="10" s="1"/>
  <c r="AR27" i="10"/>
  <c r="U27" i="10" s="1"/>
  <c r="AV173" i="10"/>
  <c r="Y173" i="10" s="1"/>
  <c r="AV168" i="10"/>
  <c r="Y168" i="10" s="1"/>
  <c r="AV150" i="10"/>
  <c r="Y150" i="10" s="1"/>
  <c r="AV143" i="10"/>
  <c r="Y143" i="10" s="1"/>
  <c r="AV123" i="10"/>
  <c r="Y123" i="10" s="1"/>
  <c r="AV147" i="10"/>
  <c r="Y147" i="10" s="1"/>
  <c r="AV127" i="10"/>
  <c r="AV100" i="10"/>
  <c r="Y100" i="10" s="1"/>
  <c r="AV92" i="10"/>
  <c r="Y92" i="10" s="1"/>
  <c r="AV97" i="10"/>
  <c r="Y97" i="10" s="1"/>
  <c r="AV83" i="10"/>
  <c r="Y83" i="10" s="1"/>
  <c r="AV36" i="10"/>
  <c r="Y36" i="10" s="1"/>
  <c r="AK173" i="10"/>
  <c r="N173" i="10" s="1"/>
  <c r="AK166" i="10"/>
  <c r="N166" i="10" s="1"/>
  <c r="AK148" i="10"/>
  <c r="N148" i="10" s="1"/>
  <c r="AK128" i="10"/>
  <c r="N128" i="10" s="1"/>
  <c r="AK115" i="10"/>
  <c r="N115" i="10" s="1"/>
  <c r="AK119" i="10"/>
  <c r="AK107" i="10"/>
  <c r="N107" i="10" s="1"/>
  <c r="AK94" i="10"/>
  <c r="N94" i="10" s="1"/>
  <c r="AK40" i="10"/>
  <c r="N40" i="10" s="1"/>
  <c r="AK83" i="10"/>
  <c r="N83" i="10" s="1"/>
  <c r="AK27" i="10"/>
  <c r="N27" i="10" s="1"/>
  <c r="AK20" i="10"/>
  <c r="AO174" i="10"/>
  <c r="R174" i="10" s="1"/>
  <c r="AO154" i="10"/>
  <c r="R154" i="10" s="1"/>
  <c r="AE169" i="10"/>
  <c r="H169" i="10" s="1"/>
  <c r="AE37" i="10"/>
  <c r="H37" i="10" s="1"/>
  <c r="AB131" i="10"/>
  <c r="AB131" i="11" s="1"/>
  <c r="AB90" i="10"/>
  <c r="AB90" i="11" s="1"/>
  <c r="AB79" i="10"/>
  <c r="AB20" i="10"/>
  <c r="AG171" i="10"/>
  <c r="J171" i="10" s="1"/>
  <c r="AG168" i="10"/>
  <c r="J168" i="10" s="1"/>
  <c r="AG141" i="10"/>
  <c r="J141" i="10" s="1"/>
  <c r="AG124" i="10"/>
  <c r="J124" i="10" s="1"/>
  <c r="AG143" i="10"/>
  <c r="J143" i="10" s="1"/>
  <c r="AG130" i="10"/>
  <c r="J130" i="10" s="1"/>
  <c r="AG121" i="10"/>
  <c r="J121" i="10" s="1"/>
  <c r="AG80" i="10"/>
  <c r="J80" i="10" s="1"/>
  <c r="AG93" i="10"/>
  <c r="J93" i="10" s="1"/>
  <c r="AG37" i="10"/>
  <c r="J37" i="10" s="1"/>
  <c r="AG32" i="10"/>
  <c r="AL168" i="10"/>
  <c r="O168" i="10" s="1"/>
  <c r="AL167" i="10"/>
  <c r="O167" i="10" s="1"/>
  <c r="AL162" i="10"/>
  <c r="O162" i="10" s="1"/>
  <c r="AL141" i="10"/>
  <c r="O141" i="10" s="1"/>
  <c r="AL140" i="10"/>
  <c r="O140" i="10" s="1"/>
  <c r="AL112" i="10"/>
  <c r="O112" i="10" s="1"/>
  <c r="AL127" i="10"/>
  <c r="AL146" i="10"/>
  <c r="AL113" i="10"/>
  <c r="O113" i="10" s="1"/>
  <c r="AL97" i="10"/>
  <c r="O97" i="10" s="1"/>
  <c r="AL81" i="10"/>
  <c r="O81" i="10" s="1"/>
  <c r="AL88" i="10"/>
  <c r="O88" i="10" s="1"/>
  <c r="AL32" i="10"/>
  <c r="AP167" i="10"/>
  <c r="S167" i="10" s="1"/>
  <c r="AP151" i="10"/>
  <c r="S151" i="10" s="1"/>
  <c r="AP140" i="10"/>
  <c r="S140" i="10" s="1"/>
  <c r="AP106" i="10"/>
  <c r="AP123" i="10"/>
  <c r="S123" i="10" s="1"/>
  <c r="AP111" i="10"/>
  <c r="S111" i="10" s="1"/>
  <c r="AP109" i="10"/>
  <c r="S109" i="10" s="1"/>
  <c r="AP93" i="10"/>
  <c r="S93" i="10" s="1"/>
  <c r="AP48" i="10"/>
  <c r="S48" i="10" s="1"/>
  <c r="AP44" i="10"/>
  <c r="S44" i="10" s="1"/>
  <c r="AP88" i="10"/>
  <c r="S88" i="10" s="1"/>
  <c r="AP32" i="10"/>
  <c r="AP23" i="10"/>
  <c r="AP25" i="10"/>
  <c r="S25" i="10" s="1"/>
  <c r="AT168" i="10"/>
  <c r="W168" i="10" s="1"/>
  <c r="AT155" i="10"/>
  <c r="W155" i="10" s="1"/>
  <c r="AT158" i="10"/>
  <c r="W158" i="10" s="1"/>
  <c r="AT150" i="10"/>
  <c r="W150" i="10" s="1"/>
  <c r="AT143" i="10"/>
  <c r="W143" i="10" s="1"/>
  <c r="AT112" i="10"/>
  <c r="W112" i="10" s="1"/>
  <c r="AT125" i="10"/>
  <c r="W125" i="10" s="1"/>
  <c r="AT123" i="10"/>
  <c r="W123" i="10" s="1"/>
  <c r="AT101" i="10"/>
  <c r="W101" i="10" s="1"/>
  <c r="AT114" i="10"/>
  <c r="W114" i="10" s="1"/>
  <c r="AT47" i="10"/>
  <c r="W47" i="10" s="1"/>
  <c r="AT95" i="10"/>
  <c r="W95" i="10" s="1"/>
  <c r="AT79" i="10"/>
  <c r="AT97" i="10"/>
  <c r="W97" i="10" s="1"/>
  <c r="AT80" i="10"/>
  <c r="W80" i="10" s="1"/>
  <c r="AT30" i="10"/>
  <c r="W30" i="10" s="1"/>
  <c r="AT40" i="10"/>
  <c r="W40" i="10" s="1"/>
  <c r="AT21" i="10"/>
  <c r="W21" i="10" s="1"/>
  <c r="AJ170" i="10"/>
  <c r="M170" i="10" s="1"/>
  <c r="AJ154" i="10"/>
  <c r="M154" i="10" s="1"/>
  <c r="AJ143" i="10"/>
  <c r="M143" i="10" s="1"/>
  <c r="AJ141" i="10"/>
  <c r="M141" i="10" s="1"/>
  <c r="AJ119" i="10"/>
  <c r="AJ131" i="10"/>
  <c r="M131" i="10" s="1"/>
  <c r="AJ134" i="10"/>
  <c r="M134" i="10" s="1"/>
  <c r="AJ112" i="10"/>
  <c r="M112" i="10" s="1"/>
  <c r="AJ46" i="10"/>
  <c r="M46" i="10" s="1"/>
  <c r="AJ86" i="10"/>
  <c r="M86" i="10" s="1"/>
  <c r="AJ40" i="10"/>
  <c r="M40" i="10" s="1"/>
  <c r="AJ93" i="10"/>
  <c r="M93" i="10" s="1"/>
  <c r="AJ48" i="10"/>
  <c r="M48" i="10" s="1"/>
  <c r="AJ36" i="10"/>
  <c r="M36" i="10" s="1"/>
  <c r="AJ28" i="10"/>
  <c r="M28" i="10" s="1"/>
  <c r="AQ171" i="10"/>
  <c r="T171" i="10" s="1"/>
  <c r="AQ158" i="10"/>
  <c r="T158" i="10" s="1"/>
  <c r="AQ170" i="10"/>
  <c r="T170" i="10" s="1"/>
  <c r="AQ154" i="10"/>
  <c r="T154" i="10" s="1"/>
  <c r="AQ143" i="10"/>
  <c r="T143" i="10" s="1"/>
  <c r="AQ151" i="10"/>
  <c r="T151" i="10" s="1"/>
  <c r="AQ144" i="10"/>
  <c r="T144" i="10" s="1"/>
  <c r="AQ130" i="10"/>
  <c r="T130" i="10" s="1"/>
  <c r="AQ107" i="10"/>
  <c r="T107" i="10" s="1"/>
  <c r="AQ139" i="10"/>
  <c r="T139" i="10" s="1"/>
  <c r="AQ99" i="10"/>
  <c r="T99" i="10" s="1"/>
  <c r="AQ110" i="10"/>
  <c r="T110" i="10" s="1"/>
  <c r="AQ93" i="10"/>
  <c r="T93" i="10" s="1"/>
  <c r="AQ48" i="10"/>
  <c r="T48" i="10" s="1"/>
  <c r="AQ39" i="10"/>
  <c r="AQ84" i="10"/>
  <c r="T84" i="10" s="1"/>
  <c r="AQ32" i="10"/>
  <c r="AU171" i="10"/>
  <c r="X171" i="10" s="1"/>
  <c r="AU158" i="10"/>
  <c r="X158" i="10" s="1"/>
  <c r="AU161" i="10"/>
  <c r="X161" i="10" s="1"/>
  <c r="AU151" i="10"/>
  <c r="X151" i="10" s="1"/>
  <c r="AU141" i="10"/>
  <c r="X141" i="10" s="1"/>
  <c r="AU123" i="10"/>
  <c r="X123" i="10" s="1"/>
  <c r="AU128" i="10"/>
  <c r="X128" i="10" s="1"/>
  <c r="AU104" i="10"/>
  <c r="X104" i="10" s="1"/>
  <c r="AU93" i="10"/>
  <c r="X93" i="10" s="1"/>
  <c r="AU48" i="10"/>
  <c r="X48" i="10" s="1"/>
  <c r="AU90" i="10"/>
  <c r="X90" i="10" s="1"/>
  <c r="AB165" i="10"/>
  <c r="AB165" i="11" s="1"/>
  <c r="AB150" i="10"/>
  <c r="AB150" i="11" s="1"/>
  <c r="AB119" i="10"/>
  <c r="AB122" i="10"/>
  <c r="AB122" i="11" s="1"/>
  <c r="AB116" i="10"/>
  <c r="AB116" i="11" s="1"/>
  <c r="AB125" i="10"/>
  <c r="AB125" i="11" s="1"/>
  <c r="AB96" i="10"/>
  <c r="AB96" i="11" s="1"/>
  <c r="AB80" i="10"/>
  <c r="AB80" i="11" s="1"/>
  <c r="AB93" i="10"/>
  <c r="AB93" i="11" s="1"/>
  <c r="AB48" i="10"/>
  <c r="AB48" i="11" s="1"/>
  <c r="AB24" i="10"/>
  <c r="AB23" i="11" s="1"/>
  <c r="AG174" i="10"/>
  <c r="J174" i="10" s="1"/>
  <c r="AG173" i="10"/>
  <c r="J173" i="10" s="1"/>
  <c r="AG166" i="10"/>
  <c r="J166" i="10" s="1"/>
  <c r="AG160" i="10"/>
  <c r="AG144" i="10"/>
  <c r="J144" i="10" s="1"/>
  <c r="AG147" i="10"/>
  <c r="J147" i="10" s="1"/>
  <c r="AG122" i="10"/>
  <c r="J122" i="10" s="1"/>
  <c r="AG110" i="10"/>
  <c r="J110" i="10" s="1"/>
  <c r="AG127" i="10"/>
  <c r="AG119" i="10"/>
  <c r="AG117" i="10"/>
  <c r="J117" i="10" s="1"/>
  <c r="AG94" i="10"/>
  <c r="J94" i="10" s="1"/>
  <c r="AG40" i="10"/>
  <c r="J40" i="10" s="1"/>
  <c r="AG91" i="10"/>
  <c r="J91" i="10" s="1"/>
  <c r="AG49" i="10"/>
  <c r="J49" i="10" s="1"/>
  <c r="AG36" i="10"/>
  <c r="J36" i="10" s="1"/>
  <c r="AG20" i="10"/>
  <c r="AL173" i="10"/>
  <c r="O173" i="10" s="1"/>
  <c r="AL155" i="10"/>
  <c r="O155" i="10" s="1"/>
  <c r="AL163" i="10"/>
  <c r="O163" i="10" s="1"/>
  <c r="AL147" i="10"/>
  <c r="O147" i="10" s="1"/>
  <c r="AL138" i="10"/>
  <c r="O138" i="10" s="1"/>
  <c r="AL110" i="10"/>
  <c r="O110" i="10" s="1"/>
  <c r="AL125" i="10"/>
  <c r="O125" i="10" s="1"/>
  <c r="AL133" i="10"/>
  <c r="AL99" i="10"/>
  <c r="O99" i="10" s="1"/>
  <c r="AP158" i="10"/>
  <c r="S158" i="10" s="1"/>
  <c r="AP121" i="10"/>
  <c r="S121" i="10" s="1"/>
  <c r="AP91" i="10"/>
  <c r="S91" i="10" s="1"/>
  <c r="AP39" i="10"/>
  <c r="AP40" i="10"/>
  <c r="S40" i="10" s="1"/>
  <c r="AP20" i="10"/>
  <c r="AT175" i="10"/>
  <c r="W175" i="10" s="1"/>
  <c r="AT152" i="10"/>
  <c r="W152" i="10" s="1"/>
  <c r="AT163" i="10"/>
  <c r="W163" i="10" s="1"/>
  <c r="AT149" i="10"/>
  <c r="W149" i="10" s="1"/>
  <c r="AT122" i="10"/>
  <c r="W122" i="10" s="1"/>
  <c r="AT134" i="10"/>
  <c r="W134" i="10" s="1"/>
  <c r="AT133" i="10"/>
  <c r="AT111" i="10"/>
  <c r="W111" i="10" s="1"/>
  <c r="AT45" i="10"/>
  <c r="W45" i="10" s="1"/>
  <c r="AT48" i="10"/>
  <c r="W48" i="10" s="1"/>
  <c r="AT94" i="10"/>
  <c r="W94" i="10" s="1"/>
  <c r="AT36" i="10"/>
  <c r="W36" i="10" s="1"/>
  <c r="AT35" i="10"/>
  <c r="AJ173" i="10"/>
  <c r="M173" i="10" s="1"/>
  <c r="AJ168" i="10"/>
  <c r="M168" i="10" s="1"/>
  <c r="AJ165" i="10"/>
  <c r="M165" i="10" s="1"/>
  <c r="AJ148" i="10"/>
  <c r="M148" i="10" s="1"/>
  <c r="AJ117" i="10"/>
  <c r="M117" i="10" s="1"/>
  <c r="AJ128" i="10"/>
  <c r="M128" i="10" s="1"/>
  <c r="AJ129" i="10"/>
  <c r="M129" i="10" s="1"/>
  <c r="AJ101" i="10"/>
  <c r="M101" i="10" s="1"/>
  <c r="AJ106" i="10"/>
  <c r="AJ92" i="10"/>
  <c r="M92" i="10" s="1"/>
  <c r="AJ84" i="10"/>
  <c r="M84" i="10" s="1"/>
  <c r="AJ97" i="10"/>
  <c r="M97" i="10" s="1"/>
  <c r="AJ83" i="10"/>
  <c r="M83" i="10" s="1"/>
  <c r="AJ27" i="10"/>
  <c r="M27" i="10" s="1"/>
  <c r="AJ26" i="10"/>
  <c r="M26" i="10" s="1"/>
  <c r="AQ169" i="10"/>
  <c r="T169" i="10" s="1"/>
  <c r="AQ164" i="10"/>
  <c r="T164" i="10" s="1"/>
  <c r="AQ166" i="10"/>
  <c r="T166" i="10" s="1"/>
  <c r="AQ168" i="10"/>
  <c r="T168" i="10" s="1"/>
  <c r="AQ167" i="10"/>
  <c r="T167" i="10" s="1"/>
  <c r="AQ149" i="10"/>
  <c r="T149" i="10" s="1"/>
  <c r="AQ140" i="10"/>
  <c r="T140" i="10" s="1"/>
  <c r="AQ150" i="10"/>
  <c r="T150" i="10" s="1"/>
  <c r="AQ134" i="10"/>
  <c r="T134" i="10" s="1"/>
  <c r="AQ116" i="10"/>
  <c r="T116" i="10" s="1"/>
  <c r="AQ123" i="10"/>
  <c r="T123" i="10" s="1"/>
  <c r="AQ113" i="10"/>
  <c r="T113" i="10" s="1"/>
  <c r="AQ133" i="10"/>
  <c r="AQ135" i="10"/>
  <c r="T135" i="10" s="1"/>
  <c r="AQ102" i="10"/>
  <c r="T102" i="10" s="1"/>
  <c r="AQ97" i="10"/>
  <c r="T97" i="10" s="1"/>
  <c r="AQ104" i="10"/>
  <c r="T104" i="10" s="1"/>
  <c r="AQ101" i="10"/>
  <c r="T101" i="10" s="1"/>
  <c r="AQ91" i="10"/>
  <c r="T91" i="10" s="1"/>
  <c r="AQ83" i="10"/>
  <c r="T83" i="10" s="1"/>
  <c r="AQ49" i="10"/>
  <c r="T49" i="10" s="1"/>
  <c r="AQ37" i="10"/>
  <c r="T37" i="10" s="1"/>
  <c r="AQ90" i="10"/>
  <c r="T90" i="10" s="1"/>
  <c r="AQ82" i="10"/>
  <c r="T82" i="10" s="1"/>
  <c r="AQ45" i="10"/>
  <c r="T45" i="10" s="1"/>
  <c r="AQ20" i="10"/>
  <c r="AQ29" i="10"/>
  <c r="T29" i="10" s="1"/>
  <c r="AQ36" i="10"/>
  <c r="T36" i="10" s="1"/>
  <c r="AU169" i="10"/>
  <c r="X169" i="10" s="1"/>
  <c r="AU168" i="10"/>
  <c r="X168" i="10" s="1"/>
  <c r="AU170" i="10"/>
  <c r="X170" i="10" s="1"/>
  <c r="AU166" i="10"/>
  <c r="X166" i="10" s="1"/>
  <c r="AU154" i="10"/>
  <c r="X154" i="10" s="1"/>
  <c r="AU149" i="10"/>
  <c r="X149" i="10" s="1"/>
  <c r="AU143" i="10"/>
  <c r="X143" i="10" s="1"/>
  <c r="AU148" i="10"/>
  <c r="X148" i="10" s="1"/>
  <c r="AU137" i="10"/>
  <c r="X137" i="10" s="1"/>
  <c r="AU125" i="10"/>
  <c r="X125" i="10" s="1"/>
  <c r="AU111" i="10"/>
  <c r="X111" i="10" s="1"/>
  <c r="AU135" i="10"/>
  <c r="X135" i="10" s="1"/>
  <c r="AU150" i="10"/>
  <c r="X150" i="10" s="1"/>
  <c r="AU115" i="10"/>
  <c r="X115" i="10" s="1"/>
  <c r="AU99" i="10"/>
  <c r="X99" i="10" s="1"/>
  <c r="AU100" i="10"/>
  <c r="X100" i="10" s="1"/>
  <c r="AU91" i="10"/>
  <c r="X91" i="10" s="1"/>
  <c r="AU83" i="10"/>
  <c r="X83" i="10" s="1"/>
  <c r="AU49" i="10"/>
  <c r="X49" i="10" s="1"/>
  <c r="AU37" i="10"/>
  <c r="X37" i="10" s="1"/>
  <c r="AU80" i="10"/>
  <c r="X80" i="10" s="1"/>
  <c r="AU45" i="10"/>
  <c r="X45" i="10" s="1"/>
  <c r="AU28" i="10"/>
  <c r="X28" i="10" s="1"/>
  <c r="AU27" i="10"/>
  <c r="X27" i="10" s="1"/>
  <c r="AU36" i="10"/>
  <c r="X36" i="10" s="1"/>
  <c r="AD170" i="10"/>
  <c r="AD170" i="11" s="1"/>
  <c r="AD169" i="10"/>
  <c r="AD169" i="11" s="1"/>
  <c r="AD157" i="10"/>
  <c r="AD160" i="10"/>
  <c r="AD151" i="10"/>
  <c r="AD151" i="11" s="1"/>
  <c r="AD154" i="10"/>
  <c r="AD154" i="11" s="1"/>
  <c r="AD135" i="10"/>
  <c r="AD135" i="11" s="1"/>
  <c r="AD143" i="10"/>
  <c r="AD143" i="11" s="1"/>
  <c r="AD124" i="10"/>
  <c r="AD124" i="11" s="1"/>
  <c r="AD112" i="10"/>
  <c r="AD112" i="11" s="1"/>
  <c r="AD146" i="10"/>
  <c r="AD125" i="10"/>
  <c r="AD125" i="11" s="1"/>
  <c r="AD123" i="10"/>
  <c r="AD123" i="11" s="1"/>
  <c r="AD150" i="10"/>
  <c r="AD150" i="11" s="1"/>
  <c r="AD101" i="10"/>
  <c r="AD101" i="11" s="1"/>
  <c r="AD102" i="10"/>
  <c r="AD102" i="11" s="1"/>
  <c r="AD99" i="10"/>
  <c r="AD99" i="11" s="1"/>
  <c r="AD96" i="10"/>
  <c r="AD96" i="11" s="1"/>
  <c r="AD41" i="10"/>
  <c r="AD41" i="11" s="1"/>
  <c r="AD89" i="10"/>
  <c r="AD89" i="11" s="1"/>
  <c r="AD81" i="10"/>
  <c r="AD81" i="11" s="1"/>
  <c r="AD49" i="10"/>
  <c r="AD49" i="11" s="1"/>
  <c r="AD37" i="10"/>
  <c r="AD37" i="11" s="1"/>
  <c r="AD90" i="10"/>
  <c r="AD90" i="11" s="1"/>
  <c r="AD82" i="10"/>
  <c r="AD82" i="11" s="1"/>
  <c r="AD32" i="10"/>
  <c r="AD23" i="10"/>
  <c r="AD40" i="10"/>
  <c r="AD40" i="11" s="1"/>
  <c r="AD21" i="10"/>
  <c r="AD20" i="11" s="1"/>
  <c r="AI174" i="10"/>
  <c r="L174" i="10" s="1"/>
  <c r="AI160" i="10"/>
  <c r="AI168" i="10"/>
  <c r="L168" i="10" s="1"/>
  <c r="AI154" i="10"/>
  <c r="L154" i="10" s="1"/>
  <c r="AI157" i="10"/>
  <c r="AI149" i="10"/>
  <c r="L149" i="10" s="1"/>
  <c r="AI140" i="10"/>
  <c r="L140" i="10" s="1"/>
  <c r="AI148" i="10"/>
  <c r="L148" i="10" s="1"/>
  <c r="AI129" i="10"/>
  <c r="L129" i="10" s="1"/>
  <c r="AI139" i="10"/>
  <c r="L139" i="10" s="1"/>
  <c r="AI121" i="10"/>
  <c r="L121" i="10" s="1"/>
  <c r="AI111" i="10"/>
  <c r="L111" i="10" s="1"/>
  <c r="AI131" i="10"/>
  <c r="L131" i="10" s="1"/>
  <c r="AI122" i="10"/>
  <c r="L122" i="10" s="1"/>
  <c r="AI108" i="10"/>
  <c r="L108" i="10" s="1"/>
  <c r="AI124" i="10"/>
  <c r="L124" i="10" s="1"/>
  <c r="AI100" i="10"/>
  <c r="L100" i="10" s="1"/>
  <c r="AI98" i="10"/>
  <c r="L98" i="10" s="1"/>
  <c r="AI91" i="10"/>
  <c r="L91" i="10" s="1"/>
  <c r="AI83" i="10"/>
  <c r="L83" i="10" s="1"/>
  <c r="AI49" i="10"/>
  <c r="L49" i="10" s="1"/>
  <c r="AI37" i="10"/>
  <c r="L37" i="10" s="1"/>
  <c r="AI88" i="10"/>
  <c r="L88" i="10" s="1"/>
  <c r="AI80" i="10"/>
  <c r="L80" i="10" s="1"/>
  <c r="AI43" i="10"/>
  <c r="AI26" i="10"/>
  <c r="L26" i="10" s="1"/>
  <c r="AI33" i="10"/>
  <c r="L33" i="10" s="1"/>
  <c r="AI27" i="10"/>
  <c r="L27" i="10" s="1"/>
  <c r="AI24" i="10"/>
  <c r="L24" i="10" s="1"/>
  <c r="AN167" i="10"/>
  <c r="Q167" i="10" s="1"/>
  <c r="AN170" i="10"/>
  <c r="Q170" i="10" s="1"/>
  <c r="AN153" i="10"/>
  <c r="Q153" i="10" s="1"/>
  <c r="AN154" i="10"/>
  <c r="Q154" i="10" s="1"/>
  <c r="AN165" i="10"/>
  <c r="Q165" i="10" s="1"/>
  <c r="AN143" i="10"/>
  <c r="Q143" i="10" s="1"/>
  <c r="AN150" i="10"/>
  <c r="Q150" i="10" s="1"/>
  <c r="AN141" i="10"/>
  <c r="Q141" i="10" s="1"/>
  <c r="AN149" i="10"/>
  <c r="Q149" i="10" s="1"/>
  <c r="AN119" i="10"/>
  <c r="AN109" i="10"/>
  <c r="Q109" i="10" s="1"/>
  <c r="AN131" i="10"/>
  <c r="Q131" i="10" s="1"/>
  <c r="AN122" i="10"/>
  <c r="Q122" i="10" s="1"/>
  <c r="AN134" i="10"/>
  <c r="Q134" i="10" s="1"/>
  <c r="AN99" i="10"/>
  <c r="Q99" i="10" s="1"/>
  <c r="AN127" i="10"/>
  <c r="AN98" i="10"/>
  <c r="Q98" i="10" s="1"/>
  <c r="AN97" i="10"/>
  <c r="Q97" i="10" s="1"/>
  <c r="AN44" i="10"/>
  <c r="Q44" i="10" s="1"/>
  <c r="AN90" i="10"/>
  <c r="Q90" i="10" s="1"/>
  <c r="AN82" i="10"/>
  <c r="Q82" i="10" s="1"/>
  <c r="AN45" i="10"/>
  <c r="Q45" i="10" s="1"/>
  <c r="AN93" i="10"/>
  <c r="Q93" i="10" s="1"/>
  <c r="AN85" i="10"/>
  <c r="Q85" i="10" s="1"/>
  <c r="AN48" i="10"/>
  <c r="Q48" i="10" s="1"/>
  <c r="AN37" i="10"/>
  <c r="Q37" i="10" s="1"/>
  <c r="AN21" i="10"/>
  <c r="Q21" i="10" s="1"/>
  <c r="AN30" i="10"/>
  <c r="Q30" i="10" s="1"/>
  <c r="AN28" i="10"/>
  <c r="Q28" i="10" s="1"/>
  <c r="AR167" i="10"/>
  <c r="U167" i="10" s="1"/>
  <c r="AR170" i="10"/>
  <c r="U170" i="10" s="1"/>
  <c r="AR165" i="10"/>
  <c r="U165" i="10" s="1"/>
  <c r="AR161" i="10"/>
  <c r="U161" i="10" s="1"/>
  <c r="AR152" i="10"/>
  <c r="U152" i="10" s="1"/>
  <c r="AR158" i="10"/>
  <c r="U158" i="10" s="1"/>
  <c r="AR136" i="10"/>
  <c r="U136" i="10" s="1"/>
  <c r="AR141" i="10"/>
  <c r="U141" i="10" s="1"/>
  <c r="AR142" i="10"/>
  <c r="U142" i="10" s="1"/>
  <c r="AR119" i="10"/>
  <c r="AR109" i="10"/>
  <c r="U109" i="10" s="1"/>
  <c r="AR128" i="10"/>
  <c r="U128" i="10" s="1"/>
  <c r="AR122" i="10"/>
  <c r="U122" i="10" s="1"/>
  <c r="AR134" i="10"/>
  <c r="U134" i="10" s="1"/>
  <c r="AR127" i="10"/>
  <c r="AR100" i="10"/>
  <c r="U100" i="10" s="1"/>
  <c r="AR98" i="10"/>
  <c r="U98" i="10" s="1"/>
  <c r="AR49" i="10"/>
  <c r="U49" i="10" s="1"/>
  <c r="AR97" i="10"/>
  <c r="U97" i="10" s="1"/>
  <c r="AR90" i="10"/>
  <c r="U90" i="10" s="1"/>
  <c r="AR82" i="10"/>
  <c r="U82" i="10" s="1"/>
  <c r="AR45" i="10"/>
  <c r="U45" i="10" s="1"/>
  <c r="AR93" i="10"/>
  <c r="U93" i="10" s="1"/>
  <c r="AR85" i="10"/>
  <c r="U85" i="10" s="1"/>
  <c r="AR48" i="10"/>
  <c r="U48" i="10" s="1"/>
  <c r="AR29" i="10"/>
  <c r="U29" i="10" s="1"/>
  <c r="AR36" i="10"/>
  <c r="U36" i="10" s="1"/>
  <c r="AR30" i="10"/>
  <c r="U30" i="10" s="1"/>
  <c r="AR20" i="10"/>
  <c r="AV167" i="10"/>
  <c r="Y167" i="10" s="1"/>
  <c r="AV170" i="10"/>
  <c r="Y170" i="10" s="1"/>
  <c r="AV153" i="10"/>
  <c r="Y153" i="10" s="1"/>
  <c r="AV161" i="10"/>
  <c r="Y161" i="10" s="1"/>
  <c r="AV152" i="10"/>
  <c r="Y152" i="10" s="1"/>
  <c r="AV158" i="10"/>
  <c r="Y158" i="10" s="1"/>
  <c r="AV136" i="10"/>
  <c r="Y136" i="10" s="1"/>
  <c r="AV141" i="10"/>
  <c r="Y141" i="10" s="1"/>
  <c r="AV130" i="10"/>
  <c r="Y130" i="10" s="1"/>
  <c r="AV117" i="10"/>
  <c r="Y117" i="10" s="1"/>
  <c r="AV107" i="10"/>
  <c r="Y107" i="10" s="1"/>
  <c r="AV128" i="10"/>
  <c r="Y128" i="10" s="1"/>
  <c r="AV122" i="10"/>
  <c r="Y122" i="10" s="1"/>
  <c r="AV134" i="10"/>
  <c r="Y134" i="10" s="1"/>
  <c r="AV103" i="10"/>
  <c r="Y103" i="10" s="1"/>
  <c r="AV104" i="10"/>
  <c r="Y104" i="10" s="1"/>
  <c r="AV101" i="10"/>
  <c r="Y101" i="10" s="1"/>
  <c r="AV49" i="10"/>
  <c r="Y49" i="10" s="1"/>
  <c r="AV94" i="10"/>
  <c r="Y94" i="10" s="1"/>
  <c r="AV86" i="10"/>
  <c r="Y86" i="10" s="1"/>
  <c r="AV40" i="10"/>
  <c r="Y40" i="10" s="1"/>
  <c r="AV45" i="10"/>
  <c r="Y45" i="10" s="1"/>
  <c r="AV93" i="10"/>
  <c r="Y93" i="10" s="1"/>
  <c r="AV85" i="10"/>
  <c r="Y85" i="10" s="1"/>
  <c r="AV48" i="10"/>
  <c r="Y48" i="10" s="1"/>
  <c r="AV37" i="10"/>
  <c r="Y37" i="10" s="1"/>
  <c r="AV21" i="10"/>
  <c r="Y21" i="10" s="1"/>
  <c r="AV30" i="10"/>
  <c r="Y30" i="10" s="1"/>
  <c r="AV28" i="10"/>
  <c r="Y28" i="10" s="1"/>
  <c r="AK170" i="10"/>
  <c r="N170" i="10" s="1"/>
  <c r="AK161" i="10"/>
  <c r="N161" i="10" s="1"/>
  <c r="AK164" i="10"/>
  <c r="N164" i="10" s="1"/>
  <c r="AK167" i="10"/>
  <c r="N167" i="10" s="1"/>
  <c r="AK158" i="10"/>
  <c r="N158" i="10" s="1"/>
  <c r="AK150" i="10"/>
  <c r="N150" i="10" s="1"/>
  <c r="AK141" i="10"/>
  <c r="N141" i="10" s="1"/>
  <c r="AK149" i="10"/>
  <c r="N149" i="10" s="1"/>
  <c r="AK131" i="10"/>
  <c r="N131" i="10" s="1"/>
  <c r="AK140" i="10"/>
  <c r="N140" i="10" s="1"/>
  <c r="AK120" i="10"/>
  <c r="N120" i="10" s="1"/>
  <c r="AK108" i="10"/>
  <c r="N108" i="10" s="1"/>
  <c r="AK127" i="10"/>
  <c r="AK123" i="10"/>
  <c r="N123" i="10" s="1"/>
  <c r="AK100" i="10"/>
  <c r="N100" i="10" s="1"/>
  <c r="AK96" i="10"/>
  <c r="N96" i="10" s="1"/>
  <c r="AK102" i="10"/>
  <c r="N102" i="10" s="1"/>
  <c r="AK99" i="10"/>
  <c r="N99" i="10" s="1"/>
  <c r="AK88" i="10"/>
  <c r="N88" i="10" s="1"/>
  <c r="AK80" i="10"/>
  <c r="N80" i="10" s="1"/>
  <c r="AK43" i="10"/>
  <c r="AK93" i="10"/>
  <c r="N93" i="10" s="1"/>
  <c r="AK85" i="10"/>
  <c r="N85" i="10" s="1"/>
  <c r="AK48" i="10"/>
  <c r="N48" i="10" s="1"/>
  <c r="AK29" i="10"/>
  <c r="N29" i="10" s="1"/>
  <c r="AK39" i="10"/>
  <c r="AK32" i="10"/>
  <c r="AK23" i="10"/>
  <c r="AO170" i="10"/>
  <c r="R170" i="10" s="1"/>
  <c r="AO161" i="10"/>
  <c r="R161" i="10" s="1"/>
  <c r="AO155" i="10"/>
  <c r="R155" i="10" s="1"/>
  <c r="AO160" i="10"/>
  <c r="AO166" i="10"/>
  <c r="R166" i="10" s="1"/>
  <c r="AO148" i="10"/>
  <c r="R148" i="10" s="1"/>
  <c r="AO139" i="10"/>
  <c r="R139" i="10" s="1"/>
  <c r="AO147" i="10"/>
  <c r="R147" i="10" s="1"/>
  <c r="AO136" i="10"/>
  <c r="R136" i="10" s="1"/>
  <c r="AO114" i="10"/>
  <c r="R114" i="10" s="1"/>
  <c r="AO120" i="10"/>
  <c r="R120" i="10" s="1"/>
  <c r="AO108" i="10"/>
  <c r="R108" i="10" s="1"/>
  <c r="AO129" i="10"/>
  <c r="R129" i="10" s="1"/>
  <c r="AO109" i="10"/>
  <c r="R109" i="10" s="1"/>
  <c r="AO117" i="10"/>
  <c r="R117" i="10" s="1"/>
  <c r="AO96" i="10"/>
  <c r="R96" i="10" s="1"/>
  <c r="AO123" i="10"/>
  <c r="R123" i="10" s="1"/>
  <c r="AO99" i="10"/>
  <c r="R99" i="10" s="1"/>
  <c r="AO88" i="10"/>
  <c r="R88" i="10" s="1"/>
  <c r="AO80" i="10"/>
  <c r="R80" i="10" s="1"/>
  <c r="AO43" i="10"/>
  <c r="AO91" i="10"/>
  <c r="R91" i="10" s="1"/>
  <c r="AO83" i="10"/>
  <c r="R83" i="10" s="1"/>
  <c r="AO97" i="10"/>
  <c r="R97" i="10" s="1"/>
  <c r="AO39" i="10"/>
  <c r="AO25" i="10"/>
  <c r="R25" i="10" s="1"/>
  <c r="AO32" i="10"/>
  <c r="AO23" i="10"/>
  <c r="AS170" i="10"/>
  <c r="V170" i="10" s="1"/>
  <c r="AS163" i="10"/>
  <c r="V163" i="10" s="1"/>
  <c r="AS157" i="10"/>
  <c r="AS162" i="10"/>
  <c r="V162" i="10" s="1"/>
  <c r="AS164" i="10"/>
  <c r="V164" i="10" s="1"/>
  <c r="AS146" i="10"/>
  <c r="AS139" i="10"/>
  <c r="V139" i="10" s="1"/>
  <c r="AS149" i="10"/>
  <c r="V149" i="10" s="1"/>
  <c r="AS131" i="10"/>
  <c r="V131" i="10" s="1"/>
  <c r="AS124" i="10"/>
  <c r="V124" i="10" s="1"/>
  <c r="AS112" i="10"/>
  <c r="V112" i="10" s="1"/>
  <c r="AS134" i="10"/>
  <c r="V134" i="10" s="1"/>
  <c r="AS116" i="10"/>
  <c r="V116" i="10" s="1"/>
  <c r="AS121" i="10"/>
  <c r="V121" i="10" s="1"/>
  <c r="AS100" i="10"/>
  <c r="V100" i="10" s="1"/>
  <c r="AS98" i="10"/>
  <c r="V98" i="10" s="1"/>
  <c r="AS109" i="10"/>
  <c r="V109" i="10" s="1"/>
  <c r="AS99" i="10"/>
  <c r="V99" i="10" s="1"/>
  <c r="AS90" i="10"/>
  <c r="V90" i="10" s="1"/>
  <c r="AS82" i="10"/>
  <c r="V82" i="10" s="1"/>
  <c r="AS45" i="10"/>
  <c r="V45" i="10" s="1"/>
  <c r="AS93" i="10"/>
  <c r="V93" i="10" s="1"/>
  <c r="AS85" i="10"/>
  <c r="V85" i="10" s="1"/>
  <c r="AS48" i="10"/>
  <c r="V48" i="10" s="1"/>
  <c r="AS29" i="10"/>
  <c r="V29" i="10" s="1"/>
  <c r="AS36" i="10"/>
  <c r="V36" i="10" s="1"/>
  <c r="AS30" i="10"/>
  <c r="V30" i="10" s="1"/>
  <c r="AS20" i="10"/>
  <c r="AE171" i="10"/>
  <c r="H171" i="10" s="1"/>
  <c r="AE168" i="10"/>
  <c r="H168" i="10" s="1"/>
  <c r="AE170" i="10"/>
  <c r="H170" i="10" s="1"/>
  <c r="AE166" i="10"/>
  <c r="H166" i="10" s="1"/>
  <c r="AE154" i="10"/>
  <c r="H154" i="10" s="1"/>
  <c r="AE152" i="10"/>
  <c r="H152" i="10" s="1"/>
  <c r="AE143" i="10"/>
  <c r="H143" i="10" s="1"/>
  <c r="AE151" i="10"/>
  <c r="H151" i="10" s="1"/>
  <c r="AE144" i="10"/>
  <c r="H144" i="10" s="1"/>
  <c r="AE129" i="10"/>
  <c r="H129" i="10" s="1"/>
  <c r="AE130" i="10"/>
  <c r="H130" i="10" s="1"/>
  <c r="AE117" i="10"/>
  <c r="H117" i="10" s="1"/>
  <c r="AE107" i="10"/>
  <c r="H107" i="10" s="1"/>
  <c r="AE131" i="10"/>
  <c r="H131" i="10" s="1"/>
  <c r="AE122" i="10"/>
  <c r="H122" i="10" s="1"/>
  <c r="AE103" i="10"/>
  <c r="H103" i="10" s="1"/>
  <c r="AE104" i="10"/>
  <c r="H104" i="10" s="1"/>
  <c r="AE108" i="10"/>
  <c r="H108" i="10" s="1"/>
  <c r="AE93" i="10"/>
  <c r="H93" i="10" s="1"/>
  <c r="AE85" i="10"/>
  <c r="H85" i="10" s="1"/>
  <c r="AE48" i="10"/>
  <c r="H48" i="10" s="1"/>
  <c r="AE39" i="10"/>
  <c r="AE90" i="10"/>
  <c r="H90" i="10" s="1"/>
  <c r="AE82" i="10"/>
  <c r="H82" i="10" s="1"/>
  <c r="AE47" i="10"/>
  <c r="H47" i="10" s="1"/>
  <c r="AE30" i="10"/>
  <c r="H30" i="10" s="1"/>
  <c r="AE20" i="10"/>
  <c r="AE29" i="10"/>
  <c r="H29" i="10" s="1"/>
  <c r="AE41" i="10"/>
  <c r="H41" i="10" s="1"/>
  <c r="AB171" i="10"/>
  <c r="AB171" i="11" s="1"/>
  <c r="AB175" i="10"/>
  <c r="AB175" i="11" s="1"/>
  <c r="AB166" i="10"/>
  <c r="AB166" i="11" s="1"/>
  <c r="AB151" i="10"/>
  <c r="AB151" i="11" s="1"/>
  <c r="AB157" i="10"/>
  <c r="AB160" i="10"/>
  <c r="AB138" i="10"/>
  <c r="AB138" i="11" s="1"/>
  <c r="AB146" i="10"/>
  <c r="AB137" i="10"/>
  <c r="AB137" i="11" s="1"/>
  <c r="AB123" i="10"/>
  <c r="AB123" i="11" s="1"/>
  <c r="AB113" i="10"/>
  <c r="AB113" i="11" s="1"/>
  <c r="AB133" i="10"/>
  <c r="AB147" i="10"/>
  <c r="AB147" i="11" s="1"/>
  <c r="AB115" i="10"/>
  <c r="AB115" i="11" s="1"/>
  <c r="AB103" i="10"/>
  <c r="AB103" i="11" s="1"/>
  <c r="AB104" i="10"/>
  <c r="AB104" i="11" s="1"/>
  <c r="AB101" i="10"/>
  <c r="AB101" i="11" s="1"/>
  <c r="AB102" i="10"/>
  <c r="AB102" i="11" s="1"/>
  <c r="AB39" i="10"/>
  <c r="AB92" i="10"/>
  <c r="AB92" i="11" s="1"/>
  <c r="AB84" i="10"/>
  <c r="AB84" i="11" s="1"/>
  <c r="AB47" i="10"/>
  <c r="AB47" i="11" s="1"/>
  <c r="AB99" i="10"/>
  <c r="AB99" i="11" s="1"/>
  <c r="AB89" i="10"/>
  <c r="AB89" i="11" s="1"/>
  <c r="AB81" i="10"/>
  <c r="AB81" i="11" s="1"/>
  <c r="AB33" i="10"/>
  <c r="AB33" i="11" s="1"/>
  <c r="AB21" i="10"/>
  <c r="AB20" i="11" s="1"/>
  <c r="AB32" i="10"/>
  <c r="AB23" i="10"/>
  <c r="AG172" i="10"/>
  <c r="J172" i="10" s="1"/>
  <c r="AG165" i="10"/>
  <c r="J165" i="10" s="1"/>
  <c r="AG154" i="10"/>
  <c r="J154" i="10" s="1"/>
  <c r="AG155" i="10"/>
  <c r="J155" i="10" s="1"/>
  <c r="AG169" i="10"/>
  <c r="J169" i="10" s="1"/>
  <c r="AG148" i="10"/>
  <c r="J148" i="10" s="1"/>
  <c r="AG151" i="10"/>
  <c r="J151" i="10" s="1"/>
  <c r="AG135" i="10"/>
  <c r="J135" i="10" s="1"/>
  <c r="AG138" i="10"/>
  <c r="J138" i="10" s="1"/>
  <c r="AG114" i="10"/>
  <c r="J114" i="10" s="1"/>
  <c r="AG115" i="10"/>
  <c r="J115" i="10" s="1"/>
  <c r="AG106" i="10"/>
  <c r="AG134" i="10"/>
  <c r="J134" i="10" s="1"/>
  <c r="AG116" i="10"/>
  <c r="J116" i="10" s="1"/>
  <c r="AG100" i="10"/>
  <c r="J100" i="10" s="1"/>
  <c r="AG101" i="10"/>
  <c r="J101" i="10" s="1"/>
  <c r="AG102" i="10"/>
  <c r="J102" i="10" s="1"/>
  <c r="AG103" i="10"/>
  <c r="J103" i="10" s="1"/>
  <c r="AG90" i="10"/>
  <c r="J90" i="10" s="1"/>
  <c r="AG82" i="10"/>
  <c r="J82" i="10" s="1"/>
  <c r="AG47" i="10"/>
  <c r="J47" i="10" s="1"/>
  <c r="AG95" i="10"/>
  <c r="J95" i="10" s="1"/>
  <c r="AG87" i="10"/>
  <c r="J87" i="10" s="1"/>
  <c r="AG79" i="10"/>
  <c r="AG44" i="10"/>
  <c r="J44" i="10" s="1"/>
  <c r="AG25" i="10"/>
  <c r="J25" i="10" s="1"/>
  <c r="AG39" i="10"/>
  <c r="AG26" i="10"/>
  <c r="J26" i="10" s="1"/>
  <c r="AG33" i="10"/>
  <c r="J33" i="10" s="1"/>
  <c r="AL170" i="10"/>
  <c r="O170" i="10" s="1"/>
  <c r="AL169" i="10"/>
  <c r="O169" i="10" s="1"/>
  <c r="AL164" i="10"/>
  <c r="O164" i="10" s="1"/>
  <c r="AL166" i="10"/>
  <c r="O166" i="10" s="1"/>
  <c r="AL153" i="10"/>
  <c r="O153" i="10" s="1"/>
  <c r="AL154" i="10"/>
  <c r="O154" i="10" s="1"/>
  <c r="AL135" i="10"/>
  <c r="O135" i="10" s="1"/>
  <c r="AL143" i="10"/>
  <c r="O143" i="10" s="1"/>
  <c r="AL148" i="10"/>
  <c r="O148" i="10" s="1"/>
  <c r="AL115" i="10"/>
  <c r="O115" i="10" s="1"/>
  <c r="AL106" i="10"/>
  <c r="AL129" i="10"/>
  <c r="O129" i="10" s="1"/>
  <c r="AL130" i="10"/>
  <c r="O130" i="10" s="1"/>
  <c r="AL117" i="10"/>
  <c r="O117" i="10" s="1"/>
  <c r="AL101" i="10"/>
  <c r="O101" i="10" s="1"/>
  <c r="AL111" i="10"/>
  <c r="O111" i="10" s="1"/>
  <c r="AL128" i="10"/>
  <c r="O128" i="10" s="1"/>
  <c r="AL98" i="10"/>
  <c r="O98" i="10" s="1"/>
  <c r="AL41" i="10"/>
  <c r="O41" i="10" s="1"/>
  <c r="AL91" i="10"/>
  <c r="O91" i="10" s="1"/>
  <c r="AL83" i="10"/>
  <c r="O83" i="10" s="1"/>
  <c r="AL96" i="10"/>
  <c r="O96" i="10" s="1"/>
  <c r="AL39" i="10"/>
  <c r="AL90" i="10"/>
  <c r="O90" i="10" s="1"/>
  <c r="AL82" i="10"/>
  <c r="O82" i="10" s="1"/>
  <c r="AL40" i="10"/>
  <c r="O40" i="10" s="1"/>
  <c r="AL26" i="10"/>
  <c r="O26" i="10" s="1"/>
  <c r="AL33" i="10"/>
  <c r="O33" i="10" s="1"/>
  <c r="AL27" i="10"/>
  <c r="O27" i="10" s="1"/>
  <c r="AP170" i="10"/>
  <c r="S170" i="10" s="1"/>
  <c r="AP169" i="10"/>
  <c r="S169" i="10" s="1"/>
  <c r="AP157" i="10"/>
  <c r="AP162" i="10"/>
  <c r="S162" i="10" s="1"/>
  <c r="AP153" i="10"/>
  <c r="S153" i="10" s="1"/>
  <c r="AP154" i="10"/>
  <c r="S154" i="10" s="1"/>
  <c r="AP135" i="10"/>
  <c r="S135" i="10" s="1"/>
  <c r="AP143" i="10"/>
  <c r="S143" i="10" s="1"/>
  <c r="AP150" i="10"/>
  <c r="S150" i="10" s="1"/>
  <c r="AP120" i="10"/>
  <c r="S120" i="10" s="1"/>
  <c r="AP108" i="10"/>
  <c r="S108" i="10" s="1"/>
  <c r="AP127" i="10"/>
  <c r="AP130" i="10"/>
  <c r="S130" i="10" s="1"/>
  <c r="AP117" i="10"/>
  <c r="S117" i="10" s="1"/>
  <c r="AP114" i="10"/>
  <c r="S114" i="10" s="1"/>
  <c r="AP102" i="10"/>
  <c r="S102" i="10" s="1"/>
  <c r="AP99" i="10"/>
  <c r="S99" i="10" s="1"/>
  <c r="AP47" i="10"/>
  <c r="S47" i="10" s="1"/>
  <c r="AP95" i="10"/>
  <c r="S95" i="10" s="1"/>
  <c r="AP87" i="10"/>
  <c r="S87" i="10" s="1"/>
  <c r="AP79" i="10"/>
  <c r="AP46" i="10"/>
  <c r="S46" i="10" s="1"/>
  <c r="AP98" i="10"/>
  <c r="S98" i="10" s="1"/>
  <c r="AP90" i="10"/>
  <c r="S90" i="10" s="1"/>
  <c r="AP82" i="10"/>
  <c r="S82" i="10" s="1"/>
  <c r="AP24" i="10"/>
  <c r="S24" i="10" s="1"/>
  <c r="AP26" i="10"/>
  <c r="S26" i="10" s="1"/>
  <c r="AP33" i="10"/>
  <c r="S33" i="10" s="1"/>
  <c r="AP21" i="10"/>
  <c r="S21" i="10" s="1"/>
  <c r="AT170" i="10"/>
  <c r="W170" i="10" s="1"/>
  <c r="AT169" i="10"/>
  <c r="W169" i="10" s="1"/>
  <c r="AT157" i="10"/>
  <c r="AT160" i="10"/>
  <c r="AT151" i="10"/>
  <c r="W151" i="10" s="1"/>
  <c r="AT154" i="10"/>
  <c r="W154" i="10" s="1"/>
  <c r="AT137" i="10"/>
  <c r="W137" i="10" s="1"/>
  <c r="AT142" i="10"/>
  <c r="W142" i="10" s="1"/>
  <c r="AT136" i="10"/>
  <c r="W136" i="10" s="1"/>
  <c r="AT115" i="10"/>
  <c r="W115" i="10" s="1"/>
  <c r="AT106" i="10"/>
  <c r="AT127" i="10"/>
  <c r="AT130" i="10"/>
  <c r="W130" i="10" s="1"/>
  <c r="AT117" i="10"/>
  <c r="W117" i="10" s="1"/>
  <c r="AT107" i="10"/>
  <c r="W107" i="10" s="1"/>
  <c r="AT102" i="10"/>
  <c r="W102" i="10" s="1"/>
  <c r="AT99" i="10"/>
  <c r="W99" i="10" s="1"/>
  <c r="AT96" i="10"/>
  <c r="W96" i="10" s="1"/>
  <c r="AT41" i="10"/>
  <c r="W41" i="10" s="1"/>
  <c r="AT89" i="10"/>
  <c r="W89" i="10" s="1"/>
  <c r="AT81" i="10"/>
  <c r="W81" i="10" s="1"/>
  <c r="AT49" i="10"/>
  <c r="W49" i="10" s="1"/>
  <c r="AT37" i="10"/>
  <c r="W37" i="10" s="1"/>
  <c r="AT90" i="10"/>
  <c r="W90" i="10" s="1"/>
  <c r="AT82" i="10"/>
  <c r="W82" i="10" s="1"/>
  <c r="AT32" i="10"/>
  <c r="AT23" i="10"/>
  <c r="AT27" i="10"/>
  <c r="W27" i="10" s="1"/>
  <c r="AJ169" i="10"/>
  <c r="M169" i="10" s="1"/>
  <c r="AJ172" i="10"/>
  <c r="M172" i="10" s="1"/>
  <c r="AJ164" i="10"/>
  <c r="M164" i="10" s="1"/>
  <c r="AJ161" i="10"/>
  <c r="M161" i="10" s="1"/>
  <c r="AJ155" i="10"/>
  <c r="M155" i="10" s="1"/>
  <c r="AJ158" i="10"/>
  <c r="M158" i="10" s="1"/>
  <c r="AJ136" i="10"/>
  <c r="M136" i="10" s="1"/>
  <c r="AJ144" i="10"/>
  <c r="M144" i="10" s="1"/>
  <c r="AJ135" i="10"/>
  <c r="M135" i="10" s="1"/>
  <c r="AJ121" i="10"/>
  <c r="M121" i="10" s="1"/>
  <c r="AJ111" i="10"/>
  <c r="M111" i="10" s="1"/>
  <c r="AJ133" i="10"/>
  <c r="AJ142" i="10"/>
  <c r="M142" i="10" s="1"/>
  <c r="AJ115" i="10"/>
  <c r="M115" i="10" s="1"/>
  <c r="AJ103" i="10"/>
  <c r="M103" i="10" s="1"/>
  <c r="AJ100" i="10"/>
  <c r="M100" i="10" s="1"/>
  <c r="AJ127" i="10"/>
  <c r="AJ49" i="10"/>
  <c r="M49" i="10" s="1"/>
  <c r="AJ99" i="10"/>
  <c r="M99" i="10" s="1"/>
  <c r="AJ88" i="10"/>
  <c r="M88" i="10" s="1"/>
  <c r="AJ80" i="10"/>
  <c r="M80" i="10" s="1"/>
  <c r="AJ43" i="10"/>
  <c r="AJ95" i="10"/>
  <c r="M95" i="10" s="1"/>
  <c r="AJ87" i="10"/>
  <c r="M87" i="10" s="1"/>
  <c r="AJ79" i="10"/>
  <c r="AJ21" i="10"/>
  <c r="M21" i="10" s="1"/>
  <c r="AJ32" i="10"/>
  <c r="AJ20" i="10"/>
  <c r="AQ173" i="10"/>
  <c r="T173" i="10" s="1"/>
  <c r="AQ175" i="10"/>
  <c r="T175" i="10" s="1"/>
  <c r="AQ160" i="10"/>
  <c r="AQ153" i="10"/>
  <c r="T153" i="10" s="1"/>
  <c r="AQ161" i="10"/>
  <c r="T161" i="10" s="1"/>
  <c r="AQ155" i="10"/>
  <c r="T155" i="10" s="1"/>
  <c r="AQ142" i="10"/>
  <c r="T142" i="10" s="1"/>
  <c r="AQ136" i="10"/>
  <c r="T136" i="10" s="1"/>
  <c r="AQ146" i="10"/>
  <c r="AQ127" i="10"/>
  <c r="AQ137" i="10"/>
  <c r="T137" i="10" s="1"/>
  <c r="AQ119" i="10"/>
  <c r="AQ109" i="10"/>
  <c r="T109" i="10" s="1"/>
  <c r="AQ128" i="10"/>
  <c r="T128" i="10" s="1"/>
  <c r="AQ120" i="10"/>
  <c r="T120" i="10" s="1"/>
  <c r="AQ103" i="10"/>
  <c r="T103" i="10" s="1"/>
  <c r="AQ115" i="10"/>
  <c r="T115" i="10" s="1"/>
  <c r="AQ114" i="10"/>
  <c r="T114" i="10" s="1"/>
  <c r="AQ95" i="10"/>
  <c r="T95" i="10" s="1"/>
  <c r="AQ87" i="10"/>
  <c r="T87" i="10" s="1"/>
  <c r="AQ79" i="10"/>
  <c r="AQ44" i="10"/>
  <c r="T44" i="10" s="1"/>
  <c r="AQ94" i="10"/>
  <c r="T94" i="10" s="1"/>
  <c r="AQ86" i="10"/>
  <c r="T86" i="10" s="1"/>
  <c r="AQ40" i="10"/>
  <c r="T40" i="10" s="1"/>
  <c r="AQ41" i="10"/>
  <c r="T41" i="10" s="1"/>
  <c r="AQ26" i="10"/>
  <c r="T26" i="10" s="1"/>
  <c r="AQ33" i="10"/>
  <c r="T33" i="10" s="1"/>
  <c r="AQ25" i="10"/>
  <c r="T25" i="10" s="1"/>
  <c r="AU173" i="10"/>
  <c r="X173" i="10" s="1"/>
  <c r="AU175" i="10"/>
  <c r="X175" i="10" s="1"/>
  <c r="AU160" i="10"/>
  <c r="AU164" i="10"/>
  <c r="X164" i="10" s="1"/>
  <c r="AU163" i="10"/>
  <c r="X163" i="10" s="1"/>
  <c r="AU155" i="10"/>
  <c r="X155" i="10" s="1"/>
  <c r="AU142" i="10"/>
  <c r="X142" i="10" s="1"/>
  <c r="AU138" i="10"/>
  <c r="X138" i="10" s="1"/>
  <c r="AU144" i="10"/>
  <c r="X144" i="10" s="1"/>
  <c r="AU129" i="10"/>
  <c r="X129" i="10" s="1"/>
  <c r="AU130" i="10"/>
  <c r="X130" i="10" s="1"/>
  <c r="AU117" i="10"/>
  <c r="X117" i="10" s="1"/>
  <c r="AU107" i="10"/>
  <c r="X107" i="10" s="1"/>
  <c r="AU131" i="10"/>
  <c r="X131" i="10" s="1"/>
  <c r="AU102" i="10"/>
  <c r="X102" i="10" s="1"/>
  <c r="AU112" i="10"/>
  <c r="X112" i="10" s="1"/>
  <c r="AU106" i="10"/>
  <c r="AU120" i="10"/>
  <c r="X120" i="10" s="1"/>
  <c r="AU95" i="10"/>
  <c r="X95" i="10" s="1"/>
  <c r="AU87" i="10"/>
  <c r="X87" i="10" s="1"/>
  <c r="AU79" i="10"/>
  <c r="AU44" i="10"/>
  <c r="X44" i="10" s="1"/>
  <c r="AU92" i="10"/>
  <c r="X92" i="10" s="1"/>
  <c r="AU84" i="10"/>
  <c r="X84" i="10" s="1"/>
  <c r="AU96" i="10"/>
  <c r="X96" i="10" s="1"/>
  <c r="AU32" i="10"/>
  <c r="AU23" i="10"/>
  <c r="AU21" i="10"/>
  <c r="X21" i="10" s="1"/>
  <c r="AD155" i="10"/>
  <c r="AD155" i="11" s="1"/>
  <c r="AD158" i="10"/>
  <c r="AD158" i="11" s="1"/>
  <c r="AD141" i="10"/>
  <c r="AD141" i="11" s="1"/>
  <c r="AD140" i="10"/>
  <c r="AD110" i="10"/>
  <c r="AD110" i="11" s="1"/>
  <c r="AD116" i="10"/>
  <c r="AD116" i="11" s="1"/>
  <c r="AD131" i="10"/>
  <c r="AD131" i="11" s="1"/>
  <c r="AD114" i="10"/>
  <c r="AD114" i="11" s="1"/>
  <c r="AD47" i="10"/>
  <c r="AD47" i="11" s="1"/>
  <c r="AD87" i="10"/>
  <c r="AD87" i="11" s="1"/>
  <c r="AD97" i="10"/>
  <c r="AD97" i="11" s="1"/>
  <c r="AD80" i="10"/>
  <c r="AD80" i="11" s="1"/>
  <c r="AD20" i="10"/>
  <c r="AI175" i="10"/>
  <c r="L175" i="10" s="1"/>
  <c r="AI167" i="10"/>
  <c r="L167" i="10" s="1"/>
  <c r="AI147" i="10"/>
  <c r="L147" i="10" s="1"/>
  <c r="AI146" i="10"/>
  <c r="AI119" i="10"/>
  <c r="AI115" i="10"/>
  <c r="L115" i="10" s="1"/>
  <c r="AI114" i="10"/>
  <c r="L114" i="10" s="1"/>
  <c r="AI81" i="10"/>
  <c r="L81" i="10" s="1"/>
  <c r="AI86" i="10"/>
  <c r="L86" i="10" s="1"/>
  <c r="AI32" i="10"/>
  <c r="AN151" i="10"/>
  <c r="Q151" i="10" s="1"/>
  <c r="AN148" i="10"/>
  <c r="Q148" i="10" s="1"/>
  <c r="AN107" i="10"/>
  <c r="Q107" i="10" s="1"/>
  <c r="AN120" i="10"/>
  <c r="Q120" i="10" s="1"/>
  <c r="AN116" i="10"/>
  <c r="Q116" i="10" s="1"/>
  <c r="AN96" i="10"/>
  <c r="Q96" i="10" s="1"/>
  <c r="AN80" i="10"/>
  <c r="Q80" i="10" s="1"/>
  <c r="AN91" i="10"/>
  <c r="Q91" i="10" s="1"/>
  <c r="AN35" i="10"/>
  <c r="AN36" i="10"/>
  <c r="Q36" i="10" s="1"/>
  <c r="AR173" i="10"/>
  <c r="U173" i="10" s="1"/>
  <c r="AR153" i="10"/>
  <c r="U153" i="10" s="1"/>
  <c r="AR154" i="10"/>
  <c r="U154" i="10" s="1"/>
  <c r="AR143" i="10"/>
  <c r="U143" i="10" s="1"/>
  <c r="AR130" i="10"/>
  <c r="U130" i="10" s="1"/>
  <c r="AR107" i="10"/>
  <c r="U107" i="10" s="1"/>
  <c r="AR116" i="10"/>
  <c r="U116" i="10" s="1"/>
  <c r="AR125" i="10"/>
  <c r="U125" i="10" s="1"/>
  <c r="AR88" i="10"/>
  <c r="U88" i="10" s="1"/>
  <c r="AR43" i="10"/>
  <c r="AR35" i="10"/>
  <c r="AR24" i="10"/>
  <c r="U24" i="10" s="1"/>
  <c r="AV174" i="10"/>
  <c r="Y174" i="10" s="1"/>
  <c r="AV154" i="10"/>
  <c r="Y154" i="10" s="1"/>
  <c r="AV148" i="10"/>
  <c r="Y148" i="10" s="1"/>
  <c r="AV113" i="10"/>
  <c r="Y113" i="10" s="1"/>
  <c r="AV114" i="10"/>
  <c r="Y114" i="10" s="1"/>
  <c r="AV99" i="10"/>
  <c r="Y99" i="10" s="1"/>
  <c r="AV46" i="10"/>
  <c r="Y46" i="10" s="1"/>
  <c r="AV84" i="10"/>
  <c r="Y84" i="10" s="1"/>
  <c r="AV91" i="10"/>
  <c r="Y91" i="10" s="1"/>
  <c r="AV35" i="10"/>
  <c r="AV26" i="10"/>
  <c r="Y26" i="10" s="1"/>
  <c r="AK174" i="10"/>
  <c r="N174" i="10" s="1"/>
  <c r="AK157" i="10"/>
  <c r="AK153" i="10"/>
  <c r="N153" i="10" s="1"/>
  <c r="AK147" i="10"/>
  <c r="N147" i="10" s="1"/>
  <c r="AK136" i="10"/>
  <c r="N136" i="10" s="1"/>
  <c r="AK125" i="10"/>
  <c r="N125" i="10" s="1"/>
  <c r="AK121" i="10"/>
  <c r="N121" i="10" s="1"/>
  <c r="AK86" i="10"/>
  <c r="N86" i="10" s="1"/>
  <c r="AK91" i="10"/>
  <c r="N91" i="10" s="1"/>
  <c r="AK49" i="10"/>
  <c r="N49" i="10" s="1"/>
  <c r="AK30" i="10"/>
  <c r="N30" i="10" s="1"/>
  <c r="AO173" i="10"/>
  <c r="R173" i="10" s="1"/>
  <c r="AO158" i="10"/>
  <c r="R158" i="10" s="1"/>
  <c r="AO153" i="10"/>
  <c r="R153" i="10" s="1"/>
  <c r="AO137" i="10"/>
  <c r="R137" i="10" s="1"/>
  <c r="AO142" i="10"/>
  <c r="R142" i="10" s="1"/>
  <c r="AO152" i="10"/>
  <c r="R152" i="10" s="1"/>
  <c r="AO115" i="10"/>
  <c r="R115" i="10" s="1"/>
  <c r="AO127" i="10"/>
  <c r="AO111" i="10"/>
  <c r="R111" i="10" s="1"/>
  <c r="AO130" i="10"/>
  <c r="R130" i="10" s="1"/>
  <c r="AO94" i="10"/>
  <c r="R94" i="10" s="1"/>
  <c r="AO86" i="10"/>
  <c r="R86" i="10" s="1"/>
  <c r="AO41" i="10"/>
  <c r="R41" i="10" s="1"/>
  <c r="AO81" i="10"/>
  <c r="R81" i="10" s="1"/>
  <c r="AO37" i="10"/>
  <c r="R37" i="10" s="1"/>
  <c r="AO21" i="10"/>
  <c r="R21" i="10" s="1"/>
  <c r="AO20" i="10"/>
  <c r="AS173" i="10"/>
  <c r="V173" i="10" s="1"/>
  <c r="AS161" i="10"/>
  <c r="V161" i="10" s="1"/>
  <c r="AS160" i="10"/>
  <c r="AS144" i="10"/>
  <c r="V144" i="10" s="1"/>
  <c r="AS147" i="10"/>
  <c r="V147" i="10" s="1"/>
  <c r="AS128" i="10"/>
  <c r="V128" i="10" s="1"/>
  <c r="AS110" i="10"/>
  <c r="V110" i="10" s="1"/>
  <c r="AS143" i="10"/>
  <c r="V143" i="10" s="1"/>
  <c r="AS117" i="10"/>
  <c r="V117" i="10" s="1"/>
  <c r="AS96" i="10"/>
  <c r="V96" i="10" s="1"/>
  <c r="AS97" i="10"/>
  <c r="V97" i="10" s="1"/>
  <c r="AS80" i="10"/>
  <c r="V80" i="10" s="1"/>
  <c r="AS43" i="10"/>
  <c r="AS83" i="10"/>
  <c r="V83" i="10" s="1"/>
  <c r="AS49" i="10"/>
  <c r="V49" i="10" s="1"/>
  <c r="AS24" i="10"/>
  <c r="V24" i="10" s="1"/>
  <c r="AS39" i="10"/>
  <c r="AE149" i="10"/>
  <c r="H149" i="10" s="1"/>
  <c r="AE123" i="10"/>
  <c r="H123" i="10" s="1"/>
  <c r="AE115" i="10"/>
  <c r="H115" i="10" s="1"/>
  <c r="AE101" i="10"/>
  <c r="H101" i="10" s="1"/>
  <c r="AE49" i="10"/>
  <c r="H49" i="10" s="1"/>
  <c r="AE80" i="10"/>
  <c r="H80" i="10" s="1"/>
  <c r="AE28" i="10"/>
  <c r="H28" i="10" s="1"/>
  <c r="AE27" i="10"/>
  <c r="H27" i="10" s="1"/>
  <c r="AE36" i="10"/>
  <c r="H36" i="10" s="1"/>
  <c r="AF173" i="10"/>
  <c r="I173" i="10" s="1"/>
  <c r="AF174" i="10"/>
  <c r="I174" i="10" s="1"/>
  <c r="AF168" i="10"/>
  <c r="I168" i="10" s="1"/>
  <c r="AF151" i="10"/>
  <c r="I151" i="10" s="1"/>
  <c r="AF154" i="10"/>
  <c r="I154" i="10" s="1"/>
  <c r="AF162" i="10"/>
  <c r="I162" i="10" s="1"/>
  <c r="AF140" i="10"/>
  <c r="I140" i="10" s="1"/>
  <c r="AF148" i="10"/>
  <c r="I148" i="10" s="1"/>
  <c r="AF139" i="10"/>
  <c r="I139" i="10" s="1"/>
  <c r="AF123" i="10"/>
  <c r="I123" i="10" s="1"/>
  <c r="AF113" i="10"/>
  <c r="I113" i="10" s="1"/>
  <c r="AF147" i="10"/>
  <c r="I147" i="10" s="1"/>
  <c r="AF114" i="10"/>
  <c r="I114" i="10" s="1"/>
  <c r="AF120" i="10"/>
  <c r="I120" i="10" s="1"/>
  <c r="AF127" i="10"/>
  <c r="AF129" i="10"/>
  <c r="I129" i="10" s="1"/>
  <c r="AF125" i="10"/>
  <c r="I125" i="10" s="1"/>
  <c r="AF110" i="10"/>
  <c r="I110" i="10" s="1"/>
  <c r="AF44" i="10"/>
  <c r="I44" i="10" s="1"/>
  <c r="AF90" i="10"/>
  <c r="I90" i="10" s="1"/>
  <c r="AF82" i="10"/>
  <c r="I82" i="10" s="1"/>
  <c r="AF97" i="10"/>
  <c r="I97" i="10" s="1"/>
  <c r="AF43" i="10"/>
  <c r="AF91" i="10"/>
  <c r="I91" i="10" s="1"/>
  <c r="AF83" i="10"/>
  <c r="I83" i="10" s="1"/>
  <c r="AF35" i="10"/>
  <c r="AF29" i="10"/>
  <c r="I29" i="10" s="1"/>
  <c r="AF36" i="10"/>
  <c r="I36" i="10" s="1"/>
  <c r="AF26" i="10"/>
  <c r="I26" i="10" s="1"/>
  <c r="AA174" i="10"/>
  <c r="AA174" i="11" s="1"/>
  <c r="G174" i="11" s="1"/>
  <c r="AA162" i="10"/>
  <c r="AA162" i="11" s="1"/>
  <c r="G162" i="11" s="1"/>
  <c r="AA165" i="10"/>
  <c r="AA165" i="11" s="1"/>
  <c r="G165" i="11" s="1"/>
  <c r="AA163" i="10"/>
  <c r="AA163" i="11" s="1"/>
  <c r="G163" i="11" s="1"/>
  <c r="AA157" i="10"/>
  <c r="AA149" i="10"/>
  <c r="AA149" i="11" s="1"/>
  <c r="G149" i="11" s="1"/>
  <c r="AA140" i="10"/>
  <c r="AA148" i="10"/>
  <c r="AA148" i="11" s="1"/>
  <c r="G148" i="11" s="1"/>
  <c r="AA129" i="10"/>
  <c r="AA129" i="11" s="1"/>
  <c r="G129" i="11" s="1"/>
  <c r="AA141" i="10"/>
  <c r="AA141" i="11" s="1"/>
  <c r="G141" i="11" s="1"/>
  <c r="AA121" i="10"/>
  <c r="AA121" i="11" s="1"/>
  <c r="G121" i="11" s="1"/>
  <c r="AA111" i="10"/>
  <c r="AA111" i="11" s="1"/>
  <c r="G111" i="11" s="1"/>
  <c r="AA131" i="10"/>
  <c r="AA131" i="11" s="1"/>
  <c r="AA124" i="10"/>
  <c r="AA124" i="11" s="1"/>
  <c r="G124" i="11" s="1"/>
  <c r="AA108" i="10"/>
  <c r="AA108" i="11" s="1"/>
  <c r="G108" i="11" s="1"/>
  <c r="AA122" i="10"/>
  <c r="AA122" i="11" s="1"/>
  <c r="G122" i="11" s="1"/>
  <c r="AA100" i="10"/>
  <c r="AA100" i="11" s="1"/>
  <c r="G100" i="11" s="1"/>
  <c r="AA98" i="10"/>
  <c r="AA98" i="11" s="1"/>
  <c r="G98" i="11" s="1"/>
  <c r="AA89" i="10"/>
  <c r="AA89" i="11" s="1"/>
  <c r="AA81" i="10"/>
  <c r="AA81" i="11" s="1"/>
  <c r="G81" i="11" s="1"/>
  <c r="AA46" i="10"/>
  <c r="AA46" i="11" s="1"/>
  <c r="G46" i="11" s="1"/>
  <c r="AA96" i="10"/>
  <c r="AA96" i="11" s="1"/>
  <c r="G96" i="11" s="1"/>
  <c r="AA88" i="10"/>
  <c r="AA88" i="11" s="1"/>
  <c r="G88" i="11" s="1"/>
  <c r="AA80" i="10"/>
  <c r="AA80" i="11" s="1"/>
  <c r="G80" i="11" s="1"/>
  <c r="AA43" i="10"/>
  <c r="AA28" i="10"/>
  <c r="AA27" i="11" s="1"/>
  <c r="G27" i="11" s="1"/>
  <c r="AA35" i="10"/>
  <c r="AA25" i="10"/>
  <c r="AA24" i="11" s="1"/>
  <c r="G24" i="11" s="1"/>
  <c r="AM173" i="10"/>
  <c r="P173" i="10" s="1"/>
  <c r="AM175" i="10"/>
  <c r="P175" i="10" s="1"/>
  <c r="AM165" i="10"/>
  <c r="P165" i="10" s="1"/>
  <c r="AM167" i="10"/>
  <c r="P167" i="10" s="1"/>
  <c r="AM154" i="10"/>
  <c r="P154" i="10" s="1"/>
  <c r="AM155" i="10"/>
  <c r="P155" i="10" s="1"/>
  <c r="AM142" i="10"/>
  <c r="P142" i="10" s="1"/>
  <c r="AM136" i="10"/>
  <c r="P136" i="10" s="1"/>
  <c r="AM144" i="10"/>
  <c r="P144" i="10" s="1"/>
  <c r="AM129" i="10"/>
  <c r="P129" i="10" s="1"/>
  <c r="AM151" i="10"/>
  <c r="P151" i="10" s="1"/>
  <c r="AM119" i="10"/>
  <c r="AM109" i="10"/>
  <c r="P109" i="10" s="1"/>
  <c r="AM133" i="10"/>
  <c r="AM102" i="10"/>
  <c r="P102" i="10" s="1"/>
  <c r="AM112" i="10"/>
  <c r="P112" i="10" s="1"/>
  <c r="AM106" i="10"/>
  <c r="AM115" i="10"/>
  <c r="P115" i="10" s="1"/>
  <c r="AM95" i="10"/>
  <c r="P95" i="10" s="1"/>
  <c r="AM87" i="10"/>
  <c r="P87" i="10" s="1"/>
  <c r="AM79" i="10"/>
  <c r="AM46" i="10"/>
  <c r="P46" i="10" s="1"/>
  <c r="AM94" i="10"/>
  <c r="P94" i="10" s="1"/>
  <c r="AM86" i="10"/>
  <c r="P86" i="10" s="1"/>
  <c r="AM40" i="10"/>
  <c r="P40" i="10" s="1"/>
  <c r="AM32" i="10"/>
  <c r="AM23" i="10"/>
  <c r="AM33" i="10"/>
  <c r="P33" i="10" s="1"/>
  <c r="AM25" i="10"/>
  <c r="P25" i="10" s="1"/>
  <c r="Z170" i="10"/>
  <c r="Z169" i="10"/>
  <c r="Z157" i="10"/>
  <c r="Z162" i="10"/>
  <c r="Z153" i="10"/>
  <c r="G157" i="9" s="1"/>
  <c r="BB157" i="9" s="1"/>
  <c r="BC157" i="9" s="1"/>
  <c r="Z154" i="10"/>
  <c r="Z135" i="10"/>
  <c r="Z143" i="10"/>
  <c r="Z150" i="10"/>
  <c r="G154" i="9" s="1"/>
  <c r="BB154" i="9" s="1"/>
  <c r="BC154" i="9" s="1"/>
  <c r="Z120" i="10"/>
  <c r="Z108" i="10"/>
  <c r="Z127" i="10"/>
  <c r="Z130" i="10"/>
  <c r="G134" i="9" s="1"/>
  <c r="BB134" i="9" s="1"/>
  <c r="BC134" i="9" s="1"/>
  <c r="Z117" i="10"/>
  <c r="Z111" i="10"/>
  <c r="Z131" i="10"/>
  <c r="Z99" i="10"/>
  <c r="G103" i="9" s="1"/>
  <c r="BB103" i="9" s="1"/>
  <c r="BC103" i="9" s="1"/>
  <c r="Z47" i="10"/>
  <c r="Z95" i="10"/>
  <c r="Z87" i="10"/>
  <c r="Z79" i="10"/>
  <c r="Z46" i="10"/>
  <c r="Z98" i="10"/>
  <c r="Z90" i="10"/>
  <c r="Z82" i="10"/>
  <c r="G86" i="9" s="1"/>
  <c r="BB86" i="9" s="1"/>
  <c r="BC86" i="9" s="1"/>
  <c r="Z24" i="10"/>
  <c r="Z26" i="10"/>
  <c r="Z33" i="10"/>
  <c r="Z25" i="10"/>
  <c r="G29" i="9" s="1"/>
  <c r="BB29" i="9" s="1"/>
  <c r="BC29" i="9" s="1"/>
  <c r="AH175" i="10"/>
  <c r="K175" i="10" s="1"/>
  <c r="AH173" i="10"/>
  <c r="K173" i="10" s="1"/>
  <c r="AH165" i="10"/>
  <c r="K165" i="10" s="1"/>
  <c r="AH155" i="10"/>
  <c r="K155" i="10" s="1"/>
  <c r="AH158" i="10"/>
  <c r="K158" i="10" s="1"/>
  <c r="AH163" i="10"/>
  <c r="K163" i="10" s="1"/>
  <c r="AH139" i="10"/>
  <c r="K139" i="10" s="1"/>
  <c r="AH147" i="10"/>
  <c r="K147" i="10" s="1"/>
  <c r="AH138" i="10"/>
  <c r="K138" i="10" s="1"/>
  <c r="AH122" i="10"/>
  <c r="K122" i="10" s="1"/>
  <c r="AH110" i="10"/>
  <c r="K110" i="10" s="1"/>
  <c r="AH134" i="10"/>
  <c r="K134" i="10" s="1"/>
  <c r="AH116" i="10"/>
  <c r="K116" i="10" s="1"/>
  <c r="AH123" i="10"/>
  <c r="K123" i="10" s="1"/>
  <c r="AH133" i="10"/>
  <c r="AH111" i="10"/>
  <c r="K111" i="10" s="1"/>
  <c r="AH107" i="10"/>
  <c r="K107" i="10" s="1"/>
  <c r="AH104" i="10"/>
  <c r="K104" i="10" s="1"/>
  <c r="AH45" i="10"/>
  <c r="K45" i="10" s="1"/>
  <c r="AH96" i="10"/>
  <c r="K96" i="10" s="1"/>
  <c r="AH89" i="10"/>
  <c r="K89" i="10" s="1"/>
  <c r="AH81" i="10"/>
  <c r="K81" i="10" s="1"/>
  <c r="AH46" i="10"/>
  <c r="K46" i="10" s="1"/>
  <c r="AH94" i="10"/>
  <c r="K94" i="10" s="1"/>
  <c r="AH86" i="10"/>
  <c r="K86" i="10" s="1"/>
  <c r="AH36" i="10"/>
  <c r="K36" i="10" s="1"/>
  <c r="AH28" i="10"/>
  <c r="K28" i="10" s="1"/>
  <c r="AH40" i="10"/>
  <c r="K40" i="10" s="1"/>
  <c r="AH29" i="10"/>
  <c r="K29" i="10" s="1"/>
  <c r="AC172" i="10"/>
  <c r="AC166" i="10"/>
  <c r="AC168" i="10"/>
  <c r="AC167" i="10"/>
  <c r="AC165" i="10"/>
  <c r="AC148" i="10"/>
  <c r="AC139" i="10"/>
  <c r="AC149" i="10"/>
  <c r="AC131" i="10"/>
  <c r="AC124" i="10"/>
  <c r="AC112" i="10"/>
  <c r="AC151" i="10"/>
  <c r="AC125" i="10"/>
  <c r="AC136" i="10"/>
  <c r="AC104" i="10"/>
  <c r="AC101" i="10"/>
  <c r="AC119" i="10"/>
  <c r="AC103" i="10"/>
  <c r="AC92" i="10"/>
  <c r="AC84" i="10"/>
  <c r="AC47" i="10"/>
  <c r="AC95" i="10"/>
  <c r="AC87" i="10"/>
  <c r="AC79" i="10"/>
  <c r="AC44" i="10"/>
  <c r="AC21" i="10"/>
  <c r="AC32" i="10"/>
  <c r="AC23" i="10"/>
  <c r="AC33" i="10"/>
  <c r="AC146" i="10"/>
  <c r="AC134" i="10"/>
  <c r="AC109" i="10"/>
  <c r="AC93" i="10"/>
  <c r="AC30" i="10"/>
  <c r="AF171" i="10"/>
  <c r="I171" i="10" s="1"/>
  <c r="AF175" i="10"/>
  <c r="I175" i="10" s="1"/>
  <c r="AF166" i="10"/>
  <c r="I166" i="10" s="1"/>
  <c r="AF165" i="10"/>
  <c r="I165" i="10" s="1"/>
  <c r="AF157" i="10"/>
  <c r="AF160" i="10"/>
  <c r="AF138" i="10"/>
  <c r="I138" i="10" s="1"/>
  <c r="AF146" i="10"/>
  <c r="AF137" i="10"/>
  <c r="I137" i="10" s="1"/>
  <c r="AF121" i="10"/>
  <c r="I121" i="10" s="1"/>
  <c r="AF111" i="10"/>
  <c r="I111" i="10" s="1"/>
  <c r="AF133" i="10"/>
  <c r="AF149" i="10"/>
  <c r="I149" i="10" s="1"/>
  <c r="AF115" i="10"/>
  <c r="I115" i="10" s="1"/>
  <c r="AF116" i="10"/>
  <c r="I116" i="10" s="1"/>
  <c r="AF106" i="10"/>
  <c r="AF108" i="10"/>
  <c r="I108" i="10" s="1"/>
  <c r="AF102" i="10"/>
  <c r="I102" i="10" s="1"/>
  <c r="AF39" i="10"/>
  <c r="AF88" i="10"/>
  <c r="I88" i="10" s="1"/>
  <c r="AF80" i="10"/>
  <c r="I80" i="10" s="1"/>
  <c r="AF96" i="10"/>
  <c r="I96" i="10" s="1"/>
  <c r="AF41" i="10"/>
  <c r="I41" i="10" s="1"/>
  <c r="AF89" i="10"/>
  <c r="I89" i="10" s="1"/>
  <c r="AF81" i="10"/>
  <c r="I81" i="10" s="1"/>
  <c r="AF33" i="10"/>
  <c r="I33" i="10" s="1"/>
  <c r="AF27" i="10"/>
  <c r="I27" i="10" s="1"/>
  <c r="AF24" i="10"/>
  <c r="I24" i="10" s="1"/>
  <c r="AF23" i="10"/>
  <c r="AA173" i="10"/>
  <c r="AA173" i="11" s="1"/>
  <c r="G173" i="11" s="1"/>
  <c r="AA175" i="10"/>
  <c r="AA175" i="11" s="1"/>
  <c r="G175" i="11" s="1"/>
  <c r="AA160" i="10"/>
  <c r="AA153" i="10"/>
  <c r="AA153" i="11" s="1"/>
  <c r="G153" i="11" s="1"/>
  <c r="AA161" i="10"/>
  <c r="AA161" i="11" s="1"/>
  <c r="G161" i="11" s="1"/>
  <c r="AA155" i="10"/>
  <c r="AA155" i="11" s="1"/>
  <c r="G155" i="11" s="1"/>
  <c r="AA147" i="10"/>
  <c r="AA147" i="11" s="1"/>
  <c r="G147" i="11" s="1"/>
  <c r="AA138" i="10"/>
  <c r="AA138" i="11" s="1"/>
  <c r="G138" i="11" s="1"/>
  <c r="AA146" i="10"/>
  <c r="AA127" i="10"/>
  <c r="AA137" i="10"/>
  <c r="AA137" i="11" s="1"/>
  <c r="G137" i="11" s="1"/>
  <c r="AA119" i="10"/>
  <c r="AA109" i="10"/>
  <c r="AA109" i="11" s="1"/>
  <c r="G109" i="11" s="1"/>
  <c r="AA128" i="10"/>
  <c r="AA128" i="11" s="1"/>
  <c r="G128" i="11" s="1"/>
  <c r="AA120" i="10"/>
  <c r="AA120" i="11" s="1"/>
  <c r="G120" i="11" s="1"/>
  <c r="AA103" i="10"/>
  <c r="AA103" i="11" s="1"/>
  <c r="G103" i="11" s="1"/>
  <c r="AA115" i="10"/>
  <c r="AA115" i="11" s="1"/>
  <c r="G115" i="11" s="1"/>
  <c r="AA114" i="10"/>
  <c r="AA114" i="11" s="1"/>
  <c r="G114" i="11" s="1"/>
  <c r="AA95" i="10"/>
  <c r="AA95" i="11" s="1"/>
  <c r="G95" i="11" s="1"/>
  <c r="AA87" i="10"/>
  <c r="AA87" i="11" s="1"/>
  <c r="AA79" i="10"/>
  <c r="AA44" i="10"/>
  <c r="AA44" i="11" s="1"/>
  <c r="G44" i="11" s="1"/>
  <c r="AA94" i="10"/>
  <c r="AA94" i="11" s="1"/>
  <c r="G94" i="11" s="1"/>
  <c r="AA86" i="10"/>
  <c r="AA86" i="11" s="1"/>
  <c r="G86" i="11" s="1"/>
  <c r="AA40" i="10"/>
  <c r="AA40" i="11" s="1"/>
  <c r="G40" i="11" s="1"/>
  <c r="AA41" i="10"/>
  <c r="AA41" i="11" s="1"/>
  <c r="G41" i="11" s="1"/>
  <c r="AA26" i="10"/>
  <c r="AA25" i="11" s="1"/>
  <c r="G25" i="11" s="1"/>
  <c r="AA33" i="10"/>
  <c r="AA33" i="11" s="1"/>
  <c r="G33" i="11" s="1"/>
  <c r="AA21" i="10"/>
  <c r="AA20" i="11" s="1"/>
  <c r="G20" i="11" s="1"/>
  <c r="AM171" i="10"/>
  <c r="P171" i="10" s="1"/>
  <c r="AM172" i="10"/>
  <c r="P172" i="10" s="1"/>
  <c r="AM162" i="10"/>
  <c r="P162" i="10" s="1"/>
  <c r="AM153" i="10"/>
  <c r="P153" i="10" s="1"/>
  <c r="AM170" i="10"/>
  <c r="P170" i="10" s="1"/>
  <c r="AM152" i="10"/>
  <c r="P152" i="10" s="1"/>
  <c r="AM143" i="10"/>
  <c r="P143" i="10" s="1"/>
  <c r="AM150" i="10"/>
  <c r="P150" i="10" s="1"/>
  <c r="AM139" i="10"/>
  <c r="P139" i="10" s="1"/>
  <c r="AM127" i="10"/>
  <c r="AM130" i="10"/>
  <c r="P130" i="10" s="1"/>
  <c r="AM117" i="10"/>
  <c r="P117" i="10" s="1"/>
  <c r="AM107" i="10"/>
  <c r="P107" i="10" s="1"/>
  <c r="AM131" i="10"/>
  <c r="P131" i="10" s="1"/>
  <c r="AM124" i="10"/>
  <c r="P124" i="10" s="1"/>
  <c r="AM103" i="10"/>
  <c r="P103" i="10" s="1"/>
  <c r="AM104" i="10"/>
  <c r="P104" i="10" s="1"/>
  <c r="AM108" i="10"/>
  <c r="P108" i="10" s="1"/>
  <c r="AM93" i="10"/>
  <c r="P93" i="10" s="1"/>
  <c r="AM85" i="10"/>
  <c r="P85" i="10" s="1"/>
  <c r="AM48" i="10"/>
  <c r="P48" i="10" s="1"/>
  <c r="AM44" i="10"/>
  <c r="P44" i="10" s="1"/>
  <c r="AM92" i="10"/>
  <c r="P92" i="10" s="1"/>
  <c r="AM84" i="10"/>
  <c r="P84" i="10" s="1"/>
  <c r="AM47" i="10"/>
  <c r="P47" i="10" s="1"/>
  <c r="AM30" i="10"/>
  <c r="P30" i="10" s="1"/>
  <c r="AM20" i="10"/>
  <c r="AM21" i="10"/>
  <c r="P21" i="10" s="1"/>
  <c r="Z168" i="10"/>
  <c r="G172" i="9" s="1"/>
  <c r="BB172" i="9" s="1"/>
  <c r="BC172" i="9" s="1"/>
  <c r="Z167" i="10"/>
  <c r="G171" i="9" s="1"/>
  <c r="BB171" i="9" s="1"/>
  <c r="BC171" i="9" s="1"/>
  <c r="Z155" i="10"/>
  <c r="Z160" i="10"/>
  <c r="Z151" i="10"/>
  <c r="G155" i="9" s="1"/>
  <c r="BB155" i="9" s="1"/>
  <c r="BC155" i="9" s="1"/>
  <c r="Z141" i="10"/>
  <c r="Z149" i="10"/>
  <c r="G153" i="9" s="1"/>
  <c r="BB153" i="9" s="1"/>
  <c r="BC153" i="9" s="1"/>
  <c r="Z140" i="10"/>
  <c r="Z144" i="10"/>
  <c r="Z115" i="10"/>
  <c r="Z106" i="10"/>
  <c r="Z125" i="10"/>
  <c r="G129" i="9" s="1"/>
  <c r="BB129" i="9" s="1"/>
  <c r="BC129" i="9" s="1"/>
  <c r="Z123" i="10"/>
  <c r="Z148" i="10"/>
  <c r="G152" i="9" s="1"/>
  <c r="BB152" i="9" s="1"/>
  <c r="BC152" i="9" s="1"/>
  <c r="Z101" i="10"/>
  <c r="G105" i="9" s="1"/>
  <c r="BB105" i="9" s="1"/>
  <c r="BC105" i="9" s="1"/>
  <c r="Z128" i="10"/>
  <c r="Z109" i="10"/>
  <c r="G113" i="9" s="1"/>
  <c r="BB113" i="9" s="1"/>
  <c r="BC113" i="9" s="1"/>
  <c r="Z45" i="10"/>
  <c r="G49" i="9" s="1"/>
  <c r="BB49" i="9" s="1"/>
  <c r="BC49" i="9" s="1"/>
  <c r="Z93" i="10"/>
  <c r="G97" i="9" s="1"/>
  <c r="BB97" i="9" s="1"/>
  <c r="BC97" i="9" s="1"/>
  <c r="Z85" i="10"/>
  <c r="Z48" i="10"/>
  <c r="Z44" i="10"/>
  <c r="G48" i="9" s="1"/>
  <c r="BB48" i="9" s="1"/>
  <c r="BC48" i="9" s="1"/>
  <c r="Z96" i="10"/>
  <c r="Z88" i="10"/>
  <c r="Z80" i="10"/>
  <c r="Z32" i="10"/>
  <c r="Z23" i="10"/>
  <c r="Z29" i="10"/>
  <c r="AH172" i="10"/>
  <c r="K172" i="10" s="1"/>
  <c r="AH171" i="10"/>
  <c r="K171" i="10" s="1"/>
  <c r="AH174" i="10"/>
  <c r="K174" i="10" s="1"/>
  <c r="AH152" i="10"/>
  <c r="K152" i="10" s="1"/>
  <c r="AH153" i="10"/>
  <c r="K153" i="10" s="1"/>
  <c r="AH161" i="10"/>
  <c r="K161" i="10" s="1"/>
  <c r="AH137" i="10"/>
  <c r="K137" i="10" s="1"/>
  <c r="AH142" i="10"/>
  <c r="K142" i="10" s="1"/>
  <c r="AH136" i="10"/>
  <c r="K136" i="10" s="1"/>
  <c r="AH120" i="10"/>
  <c r="K120" i="10" s="1"/>
  <c r="AH108" i="10"/>
  <c r="K108" i="10" s="1"/>
  <c r="AH129" i="10"/>
  <c r="K129" i="10" s="1"/>
  <c r="AH150" i="10"/>
  <c r="K150" i="10" s="1"/>
  <c r="AH121" i="10"/>
  <c r="K121" i="10" s="1"/>
  <c r="AH131" i="10"/>
  <c r="K131" i="10" s="1"/>
  <c r="AH101" i="10"/>
  <c r="K101" i="10" s="1"/>
  <c r="AH103" i="10"/>
  <c r="K103" i="10" s="1"/>
  <c r="AH100" i="10"/>
  <c r="K100" i="10" s="1"/>
  <c r="AH43" i="10"/>
  <c r="AH95" i="10"/>
  <c r="K95" i="10" s="1"/>
  <c r="AH87" i="10"/>
  <c r="K87" i="10" s="1"/>
  <c r="AH79" i="10"/>
  <c r="AH44" i="10"/>
  <c r="K44" i="10" s="1"/>
  <c r="AH92" i="10"/>
  <c r="K92" i="10" s="1"/>
  <c r="AH84" i="10"/>
  <c r="K84" i="10" s="1"/>
  <c r="AH24" i="10"/>
  <c r="K24" i="10" s="1"/>
  <c r="AH26" i="10"/>
  <c r="K26" i="10" s="1"/>
  <c r="AH35" i="10"/>
  <c r="AH25" i="10"/>
  <c r="K25" i="10" s="1"/>
  <c r="AF169" i="10"/>
  <c r="I169" i="10" s="1"/>
  <c r="AF172" i="10"/>
  <c r="I172" i="10" s="1"/>
  <c r="AF164" i="10"/>
  <c r="I164" i="10" s="1"/>
  <c r="AF163" i="10"/>
  <c r="I163" i="10" s="1"/>
  <c r="AF155" i="10"/>
  <c r="I155" i="10" s="1"/>
  <c r="AF158" i="10"/>
  <c r="I158" i="10" s="1"/>
  <c r="AF136" i="10"/>
  <c r="I136" i="10" s="1"/>
  <c r="AF144" i="10"/>
  <c r="I144" i="10" s="1"/>
  <c r="AF135" i="10"/>
  <c r="I135" i="10" s="1"/>
  <c r="AF119" i="10"/>
  <c r="AF109" i="10"/>
  <c r="I109" i="10" s="1"/>
  <c r="AF131" i="10"/>
  <c r="I131" i="10" s="1"/>
  <c r="AF124" i="10"/>
  <c r="I124" i="10" s="1"/>
  <c r="AF142" i="10"/>
  <c r="I142" i="10" s="1"/>
  <c r="AF112" i="10"/>
  <c r="I112" i="10" s="1"/>
  <c r="AF104" i="10"/>
  <c r="I104" i="10" s="1"/>
  <c r="AF101" i="10"/>
  <c r="I101" i="10" s="1"/>
  <c r="AF49" i="10"/>
  <c r="I49" i="10" s="1"/>
  <c r="AF94" i="10"/>
  <c r="I94" i="10" s="1"/>
  <c r="AF86" i="10"/>
  <c r="I86" i="10" s="1"/>
  <c r="AF40" i="10"/>
  <c r="I40" i="10" s="1"/>
  <c r="AF47" i="10"/>
  <c r="I47" i="10" s="1"/>
  <c r="AF95" i="10"/>
  <c r="I95" i="10" s="1"/>
  <c r="AF87" i="10"/>
  <c r="I87" i="10" s="1"/>
  <c r="AF79" i="10"/>
  <c r="AF25" i="10"/>
  <c r="I25" i="10" s="1"/>
  <c r="AF32" i="10"/>
  <c r="AF20" i="10"/>
  <c r="AA171" i="10"/>
  <c r="AA171" i="11" s="1"/>
  <c r="G171" i="11" s="1"/>
  <c r="AA172" i="10"/>
  <c r="AA172" i="11" s="1"/>
  <c r="G172" i="11" s="1"/>
  <c r="AA158" i="10"/>
  <c r="AA158" i="11" s="1"/>
  <c r="AA170" i="10"/>
  <c r="AA170" i="11" s="1"/>
  <c r="G170" i="11" s="1"/>
  <c r="AA154" i="10"/>
  <c r="AA154" i="11" s="1"/>
  <c r="G154" i="11" s="1"/>
  <c r="AA152" i="10"/>
  <c r="AA152" i="11" s="1"/>
  <c r="G152" i="11" s="1"/>
  <c r="AA142" i="10"/>
  <c r="AA142" i="11" s="1"/>
  <c r="G142" i="11" s="1"/>
  <c r="AA136" i="10"/>
  <c r="AA136" i="11" s="1"/>
  <c r="G136" i="11" s="1"/>
  <c r="AA144" i="10"/>
  <c r="AA144" i="11" s="1"/>
  <c r="G144" i="11" s="1"/>
  <c r="AA125" i="10"/>
  <c r="AA125" i="11" s="1"/>
  <c r="G125" i="11" s="1"/>
  <c r="AA130" i="10"/>
  <c r="AA130" i="11" s="1"/>
  <c r="G130" i="11" s="1"/>
  <c r="AA117" i="10"/>
  <c r="AA117" i="11" s="1"/>
  <c r="G117" i="11" s="1"/>
  <c r="AA107" i="10"/>
  <c r="AA107" i="11" s="1"/>
  <c r="G107" i="11" s="1"/>
  <c r="AA139" i="10"/>
  <c r="AA139" i="11" s="1"/>
  <c r="G139" i="11" s="1"/>
  <c r="AA106" i="10"/>
  <c r="AA99" i="10"/>
  <c r="AA99" i="11" s="1"/>
  <c r="G99" i="11" s="1"/>
  <c r="AA110" i="10"/>
  <c r="AA110" i="11" s="1"/>
  <c r="G110" i="11" s="1"/>
  <c r="AA112" i="10"/>
  <c r="AA112" i="11" s="1"/>
  <c r="G112" i="11" s="1"/>
  <c r="AA93" i="10"/>
  <c r="AA93" i="11" s="1"/>
  <c r="G93" i="11" s="1"/>
  <c r="AA85" i="10"/>
  <c r="AA85" i="11" s="1"/>
  <c r="G85" i="11" s="1"/>
  <c r="AA48" i="10"/>
  <c r="AA48" i="11" s="1"/>
  <c r="G48" i="11" s="1"/>
  <c r="AA39" i="10"/>
  <c r="AA92" i="10"/>
  <c r="AA92" i="11" s="1"/>
  <c r="AA84" i="10"/>
  <c r="AA84" i="11" s="1"/>
  <c r="G84" i="11" s="1"/>
  <c r="AA47" i="10"/>
  <c r="AA47" i="11" s="1"/>
  <c r="G47" i="11" s="1"/>
  <c r="AA32" i="10"/>
  <c r="AA23" i="10"/>
  <c r="AA29" i="10"/>
  <c r="AA28" i="11" s="1"/>
  <c r="G28" i="11" s="1"/>
  <c r="AA36" i="10"/>
  <c r="AA36" i="11" s="1"/>
  <c r="G36" i="11" s="1"/>
  <c r="AM169" i="10"/>
  <c r="P169" i="10" s="1"/>
  <c r="AM168" i="10"/>
  <c r="P168" i="10" s="1"/>
  <c r="AM160" i="10"/>
  <c r="AM163" i="10"/>
  <c r="P163" i="10" s="1"/>
  <c r="AM164" i="10"/>
  <c r="P164" i="10" s="1"/>
  <c r="AM149" i="10"/>
  <c r="P149" i="10" s="1"/>
  <c r="AM140" i="10"/>
  <c r="P140" i="10" s="1"/>
  <c r="AM148" i="10"/>
  <c r="P148" i="10" s="1"/>
  <c r="AM135" i="10"/>
  <c r="P135" i="10" s="1"/>
  <c r="AM125" i="10"/>
  <c r="P125" i="10" s="1"/>
  <c r="AM123" i="10"/>
  <c r="P123" i="10" s="1"/>
  <c r="AM113" i="10"/>
  <c r="P113" i="10" s="1"/>
  <c r="AM141" i="10"/>
  <c r="P141" i="10" s="1"/>
  <c r="AM128" i="10"/>
  <c r="P128" i="10" s="1"/>
  <c r="AM120" i="10"/>
  <c r="P120" i="10" s="1"/>
  <c r="AM99" i="10"/>
  <c r="P99" i="10" s="1"/>
  <c r="AM100" i="10"/>
  <c r="P100" i="10" s="1"/>
  <c r="AM101" i="10"/>
  <c r="P101" i="10" s="1"/>
  <c r="AM91" i="10"/>
  <c r="P91" i="10" s="1"/>
  <c r="AM83" i="10"/>
  <c r="P83" i="10" s="1"/>
  <c r="AM96" i="10"/>
  <c r="P96" i="10" s="1"/>
  <c r="AM39" i="10"/>
  <c r="AM90" i="10"/>
  <c r="P90" i="10" s="1"/>
  <c r="AM82" i="10"/>
  <c r="P82" i="10" s="1"/>
  <c r="AM45" i="10"/>
  <c r="P45" i="10" s="1"/>
  <c r="AM28" i="10"/>
  <c r="P28" i="10" s="1"/>
  <c r="AM41" i="10"/>
  <c r="P41" i="10" s="1"/>
  <c r="AM29" i="10"/>
  <c r="P29" i="10" s="1"/>
  <c r="AM36" i="10"/>
  <c r="P36" i="10" s="1"/>
  <c r="Z175" i="10"/>
  <c r="Z173" i="10"/>
  <c r="Z165" i="10"/>
  <c r="G169" i="9" s="1"/>
  <c r="BB169" i="9" s="1"/>
  <c r="BC169" i="9" s="1"/>
  <c r="Z152" i="10"/>
  <c r="Z158" i="10"/>
  <c r="Z163" i="10"/>
  <c r="Z139" i="10"/>
  <c r="G143" i="9" s="1"/>
  <c r="BB143" i="9" s="1"/>
  <c r="BC143" i="9" s="1"/>
  <c r="Z147" i="10"/>
  <c r="Z138" i="10"/>
  <c r="Z124" i="10"/>
  <c r="Z112" i="10"/>
  <c r="G116" i="9" s="1"/>
  <c r="BB116" i="9" s="1"/>
  <c r="BC116" i="9" s="1"/>
  <c r="Z134" i="10"/>
  <c r="G138" i="9" s="1"/>
  <c r="BB138" i="9" s="1"/>
  <c r="BC138" i="9" s="1"/>
  <c r="Z116" i="10"/>
  <c r="Z121" i="10"/>
  <c r="Z133" i="10"/>
  <c r="Z113" i="10"/>
  <c r="Z107" i="10"/>
  <c r="Z104" i="10"/>
  <c r="G108" i="9" s="1"/>
  <c r="BB108" i="9" s="1"/>
  <c r="BC108" i="9" s="1"/>
  <c r="Z43" i="10"/>
  <c r="Z91" i="10"/>
  <c r="Z83" i="10"/>
  <c r="Z97" i="10"/>
  <c r="Z39" i="10"/>
  <c r="Z94" i="10"/>
  <c r="Z86" i="10"/>
  <c r="Z40" i="10"/>
  <c r="Z30" i="10"/>
  <c r="G34" i="9" s="1"/>
  <c r="BB34" i="9" s="1"/>
  <c r="BC34" i="9" s="1"/>
  <c r="Z20" i="10"/>
  <c r="Z27" i="10"/>
  <c r="G31" i="9" s="1"/>
  <c r="BB31" i="9" s="1"/>
  <c r="BC31" i="9" s="1"/>
  <c r="AH170" i="10"/>
  <c r="K170" i="10" s="1"/>
  <c r="AH169" i="10"/>
  <c r="K169" i="10" s="1"/>
  <c r="AH166" i="10"/>
  <c r="K166" i="10" s="1"/>
  <c r="AH162" i="10"/>
  <c r="K162" i="10" s="1"/>
  <c r="AH151" i="10"/>
  <c r="K151" i="10" s="1"/>
  <c r="AH154" i="10"/>
  <c r="K154" i="10" s="1"/>
  <c r="AH135" i="10"/>
  <c r="K135" i="10" s="1"/>
  <c r="AH143" i="10"/>
  <c r="K143" i="10" s="1"/>
  <c r="AH146" i="10"/>
  <c r="AH115" i="10"/>
  <c r="K115" i="10" s="1"/>
  <c r="AH106" i="10"/>
  <c r="AH127" i="10"/>
  <c r="AH144" i="10"/>
  <c r="K144" i="10" s="1"/>
  <c r="AH119" i="10"/>
  <c r="AH128" i="10"/>
  <c r="K128" i="10" s="1"/>
  <c r="AH113" i="10"/>
  <c r="K113" i="10" s="1"/>
  <c r="AH99" i="10"/>
  <c r="K99" i="10" s="1"/>
  <c r="AH97" i="10"/>
  <c r="K97" i="10" s="1"/>
  <c r="AH41" i="10"/>
  <c r="K41" i="10" s="1"/>
  <c r="AH93" i="10"/>
  <c r="K93" i="10" s="1"/>
  <c r="AH85" i="10"/>
  <c r="K85" i="10" s="1"/>
  <c r="AH48" i="10"/>
  <c r="K48" i="10" s="1"/>
  <c r="AH39" i="10"/>
  <c r="AH90" i="10"/>
  <c r="K90" i="10" s="1"/>
  <c r="AH82" i="10"/>
  <c r="K82" i="10" s="1"/>
  <c r="AH32" i="10"/>
  <c r="AH23" i="10"/>
  <c r="AH33" i="10"/>
  <c r="K33" i="10" s="1"/>
  <c r="AH27" i="10"/>
  <c r="K27" i="10" s="1"/>
  <c r="AC174" i="10"/>
  <c r="AC173" i="10"/>
  <c r="AC161" i="10"/>
  <c r="AC155" i="10"/>
  <c r="AC160" i="10"/>
  <c r="AC153" i="10"/>
  <c r="AC144" i="10"/>
  <c r="AC135" i="10"/>
  <c r="AC142" i="10"/>
  <c r="AC114" i="10"/>
  <c r="AC120" i="10"/>
  <c r="AC108" i="10"/>
  <c r="AC129" i="10"/>
  <c r="AC143" i="10"/>
  <c r="AC117" i="10"/>
  <c r="AC130" i="10"/>
  <c r="AC96" i="10"/>
  <c r="AC102" i="10"/>
  <c r="AC97" i="10"/>
  <c r="AC88" i="10"/>
  <c r="AC80" i="10"/>
  <c r="AC43" i="10"/>
  <c r="AC91" i="10"/>
  <c r="AC83" i="10"/>
  <c r="AC49" i="10"/>
  <c r="AC27" i="10"/>
  <c r="AC24" i="10"/>
  <c r="AC28" i="10"/>
  <c r="AC39" i="10"/>
  <c r="AC38" i="10" s="1"/>
  <c r="AC162" i="10"/>
  <c r="AC128" i="10"/>
  <c r="AC116" i="10"/>
  <c r="AC100" i="10"/>
  <c r="AC99" i="10"/>
  <c r="AC82" i="10"/>
  <c r="AC85" i="10"/>
  <c r="AC29" i="10"/>
  <c r="AC20" i="10"/>
  <c r="AF167" i="10"/>
  <c r="I167" i="10" s="1"/>
  <c r="AF170" i="10"/>
  <c r="I170" i="10" s="1"/>
  <c r="AF153" i="10"/>
  <c r="I153" i="10" s="1"/>
  <c r="AF161" i="10"/>
  <c r="I161" i="10" s="1"/>
  <c r="AF152" i="10"/>
  <c r="I152" i="10" s="1"/>
  <c r="AF143" i="10"/>
  <c r="I143" i="10" s="1"/>
  <c r="AF150" i="10"/>
  <c r="I150" i="10" s="1"/>
  <c r="AF141" i="10"/>
  <c r="I141" i="10" s="1"/>
  <c r="AF130" i="10"/>
  <c r="I130" i="10" s="1"/>
  <c r="AF117" i="10"/>
  <c r="I117" i="10" s="1"/>
  <c r="AF107" i="10"/>
  <c r="I107" i="10" s="1"/>
  <c r="AF128" i="10"/>
  <c r="I128" i="10" s="1"/>
  <c r="AF122" i="10"/>
  <c r="I122" i="10" s="1"/>
  <c r="AF134" i="10"/>
  <c r="I134" i="10" s="1"/>
  <c r="AF103" i="10"/>
  <c r="I103" i="10" s="1"/>
  <c r="AF100" i="10"/>
  <c r="I100" i="10" s="1"/>
  <c r="AF98" i="10"/>
  <c r="I98" i="10" s="1"/>
  <c r="AF46" i="10"/>
  <c r="I46" i="10" s="1"/>
  <c r="AF92" i="10"/>
  <c r="I92" i="10" s="1"/>
  <c r="AF84" i="10"/>
  <c r="I84" i="10" s="1"/>
  <c r="AF99" i="10"/>
  <c r="I99" i="10" s="1"/>
  <c r="AF45" i="10"/>
  <c r="I45" i="10" s="1"/>
  <c r="AF93" i="10"/>
  <c r="I93" i="10" s="1"/>
  <c r="AF85" i="10"/>
  <c r="I85" i="10" s="1"/>
  <c r="AF48" i="10"/>
  <c r="I48" i="10" s="1"/>
  <c r="AF37" i="10"/>
  <c r="I37" i="10" s="1"/>
  <c r="AF21" i="10"/>
  <c r="I21" i="10" s="1"/>
  <c r="AF30" i="10"/>
  <c r="I30" i="10" s="1"/>
  <c r="AF28" i="10"/>
  <c r="I28" i="10" s="1"/>
  <c r="AA169" i="10"/>
  <c r="AA169" i="11" s="1"/>
  <c r="G169" i="11" s="1"/>
  <c r="AA164" i="10"/>
  <c r="AA164" i="11" s="1"/>
  <c r="G164" i="11" s="1"/>
  <c r="AA166" i="10"/>
  <c r="AA166" i="11" s="1"/>
  <c r="G166" i="11" s="1"/>
  <c r="AA168" i="10"/>
  <c r="AA168" i="11" s="1"/>
  <c r="G168" i="11" s="1"/>
  <c r="AA167" i="10"/>
  <c r="AA167" i="11" s="1"/>
  <c r="G167" i="11" s="1"/>
  <c r="AA151" i="10"/>
  <c r="AA151" i="11" s="1"/>
  <c r="G151" i="11" s="1"/>
  <c r="AA143" i="10"/>
  <c r="AA143" i="11" s="1"/>
  <c r="G143" i="11" s="1"/>
  <c r="AA150" i="10"/>
  <c r="AA150" i="11" s="1"/>
  <c r="G150" i="11" s="1"/>
  <c r="AA134" i="10"/>
  <c r="AA134" i="11" s="1"/>
  <c r="G134" i="11" s="1"/>
  <c r="AA116" i="10"/>
  <c r="AA116" i="11" s="1"/>
  <c r="G116" i="11" s="1"/>
  <c r="AA123" i="10"/>
  <c r="AA123" i="11" s="1"/>
  <c r="G123" i="11" s="1"/>
  <c r="AA113" i="10"/>
  <c r="AA113" i="11" s="1"/>
  <c r="G113" i="11" s="1"/>
  <c r="AA133" i="10"/>
  <c r="AA135" i="10"/>
  <c r="AA135" i="11" s="1"/>
  <c r="G135" i="11" s="1"/>
  <c r="AA102" i="10"/>
  <c r="AA102" i="11" s="1"/>
  <c r="G102" i="11" s="1"/>
  <c r="AA97" i="10"/>
  <c r="AA97" i="11" s="1"/>
  <c r="G97" i="11" s="1"/>
  <c r="AA104" i="10"/>
  <c r="AA104" i="11" s="1"/>
  <c r="G104" i="11" s="1"/>
  <c r="AA101" i="10"/>
  <c r="AA101" i="11" s="1"/>
  <c r="G101" i="11" s="1"/>
  <c r="AA91" i="10"/>
  <c r="AA91" i="11" s="1"/>
  <c r="G91" i="11" s="1"/>
  <c r="AA83" i="10"/>
  <c r="AA83" i="11" s="1"/>
  <c r="G83" i="11" s="1"/>
  <c r="AA49" i="10"/>
  <c r="AA49" i="11" s="1"/>
  <c r="G49" i="11" s="1"/>
  <c r="AA37" i="10"/>
  <c r="AA37" i="11" s="1"/>
  <c r="G37" i="11" s="1"/>
  <c r="AA90" i="10"/>
  <c r="AA90" i="11" s="1"/>
  <c r="G90" i="11" s="1"/>
  <c r="AA82" i="10"/>
  <c r="AA82" i="11" s="1"/>
  <c r="G82" i="11" s="1"/>
  <c r="AA45" i="10"/>
  <c r="AA45" i="11" s="1"/>
  <c r="G45" i="11" s="1"/>
  <c r="AA30" i="10"/>
  <c r="AA29" i="11" s="1"/>
  <c r="G29" i="11" s="1"/>
  <c r="AA20" i="10"/>
  <c r="AA27" i="10"/>
  <c r="AA26" i="11" s="1"/>
  <c r="G26" i="11" s="1"/>
  <c r="AA24" i="10"/>
  <c r="AA23" i="11" s="1"/>
  <c r="G23" i="11" s="1"/>
  <c r="AM174" i="10"/>
  <c r="P174" i="10" s="1"/>
  <c r="AM166" i="10"/>
  <c r="P166" i="10" s="1"/>
  <c r="AM158" i="10"/>
  <c r="P158" i="10" s="1"/>
  <c r="AM161" i="10"/>
  <c r="P161" i="10" s="1"/>
  <c r="AM157" i="10"/>
  <c r="AM147" i="10"/>
  <c r="P147" i="10" s="1"/>
  <c r="AM138" i="10"/>
  <c r="P138" i="10" s="1"/>
  <c r="AM146" i="10"/>
  <c r="AM134" i="10"/>
  <c r="P134" i="10" s="1"/>
  <c r="AM116" i="10"/>
  <c r="P116" i="10" s="1"/>
  <c r="AM121" i="10"/>
  <c r="P121" i="10" s="1"/>
  <c r="AM111" i="10"/>
  <c r="P111" i="10" s="1"/>
  <c r="AM137" i="10"/>
  <c r="P137" i="10" s="1"/>
  <c r="AM110" i="10"/>
  <c r="P110" i="10" s="1"/>
  <c r="AM114" i="10"/>
  <c r="P114" i="10" s="1"/>
  <c r="AM97" i="10"/>
  <c r="P97" i="10" s="1"/>
  <c r="AM122" i="10"/>
  <c r="P122" i="10" s="1"/>
  <c r="AM98" i="10"/>
  <c r="P98" i="10" s="1"/>
  <c r="AM89" i="10"/>
  <c r="P89" i="10" s="1"/>
  <c r="AM81" i="10"/>
  <c r="P81" i="10" s="1"/>
  <c r="AM49" i="10"/>
  <c r="P49" i="10" s="1"/>
  <c r="AM37" i="10"/>
  <c r="P37" i="10" s="1"/>
  <c r="AM88" i="10"/>
  <c r="P88" i="10" s="1"/>
  <c r="AM80" i="10"/>
  <c r="P80" i="10" s="1"/>
  <c r="AM43" i="10"/>
  <c r="AM26" i="10"/>
  <c r="P26" i="10" s="1"/>
  <c r="AM35" i="10"/>
  <c r="AM27" i="10"/>
  <c r="P27" i="10" s="1"/>
  <c r="AM24" i="10"/>
  <c r="P24" i="10" s="1"/>
  <c r="Z172" i="10"/>
  <c r="G176" i="9" s="1"/>
  <c r="BB176" i="9" s="1"/>
  <c r="BC176" i="9" s="1"/>
  <c r="Z171" i="10"/>
  <c r="G175" i="9" s="1"/>
  <c r="BB175" i="9" s="1"/>
  <c r="BC175" i="9" s="1"/>
  <c r="Z174" i="10"/>
  <c r="Z164" i="10"/>
  <c r="G168" i="9" s="1"/>
  <c r="BB168" i="9" s="1"/>
  <c r="BC168" i="9" s="1"/>
  <c r="Z166" i="10"/>
  <c r="Z161" i="10"/>
  <c r="G165" i="9" s="1"/>
  <c r="BB165" i="9" s="1"/>
  <c r="BC165" i="9" s="1"/>
  <c r="Z137" i="10"/>
  <c r="Z142" i="10"/>
  <c r="G146" i="9" s="1"/>
  <c r="BB146" i="9" s="1"/>
  <c r="BC146" i="9" s="1"/>
  <c r="Z136" i="10"/>
  <c r="Z122" i="10"/>
  <c r="Z110" i="10"/>
  <c r="Z129" i="10"/>
  <c r="G133" i="9" s="1"/>
  <c r="BB133" i="9" s="1"/>
  <c r="BC133" i="9" s="1"/>
  <c r="Z146" i="10"/>
  <c r="Z119" i="10"/>
  <c r="Z114" i="10"/>
  <c r="G118" i="9" s="1"/>
  <c r="BB118" i="9" s="1"/>
  <c r="BC118" i="9" s="1"/>
  <c r="Z102" i="10"/>
  <c r="G106" i="9" s="1"/>
  <c r="BB106" i="9" s="1"/>
  <c r="BC106" i="9" s="1"/>
  <c r="Z103" i="10"/>
  <c r="Z100" i="10"/>
  <c r="Z41" i="10"/>
  <c r="Z89" i="10"/>
  <c r="Z81" i="10"/>
  <c r="Z49" i="10"/>
  <c r="Z37" i="10"/>
  <c r="Z92" i="10"/>
  <c r="G96" i="9" s="1"/>
  <c r="BB96" i="9" s="1"/>
  <c r="BC96" i="9" s="1"/>
  <c r="Z84" i="10"/>
  <c r="G88" i="9" s="1"/>
  <c r="BB88" i="9" s="1"/>
  <c r="BC88" i="9" s="1"/>
  <c r="Z36" i="10"/>
  <c r="G40" i="9" s="1"/>
  <c r="BB40" i="9" s="1"/>
  <c r="BC40" i="9" s="1"/>
  <c r="Z28" i="10"/>
  <c r="G32" i="9" s="1"/>
  <c r="BB32" i="9" s="1"/>
  <c r="BC32" i="9" s="1"/>
  <c r="Z35" i="10"/>
  <c r="Z21" i="10"/>
  <c r="AH168" i="10"/>
  <c r="K168" i="10" s="1"/>
  <c r="AH167" i="10"/>
  <c r="K167" i="10" s="1"/>
  <c r="AH157" i="10"/>
  <c r="AH160" i="10"/>
  <c r="AH164" i="10"/>
  <c r="K164" i="10" s="1"/>
  <c r="AH141" i="10"/>
  <c r="K141" i="10" s="1"/>
  <c r="AH149" i="10"/>
  <c r="K149" i="10" s="1"/>
  <c r="AH140" i="10"/>
  <c r="K140" i="10" s="1"/>
  <c r="AH124" i="10"/>
  <c r="K124" i="10" s="1"/>
  <c r="AH112" i="10"/>
  <c r="K112" i="10" s="1"/>
  <c r="AH148" i="10"/>
  <c r="K148" i="10" s="1"/>
  <c r="AH125" i="10"/>
  <c r="K125" i="10" s="1"/>
  <c r="AH130" i="10"/>
  <c r="K130" i="10" s="1"/>
  <c r="AH117" i="10"/>
  <c r="K117" i="10" s="1"/>
  <c r="AH114" i="10"/>
  <c r="K114" i="10" s="1"/>
  <c r="AH102" i="10"/>
  <c r="K102" i="10" s="1"/>
  <c r="AH109" i="10"/>
  <c r="K109" i="10" s="1"/>
  <c r="AH47" i="10"/>
  <c r="K47" i="10" s="1"/>
  <c r="AH98" i="10"/>
  <c r="K98" i="10" s="1"/>
  <c r="AH91" i="10"/>
  <c r="K91" i="10" s="1"/>
  <c r="AH83" i="10"/>
  <c r="K83" i="10" s="1"/>
  <c r="AH49" i="10"/>
  <c r="K49" i="10" s="1"/>
  <c r="AH37" i="10"/>
  <c r="K37" i="10" s="1"/>
  <c r="AH88" i="10"/>
  <c r="K88" i="10" s="1"/>
  <c r="AH80" i="10"/>
  <c r="K80" i="10" s="1"/>
  <c r="AH30" i="10"/>
  <c r="K30" i="10" s="1"/>
  <c r="AH20" i="10"/>
  <c r="AH21" i="10"/>
  <c r="K21" i="10" s="1"/>
  <c r="AC175" i="10"/>
  <c r="AC169" i="10"/>
  <c r="AC154" i="10"/>
  <c r="AC171" i="10"/>
  <c r="AC158" i="10"/>
  <c r="AC150" i="10"/>
  <c r="AC141" i="10"/>
  <c r="AC152" i="10"/>
  <c r="AC133" i="10"/>
  <c r="AC138" i="10"/>
  <c r="AC115" i="10"/>
  <c r="AC106" i="10"/>
  <c r="AC127" i="10"/>
  <c r="AC140" i="10"/>
  <c r="AC113" i="10"/>
  <c r="AC107" i="10"/>
  <c r="AC123" i="10"/>
  <c r="AC111" i="10"/>
  <c r="AC94" i="10"/>
  <c r="AC86" i="10"/>
  <c r="AC40" i="10"/>
  <c r="AC41" i="10"/>
  <c r="AC89" i="10"/>
  <c r="AC81" i="10"/>
  <c r="AC46" i="10"/>
  <c r="AC25" i="10"/>
  <c r="AC37" i="10"/>
  <c r="AC26" i="10"/>
  <c r="AC35" i="10"/>
  <c r="AC170" i="10"/>
  <c r="AC163" i="10"/>
  <c r="AC157" i="10"/>
  <c r="AC156" i="10" s="1"/>
  <c r="AC164" i="10"/>
  <c r="AC137" i="10"/>
  <c r="AC147" i="10"/>
  <c r="AC122" i="10"/>
  <c r="AC110" i="10"/>
  <c r="AC121" i="10"/>
  <c r="AC98" i="10"/>
  <c r="AC90" i="10"/>
  <c r="AC45" i="10"/>
  <c r="AC48" i="10"/>
  <c r="AC36" i="10"/>
  <c r="Z34" i="11"/>
  <c r="V180" i="9"/>
  <c r="AK29" i="1"/>
  <c r="AK31" i="1"/>
  <c r="AM180" i="9"/>
  <c r="O180" i="9"/>
  <c r="Z21" i="11"/>
  <c r="AZ180" i="9"/>
  <c r="AB140" i="11" s="1"/>
  <c r="AB180" i="9"/>
  <c r="AX180" i="9"/>
  <c r="AC180" i="9"/>
  <c r="AF180" i="9"/>
  <c r="AU180" i="9"/>
  <c r="R180" i="9"/>
  <c r="Z42" i="11"/>
  <c r="Z30" i="11"/>
  <c r="AQ180" i="9"/>
  <c r="N180" i="9"/>
  <c r="AQ29" i="1"/>
  <c r="AQ31" i="1"/>
  <c r="AM29" i="1"/>
  <c r="AM31" i="1"/>
  <c r="P180" i="9"/>
  <c r="Z180" i="9"/>
  <c r="AE29" i="1"/>
  <c r="AE31" i="1"/>
  <c r="M180" i="9"/>
  <c r="AI180" i="9"/>
  <c r="AA180" i="9"/>
  <c r="Z159" i="11"/>
  <c r="X180" i="9"/>
  <c r="AT180" i="9"/>
  <c r="AO180" i="9"/>
  <c r="T180" i="9"/>
  <c r="AK180" i="9"/>
  <c r="Y180" i="9"/>
  <c r="AE180" i="9"/>
  <c r="AB32" i="11" s="1"/>
  <c r="W180" i="9"/>
  <c r="Z78" i="11"/>
  <c r="AG29" i="1"/>
  <c r="AG31" i="1"/>
  <c r="I29" i="1"/>
  <c r="I31" i="1"/>
  <c r="U180" i="9"/>
  <c r="AP180" i="9"/>
  <c r="AO29" i="1"/>
  <c r="AO31" i="1"/>
  <c r="AN180" i="9"/>
  <c r="AL180" i="9"/>
  <c r="Z118" i="11"/>
  <c r="Z105" i="11"/>
  <c r="AY180" i="9"/>
  <c r="K180" i="9"/>
  <c r="AS180" i="9"/>
  <c r="AZ175" i="8"/>
  <c r="BA175" i="8" s="1"/>
  <c r="AV180" i="9"/>
  <c r="AD180" i="9"/>
  <c r="AA32" i="11" s="1"/>
  <c r="G32" i="11" s="1"/>
  <c r="Z156" i="11"/>
  <c r="Z145" i="11"/>
  <c r="Z126" i="11"/>
  <c r="Z38" i="11"/>
  <c r="Z50" i="11"/>
  <c r="G51" i="11"/>
  <c r="G50" i="11" s="1"/>
  <c r="Z18" i="11"/>
  <c r="AD31" i="1"/>
  <c r="AD29" i="1"/>
  <c r="AR180" i="9"/>
  <c r="S180" i="9"/>
  <c r="K20" i="10" l="1"/>
  <c r="K19" i="10" s="1"/>
  <c r="AH19" i="10"/>
  <c r="AH156" i="10"/>
  <c r="K157" i="10"/>
  <c r="K156" i="10" s="1"/>
  <c r="Z34" i="10"/>
  <c r="G39" i="9"/>
  <c r="BB39" i="9" s="1"/>
  <c r="BC39" i="9" s="1"/>
  <c r="AC159" i="10"/>
  <c r="K79" i="10"/>
  <c r="K78" i="10" s="1"/>
  <c r="AH78" i="10"/>
  <c r="I133" i="10"/>
  <c r="I132" i="10" s="1"/>
  <c r="AF132" i="10"/>
  <c r="AC145" i="10"/>
  <c r="G174" i="9"/>
  <c r="BB174" i="9" s="1"/>
  <c r="BC174" i="9" s="1"/>
  <c r="Z140" i="11"/>
  <c r="G41" i="9"/>
  <c r="BB41" i="9" s="1"/>
  <c r="BC41" i="9" s="1"/>
  <c r="G45" i="9"/>
  <c r="BB45" i="9" s="1"/>
  <c r="BC45" i="9" s="1"/>
  <c r="G114" i="9"/>
  <c r="BB114" i="9" s="1"/>
  <c r="BC114" i="9" s="1"/>
  <c r="G141" i="9"/>
  <c r="BB141" i="9" s="1"/>
  <c r="BC141" i="9" s="1"/>
  <c r="G178" i="9"/>
  <c r="BB178" i="9" s="1"/>
  <c r="BC178" i="9" s="1"/>
  <c r="AM145" i="10"/>
  <c r="P146" i="10"/>
  <c r="P145" i="10" s="1"/>
  <c r="AA133" i="11"/>
  <c r="AA132" i="10"/>
  <c r="AH145" i="10"/>
  <c r="K146" i="10"/>
  <c r="K145" i="10" s="1"/>
  <c r="G44" i="9"/>
  <c r="BB44" i="9" s="1"/>
  <c r="BC44" i="9" s="1"/>
  <c r="G101" i="9"/>
  <c r="BB101" i="9" s="1"/>
  <c r="BC101" i="9" s="1"/>
  <c r="G125" i="9"/>
  <c r="BB125" i="9" s="1"/>
  <c r="BC125" i="9" s="1"/>
  <c r="G128" i="9"/>
  <c r="BB128" i="9" s="1"/>
  <c r="BC128" i="9" s="1"/>
  <c r="G167" i="9"/>
  <c r="BB167" i="9" s="1"/>
  <c r="BC167" i="9" s="1"/>
  <c r="G177" i="9"/>
  <c r="BB177" i="9" s="1"/>
  <c r="BC177" i="9" s="1"/>
  <c r="AM159" i="10"/>
  <c r="P160" i="10"/>
  <c r="P159" i="10" s="1"/>
  <c r="AF19" i="10"/>
  <c r="I20" i="10"/>
  <c r="I19" i="10" s="1"/>
  <c r="G84" i="9"/>
  <c r="BB84" i="9" s="1"/>
  <c r="BC84" i="9" s="1"/>
  <c r="G52" i="9"/>
  <c r="BB52" i="9" s="1"/>
  <c r="BC52" i="9" s="1"/>
  <c r="G127" i="9"/>
  <c r="BB127" i="9" s="1"/>
  <c r="BC127" i="9" s="1"/>
  <c r="G148" i="9"/>
  <c r="BB148" i="9" s="1"/>
  <c r="BC148" i="9" s="1"/>
  <c r="AA127" i="11"/>
  <c r="AA126" i="10"/>
  <c r="AF38" i="10"/>
  <c r="I39" i="10"/>
  <c r="I38" i="10" s="1"/>
  <c r="AC118" i="10"/>
  <c r="AH132" i="10"/>
  <c r="K133" i="10"/>
  <c r="K132" i="10" s="1"/>
  <c r="G37" i="9"/>
  <c r="BB37" i="9" s="1"/>
  <c r="BC37" i="9" s="1"/>
  <c r="G94" i="9"/>
  <c r="BB94" i="9" s="1"/>
  <c r="BC94" i="9" s="1"/>
  <c r="G91" i="9"/>
  <c r="BB91" i="9" s="1"/>
  <c r="BC91" i="9" s="1"/>
  <c r="G135" i="9"/>
  <c r="BB135" i="9" s="1"/>
  <c r="BC135" i="9" s="1"/>
  <c r="Z126" i="10"/>
  <c r="G131" i="9"/>
  <c r="BB131" i="9" s="1"/>
  <c r="BC131" i="9" s="1"/>
  <c r="G147" i="9"/>
  <c r="BB147" i="9" s="1"/>
  <c r="BC147" i="9" s="1"/>
  <c r="G166" i="9"/>
  <c r="BB166" i="9" s="1"/>
  <c r="BC166" i="9" s="1"/>
  <c r="AM78" i="10"/>
  <c r="P79" i="10"/>
  <c r="P78" i="10" s="1"/>
  <c r="AM105" i="10"/>
  <c r="P106" i="10"/>
  <c r="P105" i="10" s="1"/>
  <c r="AA43" i="11"/>
  <c r="AA42" i="10"/>
  <c r="G131" i="11"/>
  <c r="AA157" i="11"/>
  <c r="AA156" i="10"/>
  <c r="AF42" i="10"/>
  <c r="I43" i="10"/>
  <c r="I42" i="10" s="1"/>
  <c r="AF126" i="10"/>
  <c r="I127" i="10"/>
  <c r="I126" i="10" s="1"/>
  <c r="AS38" i="10"/>
  <c r="V39" i="10"/>
  <c r="V38" i="10" s="1"/>
  <c r="V43" i="10"/>
  <c r="V42" i="10" s="1"/>
  <c r="AS42" i="10"/>
  <c r="AI145" i="10"/>
  <c r="L146" i="10"/>
  <c r="L145" i="10" s="1"/>
  <c r="AD19" i="11"/>
  <c r="AD18" i="11" s="1"/>
  <c r="AD19" i="10"/>
  <c r="AU31" i="10"/>
  <c r="X32" i="10"/>
  <c r="X31" i="10" s="1"/>
  <c r="AQ159" i="10"/>
  <c r="T160" i="10"/>
  <c r="T159" i="10" s="1"/>
  <c r="AJ31" i="10"/>
  <c r="M32" i="10"/>
  <c r="M31" i="10" s="1"/>
  <c r="W23" i="10"/>
  <c r="W22" i="10" s="1"/>
  <c r="AT22" i="10"/>
  <c r="AT105" i="10"/>
  <c r="W106" i="10"/>
  <c r="W105" i="10" s="1"/>
  <c r="AT156" i="10"/>
  <c r="W157" i="10"/>
  <c r="W156" i="10" s="1"/>
  <c r="S127" i="10"/>
  <c r="S126" i="10" s="1"/>
  <c r="AP126" i="10"/>
  <c r="AB39" i="11"/>
  <c r="AB38" i="11" s="1"/>
  <c r="AB38" i="10"/>
  <c r="V20" i="10"/>
  <c r="V19" i="10" s="1"/>
  <c r="AS19" i="10"/>
  <c r="R23" i="10"/>
  <c r="R22" i="10" s="1"/>
  <c r="AO22" i="10"/>
  <c r="AO159" i="10"/>
  <c r="R160" i="10"/>
  <c r="R159" i="10" s="1"/>
  <c r="N23" i="10"/>
  <c r="N22" i="10" s="1"/>
  <c r="AK22" i="10"/>
  <c r="AR118" i="10"/>
  <c r="U119" i="10"/>
  <c r="U118" i="10" s="1"/>
  <c r="AQ19" i="10"/>
  <c r="T20" i="10"/>
  <c r="T19" i="10" s="1"/>
  <c r="M106" i="10"/>
  <c r="M105" i="10" s="1"/>
  <c r="AJ105" i="10"/>
  <c r="AP38" i="10"/>
  <c r="S39" i="10"/>
  <c r="S38" i="10" s="1"/>
  <c r="AG118" i="10"/>
  <c r="J119" i="10"/>
  <c r="J118" i="10" s="1"/>
  <c r="AQ31" i="10"/>
  <c r="T32" i="10"/>
  <c r="T31" i="10" s="1"/>
  <c r="S32" i="10"/>
  <c r="S31" i="10" s="1"/>
  <c r="AP31" i="10"/>
  <c r="S106" i="10"/>
  <c r="S105" i="10" s="1"/>
  <c r="AP105" i="10"/>
  <c r="O32" i="10"/>
  <c r="O31" i="10" s="1"/>
  <c r="AL31" i="10"/>
  <c r="AB19" i="11"/>
  <c r="AB18" i="11" s="1"/>
  <c r="AB19" i="10"/>
  <c r="N20" i="10"/>
  <c r="N19" i="10" s="1"/>
  <c r="AK19" i="10"/>
  <c r="Q106" i="10"/>
  <c r="Q105" i="10" s="1"/>
  <c r="AN105" i="10"/>
  <c r="T35" i="10"/>
  <c r="T34" i="10" s="1"/>
  <c r="AQ34" i="10"/>
  <c r="M146" i="10"/>
  <c r="M145" i="10" s="1"/>
  <c r="AJ145" i="10"/>
  <c r="AP118" i="10"/>
  <c r="S119" i="10"/>
  <c r="S118" i="10" s="1"/>
  <c r="AL42" i="10"/>
  <c r="O43" i="10"/>
  <c r="O42" i="10" s="1"/>
  <c r="J157" i="10"/>
  <c r="J156" i="10" s="1"/>
  <c r="AG156" i="10"/>
  <c r="AE78" i="10"/>
  <c r="H79" i="10"/>
  <c r="H78" i="10" s="1"/>
  <c r="AE105" i="10"/>
  <c r="H106" i="10"/>
  <c r="H105" i="10" s="1"/>
  <c r="AE145" i="10"/>
  <c r="H146" i="10"/>
  <c r="H145" i="10" s="1"/>
  <c r="R157" i="10"/>
  <c r="R156" i="10" s="1"/>
  <c r="AO156" i="10"/>
  <c r="AK78" i="10"/>
  <c r="N79" i="10"/>
  <c r="N78" i="10" s="1"/>
  <c r="AV19" i="10"/>
  <c r="Y20" i="10"/>
  <c r="Y19" i="10" s="1"/>
  <c r="Y106" i="10"/>
  <c r="Y105" i="10" s="1"/>
  <c r="AV105" i="10"/>
  <c r="AR22" i="10"/>
  <c r="U23" i="10"/>
  <c r="U22" i="10" s="1"/>
  <c r="AN19" i="10"/>
  <c r="Q20" i="10"/>
  <c r="Q19" i="10" s="1"/>
  <c r="Q133" i="10"/>
  <c r="Q132" i="10" s="1"/>
  <c r="AN132" i="10"/>
  <c r="AI132" i="10"/>
  <c r="L133" i="10"/>
  <c r="L132" i="10" s="1"/>
  <c r="AO34" i="10"/>
  <c r="R35" i="10"/>
  <c r="R34" i="10" s="1"/>
  <c r="U133" i="10"/>
  <c r="U132" i="10" s="1"/>
  <c r="AR132" i="10"/>
  <c r="U146" i="10"/>
  <c r="U145" i="10" s="1"/>
  <c r="AR145" i="10"/>
  <c r="AN22" i="10"/>
  <c r="Q23" i="10"/>
  <c r="Q22" i="10" s="1"/>
  <c r="AD133" i="11"/>
  <c r="AD132" i="10"/>
  <c r="AP42" i="10"/>
  <c r="S43" i="10"/>
  <c r="S42" i="10" s="1"/>
  <c r="AP132" i="10"/>
  <c r="S133" i="10"/>
  <c r="S132" i="10" s="1"/>
  <c r="O79" i="10"/>
  <c r="O78" i="10" s="1"/>
  <c r="AL78" i="10"/>
  <c r="J43" i="10"/>
  <c r="J42" i="10" s="1"/>
  <c r="AG42" i="10"/>
  <c r="AB43" i="11"/>
  <c r="AB42" i="11" s="1"/>
  <c r="AB42" i="10"/>
  <c r="AU126" i="10"/>
  <c r="X127" i="10"/>
  <c r="X126" i="10" s="1"/>
  <c r="AT145" i="10"/>
  <c r="W146" i="10"/>
  <c r="W145" i="10" s="1"/>
  <c r="S160" i="10"/>
  <c r="S159" i="10" s="1"/>
  <c r="AP159" i="10"/>
  <c r="O23" i="10"/>
  <c r="O22" i="10" s="1"/>
  <c r="AL22" i="10"/>
  <c r="H35" i="10"/>
  <c r="H34" i="10" s="1"/>
  <c r="AE34" i="10"/>
  <c r="R106" i="10"/>
  <c r="R105" i="10" s="1"/>
  <c r="AO105" i="10"/>
  <c r="AD79" i="11"/>
  <c r="AD78" i="11" s="1"/>
  <c r="AD78" i="10"/>
  <c r="G93" i="9"/>
  <c r="BB93" i="9" s="1"/>
  <c r="BC93" i="9" s="1"/>
  <c r="AM42" i="10"/>
  <c r="P43" i="10"/>
  <c r="P42" i="10" s="1"/>
  <c r="AM156" i="10"/>
  <c r="P157" i="10"/>
  <c r="P156" i="10" s="1"/>
  <c r="Z38" i="10"/>
  <c r="G42" i="9" s="1"/>
  <c r="BB42" i="9" s="1"/>
  <c r="BC42" i="9" s="1"/>
  <c r="G43" i="9"/>
  <c r="BB43" i="9" s="1"/>
  <c r="BC43" i="9" s="1"/>
  <c r="AF78" i="10"/>
  <c r="I79" i="10"/>
  <c r="I78" i="10" s="1"/>
  <c r="G145" i="9"/>
  <c r="BB145" i="9" s="1"/>
  <c r="BC145" i="9" s="1"/>
  <c r="AM126" i="10"/>
  <c r="P127" i="10"/>
  <c r="P126" i="10" s="1"/>
  <c r="AA160" i="11"/>
  <c r="AA159" i="10"/>
  <c r="Z78" i="10"/>
  <c r="G83" i="9"/>
  <c r="BB83" i="9" s="1"/>
  <c r="BC83" i="9" s="1"/>
  <c r="AC126" i="10"/>
  <c r="AC132" i="10"/>
  <c r="G53" i="9"/>
  <c r="BB53" i="9" s="1"/>
  <c r="BC53" i="9" s="1"/>
  <c r="G104" i="9"/>
  <c r="BB104" i="9" s="1"/>
  <c r="BC104" i="9" s="1"/>
  <c r="Z118" i="10"/>
  <c r="G122" i="9" s="1"/>
  <c r="BB122" i="9" s="1"/>
  <c r="BC122" i="9" s="1"/>
  <c r="G123" i="9"/>
  <c r="BB123" i="9" s="1"/>
  <c r="BC123" i="9" s="1"/>
  <c r="G126" i="9"/>
  <c r="BB126" i="9" s="1"/>
  <c r="BC126" i="9" s="1"/>
  <c r="P35" i="10"/>
  <c r="P34" i="10" s="1"/>
  <c r="AM34" i="10"/>
  <c r="K127" i="10"/>
  <c r="K126" i="10" s="1"/>
  <c r="AH126" i="10"/>
  <c r="G90" i="9"/>
  <c r="BB90" i="9" s="1"/>
  <c r="BC90" i="9" s="1"/>
  <c r="G87" i="9"/>
  <c r="BB87" i="9" s="1"/>
  <c r="BC87" i="9" s="1"/>
  <c r="G111" i="9"/>
  <c r="BB111" i="9" s="1"/>
  <c r="BC111" i="9" s="1"/>
  <c r="G120" i="9"/>
  <c r="BB120" i="9" s="1"/>
  <c r="BC120" i="9" s="1"/>
  <c r="G142" i="9"/>
  <c r="BB142" i="9" s="1"/>
  <c r="BC142" i="9" s="1"/>
  <c r="G162" i="9"/>
  <c r="BB162" i="9" s="1"/>
  <c r="BC162" i="9" s="1"/>
  <c r="G179" i="9"/>
  <c r="BB179" i="9" s="1"/>
  <c r="BC179" i="9" s="1"/>
  <c r="P39" i="10"/>
  <c r="P38" i="10" s="1"/>
  <c r="AM38" i="10"/>
  <c r="AA22" i="11"/>
  <c r="AA22" i="10"/>
  <c r="G92" i="11"/>
  <c r="AA106" i="11"/>
  <c r="AA105" i="10"/>
  <c r="G158" i="11"/>
  <c r="AF31" i="10"/>
  <c r="I32" i="10"/>
  <c r="I31" i="10" s="1"/>
  <c r="AH34" i="10"/>
  <c r="K35" i="10"/>
  <c r="K34" i="10" s="1"/>
  <c r="G33" i="9"/>
  <c r="BB33" i="9" s="1"/>
  <c r="BC33" i="9" s="1"/>
  <c r="G92" i="9"/>
  <c r="BB92" i="9" s="1"/>
  <c r="BC92" i="9" s="1"/>
  <c r="G89" i="9"/>
  <c r="BB89" i="9" s="1"/>
  <c r="BC89" i="9" s="1"/>
  <c r="G132" i="9"/>
  <c r="BB132" i="9" s="1"/>
  <c r="BC132" i="9" s="1"/>
  <c r="G144" i="9"/>
  <c r="BB144" i="9" s="1"/>
  <c r="BC144" i="9" s="1"/>
  <c r="Z159" i="10"/>
  <c r="G164" i="9"/>
  <c r="BB164" i="9" s="1"/>
  <c r="BC164" i="9" s="1"/>
  <c r="AA79" i="11"/>
  <c r="AA78" i="10"/>
  <c r="AA146" i="11"/>
  <c r="AA145" i="10"/>
  <c r="AF159" i="10"/>
  <c r="I160" i="10"/>
  <c r="I159" i="10" s="1"/>
  <c r="AC22" i="10"/>
  <c r="AC78" i="10"/>
  <c r="AC140" i="11"/>
  <c r="AC132" i="11" s="1"/>
  <c r="AC176" i="11" s="1"/>
  <c r="AB23" i="1" s="1"/>
  <c r="AB24" i="1" s="1"/>
  <c r="AB27" i="1" s="1"/>
  <c r="AB31" i="1" s="1"/>
  <c r="G30" i="9"/>
  <c r="BB30" i="9" s="1"/>
  <c r="BC30" i="9" s="1"/>
  <c r="G102" i="9"/>
  <c r="BB102" i="9" s="1"/>
  <c r="BC102" i="9" s="1"/>
  <c r="G99" i="9"/>
  <c r="BB99" i="9" s="1"/>
  <c r="BC99" i="9" s="1"/>
  <c r="G115" i="9"/>
  <c r="BB115" i="9" s="1"/>
  <c r="BC115" i="9" s="1"/>
  <c r="G112" i="9"/>
  <c r="BB112" i="9" s="1"/>
  <c r="BC112" i="9" s="1"/>
  <c r="G139" i="9"/>
  <c r="BB139" i="9" s="1"/>
  <c r="BC139" i="9" s="1"/>
  <c r="Z156" i="10"/>
  <c r="G160" i="9" s="1"/>
  <c r="BB160" i="9" s="1"/>
  <c r="BC160" i="9" s="1"/>
  <c r="G161" i="9"/>
  <c r="BB161" i="9" s="1"/>
  <c r="BC161" i="9" s="1"/>
  <c r="P119" i="10"/>
  <c r="P118" i="10" s="1"/>
  <c r="AM118" i="10"/>
  <c r="AA140" i="11"/>
  <c r="AF34" i="10"/>
  <c r="I35" i="10"/>
  <c r="I34" i="10" s="1"/>
  <c r="R20" i="10"/>
  <c r="R19" i="10" s="1"/>
  <c r="AO19" i="10"/>
  <c r="AR34" i="10"/>
  <c r="U35" i="10"/>
  <c r="U34" i="10" s="1"/>
  <c r="AN34" i="10"/>
  <c r="Q35" i="10"/>
  <c r="Q34" i="10" s="1"/>
  <c r="AD140" i="11"/>
  <c r="AU78" i="10"/>
  <c r="X79" i="10"/>
  <c r="X78" i="10" s="1"/>
  <c r="AU105" i="10"/>
  <c r="X106" i="10"/>
  <c r="X105" i="10" s="1"/>
  <c r="AQ126" i="10"/>
  <c r="T127" i="10"/>
  <c r="T126" i="10" s="1"/>
  <c r="AJ42" i="10"/>
  <c r="M43" i="10"/>
  <c r="M42" i="10" s="1"/>
  <c r="W32" i="10"/>
  <c r="W31" i="10" s="1"/>
  <c r="AT31" i="10"/>
  <c r="AP156" i="10"/>
  <c r="S157" i="10"/>
  <c r="S156" i="10" s="1"/>
  <c r="AB160" i="11"/>
  <c r="AB159" i="11" s="1"/>
  <c r="AB159" i="10"/>
  <c r="AE19" i="10"/>
  <c r="H20" i="10"/>
  <c r="H19" i="10" s="1"/>
  <c r="V157" i="10"/>
  <c r="V156" i="10" s="1"/>
  <c r="AS156" i="10"/>
  <c r="AO31" i="10"/>
  <c r="R32" i="10"/>
  <c r="R31" i="10" s="1"/>
  <c r="AK31" i="10"/>
  <c r="N32" i="10"/>
  <c r="N31" i="10" s="1"/>
  <c r="AR19" i="10"/>
  <c r="U20" i="10"/>
  <c r="U19" i="10" s="1"/>
  <c r="AN118" i="10"/>
  <c r="Q119" i="10"/>
  <c r="Q118" i="10" s="1"/>
  <c r="AD160" i="11"/>
  <c r="AD159" i="11" s="1"/>
  <c r="AD159" i="10"/>
  <c r="AQ132" i="10"/>
  <c r="T133" i="10"/>
  <c r="T132" i="10" s="1"/>
  <c r="AT34" i="10"/>
  <c r="W35" i="10"/>
  <c r="W34" i="10" s="1"/>
  <c r="AL132" i="10"/>
  <c r="O133" i="10"/>
  <c r="O132" i="10" s="1"/>
  <c r="J20" i="10"/>
  <c r="J19" i="10" s="1"/>
  <c r="AG19" i="10"/>
  <c r="AG126" i="10"/>
  <c r="J127" i="10"/>
  <c r="J126" i="10" s="1"/>
  <c r="W79" i="10"/>
  <c r="W78" i="10" s="1"/>
  <c r="AT78" i="10"/>
  <c r="AL145" i="10"/>
  <c r="O146" i="10"/>
  <c r="O145" i="10" s="1"/>
  <c r="AG31" i="10"/>
  <c r="J32" i="10"/>
  <c r="J31" i="10" s="1"/>
  <c r="AB79" i="11"/>
  <c r="AB78" i="11" s="1"/>
  <c r="AB78" i="10"/>
  <c r="AV126" i="10"/>
  <c r="Y127" i="10"/>
  <c r="Y126" i="10" s="1"/>
  <c r="AN42" i="10"/>
  <c r="Q43" i="10"/>
  <c r="Q42" i="10" s="1"/>
  <c r="AN156" i="10"/>
  <c r="Q157" i="10"/>
  <c r="Q156" i="10" s="1"/>
  <c r="AI22" i="10"/>
  <c r="L23" i="10"/>
  <c r="L22" i="10" s="1"/>
  <c r="AI126" i="10"/>
  <c r="L127" i="10"/>
  <c r="L126" i="10" s="1"/>
  <c r="AU42" i="10"/>
  <c r="X43" i="10"/>
  <c r="X42" i="10" s="1"/>
  <c r="AU132" i="10"/>
  <c r="X133" i="10"/>
  <c r="X132" i="10" s="1"/>
  <c r="AU156" i="10"/>
  <c r="X157" i="10"/>
  <c r="X156" i="10" s="1"/>
  <c r="AJ38" i="10"/>
  <c r="M39" i="10"/>
  <c r="M38" i="10" s="1"/>
  <c r="AP145" i="10"/>
  <c r="S146" i="10"/>
  <c r="S145" i="10" s="1"/>
  <c r="AL118" i="10"/>
  <c r="O119" i="10"/>
  <c r="O118" i="10" s="1"/>
  <c r="H119" i="10"/>
  <c r="H118" i="10" s="1"/>
  <c r="AE118" i="10"/>
  <c r="AS118" i="10"/>
  <c r="V119" i="10"/>
  <c r="V118" i="10" s="1"/>
  <c r="AS132" i="10"/>
  <c r="V133" i="10"/>
  <c r="V132" i="10" s="1"/>
  <c r="AV31" i="10"/>
  <c r="Y32" i="10"/>
  <c r="Y31" i="10" s="1"/>
  <c r="AV38" i="10"/>
  <c r="Y39" i="10"/>
  <c r="Y38" i="10" s="1"/>
  <c r="AR31" i="10"/>
  <c r="U32" i="10"/>
  <c r="U31" i="10" s="1"/>
  <c r="AR38" i="10"/>
  <c r="U39" i="10"/>
  <c r="U38" i="10" s="1"/>
  <c r="AN31" i="10"/>
  <c r="Q32" i="10"/>
  <c r="Q31" i="10" s="1"/>
  <c r="AE159" i="10"/>
  <c r="H160" i="10"/>
  <c r="H159" i="10" s="1"/>
  <c r="AO78" i="10"/>
  <c r="R79" i="10"/>
  <c r="R78" i="10" s="1"/>
  <c r="AK34" i="10"/>
  <c r="N35" i="10"/>
  <c r="N34" i="10" s="1"/>
  <c r="Q146" i="10"/>
  <c r="Q145" i="10" s="1"/>
  <c r="AN145" i="10"/>
  <c r="AI78" i="10"/>
  <c r="L79" i="10"/>
  <c r="L78" i="10" s="1"/>
  <c r="AD119" i="11"/>
  <c r="AD118" i="11" s="1"/>
  <c r="AD118" i="10"/>
  <c r="AJ34" i="10"/>
  <c r="M35" i="10"/>
  <c r="M34" i="10" s="1"/>
  <c r="AU19" i="10"/>
  <c r="X20" i="10"/>
  <c r="X19" i="10" s="1"/>
  <c r="X39" i="10"/>
  <c r="X38" i="10" s="1"/>
  <c r="AU38" i="10"/>
  <c r="AL156" i="10"/>
  <c r="O157" i="10"/>
  <c r="O156" i="10" s="1"/>
  <c r="AG132" i="10"/>
  <c r="J133" i="10"/>
  <c r="J132" i="10" s="1"/>
  <c r="AO132" i="10"/>
  <c r="R133" i="10"/>
  <c r="R132" i="10" s="1"/>
  <c r="K32" i="10"/>
  <c r="K31" i="10" s="1"/>
  <c r="AH31" i="10"/>
  <c r="AH118" i="10"/>
  <c r="K119" i="10"/>
  <c r="K118" i="10" s="1"/>
  <c r="Z31" i="10"/>
  <c r="G36" i="9"/>
  <c r="BB36" i="9" s="1"/>
  <c r="BC36" i="9" s="1"/>
  <c r="G119" i="9"/>
  <c r="BB119" i="9" s="1"/>
  <c r="BC119" i="9" s="1"/>
  <c r="I146" i="10"/>
  <c r="I145" i="10" s="1"/>
  <c r="AF145" i="10"/>
  <c r="AC34" i="10"/>
  <c r="AC105" i="10"/>
  <c r="K160" i="10"/>
  <c r="K159" i="10" s="1"/>
  <c r="AH159" i="10"/>
  <c r="G25" i="9"/>
  <c r="BB25" i="9" s="1"/>
  <c r="BC25" i="9" s="1"/>
  <c r="G85" i="9"/>
  <c r="BB85" i="9" s="1"/>
  <c r="BC85" i="9" s="1"/>
  <c r="G107" i="9"/>
  <c r="BB107" i="9" s="1"/>
  <c r="BC107" i="9" s="1"/>
  <c r="Z145" i="10"/>
  <c r="G149" i="9" s="1"/>
  <c r="BB149" i="9" s="1"/>
  <c r="BC149" i="9" s="1"/>
  <c r="G150" i="9"/>
  <c r="BB150" i="9" s="1"/>
  <c r="BC150" i="9" s="1"/>
  <c r="G140" i="9"/>
  <c r="BB140" i="9" s="1"/>
  <c r="BC140" i="9" s="1"/>
  <c r="G170" i="9"/>
  <c r="BB170" i="9" s="1"/>
  <c r="BC170" i="9" s="1"/>
  <c r="AA19" i="11"/>
  <c r="AA19" i="10"/>
  <c r="AC19" i="10"/>
  <c r="AC42" i="10"/>
  <c r="K23" i="10"/>
  <c r="K22" i="10" s="1"/>
  <c r="AH22" i="10"/>
  <c r="AH38" i="10"/>
  <c r="K39" i="10"/>
  <c r="K38" i="10" s="1"/>
  <c r="AH105" i="10"/>
  <c r="K106" i="10"/>
  <c r="K105" i="10" s="1"/>
  <c r="Z19" i="10"/>
  <c r="G23" i="9" s="1"/>
  <c r="BB23" i="9" s="1"/>
  <c r="BC23" i="9" s="1"/>
  <c r="G24" i="9"/>
  <c r="BB24" i="9" s="1"/>
  <c r="BC24" i="9" s="1"/>
  <c r="G98" i="9"/>
  <c r="BB98" i="9" s="1"/>
  <c r="BC98" i="9" s="1"/>
  <c r="G95" i="9"/>
  <c r="BB95" i="9" s="1"/>
  <c r="BC95" i="9" s="1"/>
  <c r="G117" i="9"/>
  <c r="BB117" i="9" s="1"/>
  <c r="BC117" i="9" s="1"/>
  <c r="G151" i="9"/>
  <c r="BB151" i="9" s="1"/>
  <c r="BC151" i="9" s="1"/>
  <c r="G156" i="9"/>
  <c r="BB156" i="9" s="1"/>
  <c r="BC156" i="9" s="1"/>
  <c r="AA31" i="11"/>
  <c r="AA31" i="10"/>
  <c r="AA39" i="11"/>
  <c r="AA38" i="10"/>
  <c r="AF118" i="10"/>
  <c r="I119" i="10"/>
  <c r="I118" i="10" s="1"/>
  <c r="AH42" i="10"/>
  <c r="K43" i="10"/>
  <c r="K42" i="10" s="1"/>
  <c r="Z22" i="10"/>
  <c r="G26" i="9" s="1"/>
  <c r="BB26" i="9" s="1"/>
  <c r="BC26" i="9" s="1"/>
  <c r="G27" i="9"/>
  <c r="BB27" i="9" s="1"/>
  <c r="BC27" i="9" s="1"/>
  <c r="G100" i="9"/>
  <c r="BB100" i="9" s="1"/>
  <c r="BC100" i="9" s="1"/>
  <c r="Z105" i="10"/>
  <c r="G110" i="9"/>
  <c r="BB110" i="9" s="1"/>
  <c r="BC110" i="9" s="1"/>
  <c r="G159" i="9"/>
  <c r="BB159" i="9" s="1"/>
  <c r="BC159" i="9" s="1"/>
  <c r="AM19" i="10"/>
  <c r="P20" i="10"/>
  <c r="P19" i="10" s="1"/>
  <c r="G87" i="11"/>
  <c r="AA119" i="11"/>
  <c r="AA118" i="10"/>
  <c r="AF22" i="10"/>
  <c r="I23" i="10"/>
  <c r="I22" i="10" s="1"/>
  <c r="AF156" i="10"/>
  <c r="I157" i="10"/>
  <c r="I156" i="10" s="1"/>
  <c r="AC31" i="10"/>
  <c r="G28" i="9"/>
  <c r="BB28" i="9" s="1"/>
  <c r="BC28" i="9" s="1"/>
  <c r="G50" i="9"/>
  <c r="BB50" i="9" s="1"/>
  <c r="BC50" i="9" s="1"/>
  <c r="G51" i="9"/>
  <c r="BB51" i="9" s="1"/>
  <c r="BC51" i="9" s="1"/>
  <c r="G121" i="9"/>
  <c r="BB121" i="9" s="1"/>
  <c r="BC121" i="9" s="1"/>
  <c r="G124" i="9"/>
  <c r="BB124" i="9" s="1"/>
  <c r="BC124" i="9" s="1"/>
  <c r="G158" i="9"/>
  <c r="BB158" i="9" s="1"/>
  <c r="BC158" i="9" s="1"/>
  <c r="G173" i="9"/>
  <c r="BB173" i="9" s="1"/>
  <c r="BC173" i="9" s="1"/>
  <c r="AM22" i="10"/>
  <c r="P23" i="10"/>
  <c r="P22" i="10" s="1"/>
  <c r="AA35" i="11"/>
  <c r="AA34" i="10"/>
  <c r="G89" i="11"/>
  <c r="AS159" i="10"/>
  <c r="V160" i="10"/>
  <c r="V159" i="10" s="1"/>
  <c r="AO126" i="10"/>
  <c r="R127" i="10"/>
  <c r="R126" i="10" s="1"/>
  <c r="AV34" i="10"/>
  <c r="Y35" i="10"/>
  <c r="Y34" i="10" s="1"/>
  <c r="AR42" i="10"/>
  <c r="U43" i="10"/>
  <c r="U42" i="10" s="1"/>
  <c r="AI31" i="10"/>
  <c r="L32" i="10"/>
  <c r="L31" i="10" s="1"/>
  <c r="AQ78" i="10"/>
  <c r="T79" i="10"/>
  <c r="T78" i="10" s="1"/>
  <c r="AQ145" i="10"/>
  <c r="T146" i="10"/>
  <c r="T145" i="10" s="1"/>
  <c r="AJ78" i="10"/>
  <c r="M79" i="10"/>
  <c r="M78" i="10" s="1"/>
  <c r="AJ126" i="10"/>
  <c r="M127" i="10"/>
  <c r="M126" i="10" s="1"/>
  <c r="AL38" i="10"/>
  <c r="O39" i="10"/>
  <c r="O38" i="10" s="1"/>
  <c r="AL105" i="10"/>
  <c r="O106" i="10"/>
  <c r="O105" i="10" s="1"/>
  <c r="AG78" i="10"/>
  <c r="J79" i="10"/>
  <c r="J78" i="10" s="1"/>
  <c r="AG105" i="10"/>
  <c r="J106" i="10"/>
  <c r="J105" i="10" s="1"/>
  <c r="AB22" i="11"/>
  <c r="AB21" i="11" s="1"/>
  <c r="AB22" i="10"/>
  <c r="AB157" i="11"/>
  <c r="AB156" i="11" s="1"/>
  <c r="AB156" i="10"/>
  <c r="H39" i="10"/>
  <c r="H38" i="10" s="1"/>
  <c r="AE38" i="10"/>
  <c r="AS145" i="10"/>
  <c r="V146" i="10"/>
  <c r="V145" i="10" s="1"/>
  <c r="AK38" i="10"/>
  <c r="N39" i="10"/>
  <c r="N38" i="10" s="1"/>
  <c r="AI159" i="10"/>
  <c r="L160" i="10"/>
  <c r="L159" i="10" s="1"/>
  <c r="AD22" i="11"/>
  <c r="AD21" i="11" s="1"/>
  <c r="AD22" i="10"/>
  <c r="AD146" i="11"/>
  <c r="AD145" i="11" s="1"/>
  <c r="AD145" i="10"/>
  <c r="AD157" i="11"/>
  <c r="AD156" i="11" s="1"/>
  <c r="AD156" i="10"/>
  <c r="S20" i="10"/>
  <c r="S19" i="10" s="1"/>
  <c r="AP19" i="10"/>
  <c r="AG159" i="10"/>
  <c r="J160" i="10"/>
  <c r="J159" i="10" s="1"/>
  <c r="AB119" i="11"/>
  <c r="AB118" i="11" s="1"/>
  <c r="AB118" i="10"/>
  <c r="T39" i="10"/>
  <c r="T38" i="10" s="1"/>
  <c r="AQ38" i="10"/>
  <c r="O127" i="10"/>
  <c r="O126" i="10" s="1"/>
  <c r="AL126" i="10"/>
  <c r="AK118" i="10"/>
  <c r="N119" i="10"/>
  <c r="N118" i="10" s="1"/>
  <c r="AU145" i="10"/>
  <c r="X146" i="10"/>
  <c r="X145" i="10" s="1"/>
  <c r="AQ42" i="10"/>
  <c r="T43" i="10"/>
  <c r="T42" i="10" s="1"/>
  <c r="AQ156" i="10"/>
  <c r="T157" i="10"/>
  <c r="T156" i="10" s="1"/>
  <c r="AJ159" i="10"/>
  <c r="M160" i="10"/>
  <c r="M159" i="10" s="1"/>
  <c r="AT38" i="10"/>
  <c r="W39" i="10"/>
  <c r="W38" i="10" s="1"/>
  <c r="AT42" i="10"/>
  <c r="W43" i="10"/>
  <c r="W42" i="10" s="1"/>
  <c r="AP34" i="10"/>
  <c r="S35" i="10"/>
  <c r="S34" i="10" s="1"/>
  <c r="AE22" i="10"/>
  <c r="H23" i="10"/>
  <c r="H22" i="10" s="1"/>
  <c r="V23" i="10"/>
  <c r="V22" i="10" s="1"/>
  <c r="AS22" i="10"/>
  <c r="AS78" i="10"/>
  <c r="V79" i="10"/>
  <c r="V78" i="10" s="1"/>
  <c r="V106" i="10"/>
  <c r="V105" i="10" s="1"/>
  <c r="AS105" i="10"/>
  <c r="AV118" i="10"/>
  <c r="Y119" i="10"/>
  <c r="Y118" i="10" s="1"/>
  <c r="AV159" i="10"/>
  <c r="Y160" i="10"/>
  <c r="Y159" i="10" s="1"/>
  <c r="AR159" i="10"/>
  <c r="U160" i="10"/>
  <c r="U159" i="10" s="1"/>
  <c r="L35" i="10"/>
  <c r="L34" i="10" s="1"/>
  <c r="AI34" i="10"/>
  <c r="AD127" i="11"/>
  <c r="AD126" i="11" s="1"/>
  <c r="AD126" i="10"/>
  <c r="AE42" i="10"/>
  <c r="H43" i="10"/>
  <c r="H42" i="10" s="1"/>
  <c r="AE156" i="10"/>
  <c r="H157" i="10"/>
  <c r="H156" i="10" s="1"/>
  <c r="AV22" i="10"/>
  <c r="Y23" i="10"/>
  <c r="Y22" i="10" s="1"/>
  <c r="AV156" i="10"/>
  <c r="Y157" i="10"/>
  <c r="Y156" i="10" s="1"/>
  <c r="U106" i="10"/>
  <c r="U105" i="10" s="1"/>
  <c r="AR105" i="10"/>
  <c r="O20" i="10"/>
  <c r="O19" i="10" s="1"/>
  <c r="AL19" i="10"/>
  <c r="O160" i="10"/>
  <c r="O159" i="10" s="1"/>
  <c r="O176" i="10" s="1"/>
  <c r="AL159" i="10"/>
  <c r="AQ22" i="10"/>
  <c r="T23" i="10"/>
  <c r="T22" i="10" s="1"/>
  <c r="W20" i="10"/>
  <c r="W19" i="10" s="1"/>
  <c r="AT19" i="10"/>
  <c r="J23" i="10"/>
  <c r="J22" i="10" s="1"/>
  <c r="AG22" i="10"/>
  <c r="AB127" i="11"/>
  <c r="AB126" i="11" s="1"/>
  <c r="AB126" i="10"/>
  <c r="AE126" i="10"/>
  <c r="H127" i="10"/>
  <c r="H126" i="10" s="1"/>
  <c r="AO118" i="10"/>
  <c r="R119" i="10"/>
  <c r="R118" i="10" s="1"/>
  <c r="AO145" i="10"/>
  <c r="R146" i="10"/>
  <c r="R145" i="10" s="1"/>
  <c r="Z42" i="10"/>
  <c r="G46" i="9" s="1"/>
  <c r="BB46" i="9" s="1"/>
  <c r="BC46" i="9" s="1"/>
  <c r="G47" i="9"/>
  <c r="BB47" i="9" s="1"/>
  <c r="BC47" i="9" s="1"/>
  <c r="Z132" i="10"/>
  <c r="G136" i="9" s="1"/>
  <c r="BB136" i="9" s="1"/>
  <c r="BC136" i="9" s="1"/>
  <c r="G137" i="9"/>
  <c r="BB137" i="9" s="1"/>
  <c r="BC137" i="9" s="1"/>
  <c r="I106" i="10"/>
  <c r="I105" i="10" s="1"/>
  <c r="AF105" i="10"/>
  <c r="AM31" i="10"/>
  <c r="P32" i="10"/>
  <c r="P31" i="10" s="1"/>
  <c r="AM132" i="10"/>
  <c r="P133" i="10"/>
  <c r="P132" i="10" s="1"/>
  <c r="N157" i="10"/>
  <c r="N156" i="10" s="1"/>
  <c r="AK156" i="10"/>
  <c r="L119" i="10"/>
  <c r="L118" i="10" s="1"/>
  <c r="AI118" i="10"/>
  <c r="AU22" i="10"/>
  <c r="X23" i="10"/>
  <c r="X22" i="10" s="1"/>
  <c r="AU159" i="10"/>
  <c r="X160" i="10"/>
  <c r="X159" i="10" s="1"/>
  <c r="T119" i="10"/>
  <c r="T118" i="10" s="1"/>
  <c r="AQ118" i="10"/>
  <c r="AJ19" i="10"/>
  <c r="M20" i="10"/>
  <c r="M19" i="10" s="1"/>
  <c r="M133" i="10"/>
  <c r="M132" i="10" s="1"/>
  <c r="AJ132" i="10"/>
  <c r="W127" i="10"/>
  <c r="W126" i="10" s="1"/>
  <c r="AT126" i="10"/>
  <c r="W160" i="10"/>
  <c r="W159" i="10" s="1"/>
  <c r="W176" i="10" s="1"/>
  <c r="AT159" i="10"/>
  <c r="S79" i="10"/>
  <c r="S78" i="10" s="1"/>
  <c r="AP78" i="10"/>
  <c r="AG38" i="10"/>
  <c r="J39" i="10"/>
  <c r="J38" i="10" s="1"/>
  <c r="AB31" i="11"/>
  <c r="AB30" i="11" s="1"/>
  <c r="AB31" i="10"/>
  <c r="AB133" i="11"/>
  <c r="AB132" i="11" s="1"/>
  <c r="AB132" i="10"/>
  <c r="AB146" i="11"/>
  <c r="AB145" i="11" s="1"/>
  <c r="AB145" i="10"/>
  <c r="AO38" i="10"/>
  <c r="R39" i="10"/>
  <c r="R38" i="10" s="1"/>
  <c r="R43" i="10"/>
  <c r="R42" i="10" s="1"/>
  <c r="AO42" i="10"/>
  <c r="N43" i="10"/>
  <c r="N42" i="10" s="1"/>
  <c r="AK42" i="10"/>
  <c r="AK126" i="10"/>
  <c r="N127" i="10"/>
  <c r="N126" i="10" s="1"/>
  <c r="AR126" i="10"/>
  <c r="U127" i="10"/>
  <c r="U126" i="10" s="1"/>
  <c r="AN126" i="10"/>
  <c r="Q127" i="10"/>
  <c r="Q126" i="10" s="1"/>
  <c r="AI42" i="10"/>
  <c r="L43" i="10"/>
  <c r="L42" i="10" s="1"/>
  <c r="AI156" i="10"/>
  <c r="L157" i="10"/>
  <c r="L156" i="10" s="1"/>
  <c r="AD31" i="11"/>
  <c r="AD30" i="11" s="1"/>
  <c r="AD31" i="10"/>
  <c r="AT132" i="10"/>
  <c r="W133" i="10"/>
  <c r="W132" i="10" s="1"/>
  <c r="AJ118" i="10"/>
  <c r="M119" i="10"/>
  <c r="M118" i="10" s="1"/>
  <c r="S23" i="10"/>
  <c r="S22" i="10" s="1"/>
  <c r="AP22" i="10"/>
  <c r="X119" i="10"/>
  <c r="X118" i="10" s="1"/>
  <c r="AU118" i="10"/>
  <c r="AJ22" i="10"/>
  <c r="M23" i="10"/>
  <c r="M22" i="10" s="1"/>
  <c r="AJ156" i="10"/>
  <c r="M157" i="10"/>
  <c r="M156" i="10" s="1"/>
  <c r="AT118" i="10"/>
  <c r="W119" i="10"/>
  <c r="W118" i="10" s="1"/>
  <c r="AL34" i="10"/>
  <c r="O35" i="10"/>
  <c r="O34" i="10" s="1"/>
  <c r="AG34" i="10"/>
  <c r="J35" i="10"/>
  <c r="J34" i="10" s="1"/>
  <c r="AB35" i="11"/>
  <c r="AB34" i="11" s="1"/>
  <c r="AB34" i="10"/>
  <c r="AB106" i="11"/>
  <c r="AB105" i="11" s="1"/>
  <c r="AB105" i="10"/>
  <c r="AE31" i="10"/>
  <c r="H32" i="10"/>
  <c r="H31" i="10" s="1"/>
  <c r="AE132" i="10"/>
  <c r="H133" i="10"/>
  <c r="H132" i="10" s="1"/>
  <c r="AS31" i="10"/>
  <c r="V32" i="10"/>
  <c r="V31" i="10" s="1"/>
  <c r="AK132" i="10"/>
  <c r="N133" i="10"/>
  <c r="N132" i="10" s="1"/>
  <c r="AK159" i="10"/>
  <c r="N160" i="10"/>
  <c r="N159" i="10" s="1"/>
  <c r="AV78" i="10"/>
  <c r="Y79" i="10"/>
  <c r="Y78" i="10" s="1"/>
  <c r="AR78" i="10"/>
  <c r="U79" i="10"/>
  <c r="U78" i="10" s="1"/>
  <c r="AN78" i="10"/>
  <c r="Q79" i="10"/>
  <c r="Q78" i="10" s="1"/>
  <c r="L39" i="10"/>
  <c r="L38" i="10" s="1"/>
  <c r="AI38" i="10"/>
  <c r="AD39" i="11"/>
  <c r="AD38" i="11" s="1"/>
  <c r="AD38" i="10"/>
  <c r="AD43" i="11"/>
  <c r="AD42" i="11" s="1"/>
  <c r="AD42" i="10"/>
  <c r="AD106" i="11"/>
  <c r="AD105" i="11" s="1"/>
  <c r="AD105" i="10"/>
  <c r="AS34" i="10"/>
  <c r="V35" i="10"/>
  <c r="V34" i="10" s="1"/>
  <c r="AS126" i="10"/>
  <c r="V127" i="10"/>
  <c r="V126" i="10" s="1"/>
  <c r="AK145" i="10"/>
  <c r="N146" i="10"/>
  <c r="N145" i="10" s="1"/>
  <c r="Y133" i="10"/>
  <c r="Y132" i="10" s="1"/>
  <c r="AV132" i="10"/>
  <c r="Y146" i="10"/>
  <c r="Y145" i="10" s="1"/>
  <c r="AV145" i="10"/>
  <c r="AR156" i="10"/>
  <c r="U157" i="10"/>
  <c r="U156" i="10" s="1"/>
  <c r="AN159" i="10"/>
  <c r="AN176" i="10" s="1"/>
  <c r="Q160" i="10"/>
  <c r="Q159" i="10" s="1"/>
  <c r="Q176" i="10" s="1"/>
  <c r="AI19" i="10"/>
  <c r="L20" i="10"/>
  <c r="L19" i="10" s="1"/>
  <c r="AI105" i="10"/>
  <c r="L106" i="10"/>
  <c r="L105" i="10" s="1"/>
  <c r="AD35" i="11"/>
  <c r="AD34" i="11" s="1"/>
  <c r="AD34" i="10"/>
  <c r="X35" i="10"/>
  <c r="X34" i="10" s="1"/>
  <c r="AU34" i="10"/>
  <c r="AQ105" i="10"/>
  <c r="T106" i="10"/>
  <c r="T105" i="10" s="1"/>
  <c r="AG145" i="10"/>
  <c r="J146" i="10"/>
  <c r="J145" i="10" s="1"/>
  <c r="AK105" i="10"/>
  <c r="N106" i="10"/>
  <c r="N105" i="10" s="1"/>
  <c r="AV42" i="10"/>
  <c r="Y43" i="10"/>
  <c r="Y42" i="10" s="1"/>
  <c r="AN38" i="10"/>
  <c r="Q39" i="10"/>
  <c r="Q38" i="10" s="1"/>
  <c r="AK176" i="10" l="1"/>
  <c r="AI176" i="10"/>
  <c r="AU176" i="10"/>
  <c r="AR176" i="10"/>
  <c r="AJ176" i="10"/>
  <c r="AG176" i="10"/>
  <c r="AA38" i="11"/>
  <c r="G39" i="11"/>
  <c r="G38" i="11" s="1"/>
  <c r="K176" i="10"/>
  <c r="G35" i="9"/>
  <c r="BB35" i="9" s="1"/>
  <c r="BC35" i="9" s="1"/>
  <c r="AE176" i="10"/>
  <c r="I176" i="10"/>
  <c r="G82" i="9"/>
  <c r="BB82" i="9" s="1"/>
  <c r="BC82" i="9" s="1"/>
  <c r="S176" i="10"/>
  <c r="AD132" i="11"/>
  <c r="AO176" i="10"/>
  <c r="AA126" i="11"/>
  <c r="G127" i="11"/>
  <c r="G126" i="11" s="1"/>
  <c r="AM176" i="10"/>
  <c r="N176" i="10"/>
  <c r="AT176" i="10"/>
  <c r="AL176" i="10"/>
  <c r="Y176" i="10"/>
  <c r="L176" i="10"/>
  <c r="V176" i="10"/>
  <c r="AA34" i="11"/>
  <c r="G35" i="11"/>
  <c r="G34" i="11" s="1"/>
  <c r="AA118" i="11"/>
  <c r="G119" i="11"/>
  <c r="G118" i="11" s="1"/>
  <c r="AD176" i="10"/>
  <c r="AF176" i="10"/>
  <c r="AA78" i="11"/>
  <c r="G79" i="11"/>
  <c r="G78" i="11" s="1"/>
  <c r="AA176" i="10"/>
  <c r="T176" i="10"/>
  <c r="AA42" i="11"/>
  <c r="G43" i="11"/>
  <c r="G42" i="11" s="1"/>
  <c r="G130" i="9"/>
  <c r="BB130" i="9" s="1"/>
  <c r="BC130" i="9" s="1"/>
  <c r="AC176" i="10"/>
  <c r="AV176" i="10"/>
  <c r="AA132" i="11"/>
  <c r="G133" i="11"/>
  <c r="G132" i="11" s="1"/>
  <c r="G140" i="11"/>
  <c r="Z132" i="11"/>
  <c r="Z176" i="11" s="1"/>
  <c r="Y23" i="1" s="1"/>
  <c r="AS176" i="10"/>
  <c r="AA30" i="11"/>
  <c r="G31" i="11"/>
  <c r="G30" i="11" s="1"/>
  <c r="AA21" i="11"/>
  <c r="G22" i="11"/>
  <c r="G21" i="11" s="1"/>
  <c r="AA159" i="11"/>
  <c r="G160" i="11"/>
  <c r="G159" i="11" s="1"/>
  <c r="AB176" i="11"/>
  <c r="AA23" i="1" s="1"/>
  <c r="AA24" i="1" s="1"/>
  <c r="AA27" i="1" s="1"/>
  <c r="AQ176" i="10"/>
  <c r="AD176" i="11"/>
  <c r="AC23" i="1" s="1"/>
  <c r="AC24" i="1" s="1"/>
  <c r="AC27" i="1" s="1"/>
  <c r="AC31" i="1" s="1"/>
  <c r="AA156" i="11"/>
  <c r="G157" i="11"/>
  <c r="G156" i="11" s="1"/>
  <c r="X176" i="10"/>
  <c r="U176" i="10"/>
  <c r="M176" i="10"/>
  <c r="J176" i="10"/>
  <c r="G109" i="9"/>
  <c r="BB109" i="9" s="1"/>
  <c r="BC109" i="9" s="1"/>
  <c r="AA18" i="11"/>
  <c r="AA176" i="11" s="1"/>
  <c r="Z23" i="1" s="1"/>
  <c r="Z24" i="1" s="1"/>
  <c r="Z27" i="1" s="1"/>
  <c r="G19" i="11"/>
  <c r="G18" i="11" s="1"/>
  <c r="AH176" i="10"/>
  <c r="H176" i="10"/>
  <c r="AB176" i="10"/>
  <c r="AA145" i="11"/>
  <c r="G146" i="11"/>
  <c r="G145" i="11" s="1"/>
  <c r="Z176" i="10"/>
  <c r="G163" i="9"/>
  <c r="AA105" i="11"/>
  <c r="G106" i="11"/>
  <c r="G105" i="11" s="1"/>
  <c r="AP176" i="10"/>
  <c r="R176" i="10"/>
  <c r="P176" i="10"/>
  <c r="G38" i="9"/>
  <c r="BB38" i="9" s="1"/>
  <c r="BC38" i="9" s="1"/>
  <c r="AA31" i="1" l="1"/>
  <c r="AA29" i="1"/>
  <c r="Y24" i="1"/>
  <c r="Y27" i="1" s="1"/>
  <c r="G23" i="1"/>
  <c r="G24" i="1" s="1"/>
  <c r="G27" i="1" s="1"/>
  <c r="G29" i="1" s="1"/>
  <c r="BB163" i="9"/>
  <c r="BC163" i="9" s="1"/>
  <c r="G180" i="9"/>
  <c r="BB180" i="9" s="1"/>
  <c r="BC180" i="9" s="1"/>
  <c r="G176" i="11"/>
  <c r="Z31" i="1"/>
  <c r="Z29" i="1"/>
  <c r="Y31" i="1" l="1"/>
  <c r="Y29" i="1"/>
</calcChain>
</file>

<file path=xl/sharedStrings.xml><?xml version="1.0" encoding="utf-8"?>
<sst xmlns="http://schemas.openxmlformats.org/spreadsheetml/2006/main" count="3348" uniqueCount="461">
  <si>
    <t>Ūkio subjektas: UAB Tauragės šilumos tinklai</t>
  </si>
  <si>
    <t>Ataskaitinis laikotarpis: 2021.01.01 - 2021.12.31</t>
  </si>
  <si>
    <t>Konsoliduota pelno (nuostolių) ataskaita (eurais)</t>
  </si>
  <si>
    <t>Šilumos sektoriaus įmonių apskaitos atskyrimo ir sąnaudų paskirstymo reikalavimų aprašo 1 priedas</t>
  </si>
  <si>
    <t>STRAIPSNIAI</t>
  </si>
  <si>
    <t>Per ataskaitinį laikotarpį 
IŠ VISO</t>
  </si>
  <si>
    <t>IŠ VISO</t>
  </si>
  <si>
    <t>Nepriskirta</t>
  </si>
  <si>
    <t>Pastabos</t>
  </si>
  <si>
    <t>Šilumos gamybos (įskaitant perkamą šilumą) verslo vienetas</t>
  </si>
  <si>
    <t>Šilumos perdavimo verslo vienetas</t>
  </si>
  <si>
    <t>Mažmeninio aptarnavimo (šilumos pardavimo) verslo vienetas</t>
  </si>
  <si>
    <t>Karšto vandens tiekimo verslo vienetas</t>
  </si>
  <si>
    <t>Neatsiskaitomųjų šilumos apskaitos prietaisų aptarnavimo  verslo vienetas</t>
  </si>
  <si>
    <t>Pastatų šildymo ir karšto vandens sistemų priežiūros verslo vienetas</t>
  </si>
  <si>
    <t>Prekybos apyvartiniais taršos leidimais ir su ja susijusios veiklos verslo vienetas</t>
  </si>
  <si>
    <t>Kitos reguliuojamosios veiklos verslo vienetas</t>
  </si>
  <si>
    <t>Nereguliuojamosios veiklos verslo vienetas</t>
  </si>
  <si>
    <t>Šilumos (produkto) gamyba</t>
  </si>
  <si>
    <t>Šilumos poreikio piko pajėgumų ir rezervinės galios užtikrinimas</t>
  </si>
  <si>
    <t>Šilumos perdavimas centralizuoto šilumos tiekimo sistemos tinklais</t>
  </si>
  <si>
    <t xml:space="preserve">Balansavimas centralizuoto šilumos tiekimo sistemoje </t>
  </si>
  <si>
    <t xml:space="preserve">Karšto vandens tiekimas (ruošimas ir vartotojų mažmeninis aptarnavimas) </t>
  </si>
  <si>
    <t xml:space="preserve">Karšto vandens temperatūros palaikymas
</t>
  </si>
  <si>
    <t>Karšto vandens apskaitos prietaisų aptarnavimas</t>
  </si>
  <si>
    <t xml:space="preserve">Pastatų šildymo ir karšto vandens sistemų einamoji priežiūra) </t>
  </si>
  <si>
    <t>Pastatų šildymo ir karšto vandens sistemų rekonstrukcija</t>
  </si>
  <si>
    <t>Elektros energijos (produkto) gamyba</t>
  </si>
  <si>
    <t>Geriamojo vadens tiekimas ir nutekų tvarkymas</t>
  </si>
  <si>
    <t xml:space="preserve">Pajamos </t>
  </si>
  <si>
    <t>-</t>
  </si>
  <si>
    <t>(1)=(1.1)+(1.2)+(1.3)+(1.4)</t>
  </si>
  <si>
    <t>iš jų: kogeneracinių jėgainių pajamos</t>
  </si>
  <si>
    <t>Reguliuojamos veiklos pajamos1</t>
  </si>
  <si>
    <t>(1.1)</t>
  </si>
  <si>
    <t>Pajamos iš reguliuojamoje veikloje naudojamo turto nuomos</t>
  </si>
  <si>
    <t>(1.2)</t>
  </si>
  <si>
    <t>Kitos pajamos (dujų ir elektros balansavimo ir kitos pajamos)</t>
  </si>
  <si>
    <t>(1.3)</t>
  </si>
  <si>
    <t>Verslo vienetų pajamų koregavimas (+/-)²</t>
  </si>
  <si>
    <t>(1.4.)</t>
  </si>
  <si>
    <t>Sąnaudos (iš 12 priedo ((Nepriskirta3) iš 5 priedo))</t>
  </si>
  <si>
    <t>(2)</t>
  </si>
  <si>
    <t>Rezultatas</t>
  </si>
  <si>
    <t>(3)=(1)-(2)</t>
  </si>
  <si>
    <t>Koregavimas dėl kuro kainų pasikeitimo ir kitų priežasčių (ataskaitinis laikotarpis)</t>
  </si>
  <si>
    <t>(4)</t>
  </si>
  <si>
    <t>Koregavimas dėl kuro kainų pasikeitimo ir kitų priežasčių4 (praėję laikotarpiai)</t>
  </si>
  <si>
    <t>(5)</t>
  </si>
  <si>
    <t>Rezultatas (koreguotas)</t>
  </si>
  <si>
    <t>(6)=(3)-(4)-(5)</t>
  </si>
  <si>
    <t>Investicijų grąža5</t>
  </si>
  <si>
    <t>(7)</t>
  </si>
  <si>
    <t>Skirtumas</t>
  </si>
  <si>
    <t>(8)=(6)-(7)</t>
  </si>
  <si>
    <t>Verslo vieneto reguliuojamo turto vertė, Eur6</t>
  </si>
  <si>
    <t>(9)</t>
  </si>
  <si>
    <t>Faktinė verslo vieneto veikloje naudojamo kapitalo investicijų grąža, %</t>
  </si>
  <si>
    <t>(10)=(6)/(9)</t>
  </si>
  <si>
    <t xml:space="preserve">Praėjęs ataskaitinis laikotarpis </t>
  </si>
  <si>
    <t>CŠT sistema 1</t>
  </si>
  <si>
    <t xml:space="preserve">... paslauga (produktas) </t>
  </si>
  <si>
    <t>Elektros energijos gamyba</t>
  </si>
  <si>
    <t>Geriamojo vandens tiekimas ir nuotekų tvarkymas</t>
  </si>
  <si>
    <t>(1.4)</t>
  </si>
  <si>
    <t>Atsiskaitomųjų šilumos apskaitos prietaisų eksploatacijos sąnaudos</t>
  </si>
  <si>
    <t>Nuotolinės duomenų nuskaitymo ir perdavimo sistemos priežiūros sąnaudos</t>
  </si>
  <si>
    <t>Rezervinio kuro saugojimo, atnaujinimo ir įsigijimo sąnaudos</t>
  </si>
  <si>
    <t>Pastabos:</t>
  </si>
  <si>
    <t>%</t>
  </si>
  <si>
    <t>Eur</t>
  </si>
  <si>
    <t>Ūkio subjekto veikloje patirtų sąnaudų grupių ir kategorijų (Didžiosios knygos) ataskaita</t>
  </si>
  <si>
    <t>Šilumos sektoriaus įmonių apskaitos atskyrimo ir sąnaudų paskirstymo reikalavimų aprašo 5 priedas</t>
  </si>
  <si>
    <t>SĄNAUDŲ KATEGORIJA</t>
  </si>
  <si>
    <t>TIESIOGINĖS SĄNAUDOS</t>
  </si>
  <si>
    <t>NETIESIOGINĖS SĄNAUDOS</t>
  </si>
  <si>
    <t>BENDROSIOS SĄNAUDOS</t>
  </si>
  <si>
    <t>NEPASKIRSTOMOSIOS SĄNAUDOS1</t>
  </si>
  <si>
    <t>SĄNAUDOS IŠ VISO</t>
  </si>
  <si>
    <t>SĄNAUDŲ GRUPĖS IR POGRUPIAI</t>
  </si>
  <si>
    <t>I.</t>
  </si>
  <si>
    <t>ŠILUMOS ĮSIGIJIMO SĄNAUDOS</t>
  </si>
  <si>
    <t>I.1.</t>
  </si>
  <si>
    <t>Šilumos įsigijimo sąnaudos</t>
  </si>
  <si>
    <t>I.2.</t>
  </si>
  <si>
    <t>Kitos sąnaudos, susijusios su šilumos įsigijimu (nurodyti)</t>
  </si>
  <si>
    <t>II.</t>
  </si>
  <si>
    <t>KURO SĄNAUDOS ENERGIJAI GAMINTI</t>
  </si>
  <si>
    <t>II.1.</t>
  </si>
  <si>
    <t>Gamtinių dujų įsigijimo sąnaudos</t>
  </si>
  <si>
    <t>II.2.</t>
  </si>
  <si>
    <t>Mazuto įsigijimo sąnaudos</t>
  </si>
  <si>
    <t>II.3.</t>
  </si>
  <si>
    <t>Medienos įsigijimo sąnaudos</t>
  </si>
  <si>
    <t>II.4.</t>
  </si>
  <si>
    <t>Skalūnų alyvos įsigijimo sąnaudos</t>
  </si>
  <si>
    <t>II.5.</t>
  </si>
  <si>
    <t>Dyzelino įsigijimo sąnaudos</t>
  </si>
  <si>
    <t>II.6.</t>
  </si>
  <si>
    <t>Kitos sąnaudos, susijusios su kuro įsigijimu (biokuro laboratoriniai tyrimaii)</t>
  </si>
  <si>
    <t>II.7.</t>
  </si>
  <si>
    <t/>
  </si>
  <si>
    <t>II.8.</t>
  </si>
  <si>
    <t>III.</t>
  </si>
  <si>
    <t>ELEKTROS ENERGIJOS TECHNOLOGINĖMS REIKMĖMS ĮSIGIJIMO SĄNAUDOS</t>
  </si>
  <si>
    <t>III.1.</t>
  </si>
  <si>
    <t>Elektros energijos technologinėms reikmėms įsigijimo sąnaudos</t>
  </si>
  <si>
    <t>III.2.</t>
  </si>
  <si>
    <t>Kitos sąnaudos, susijusios su elektros energijos TR įsigijimu (nurodyti)</t>
  </si>
  <si>
    <t>IV.</t>
  </si>
  <si>
    <t>VANDENS TECHNOLOGINĖMS REIKMĖMS ĮSIGIJIMO IR NUOTEKŲ TVARKYMO SĄNAUDOS</t>
  </si>
  <si>
    <t>IV.1.</t>
  </si>
  <si>
    <t>Vandens technologinėms reikmėms įsigijimo sąnaudos</t>
  </si>
  <si>
    <t>IV.2.</t>
  </si>
  <si>
    <t>Nuotekų tvarkymo sąnaudos</t>
  </si>
  <si>
    <t>IV.3.</t>
  </si>
  <si>
    <t>Kitos sąnaudos, susijusios su vandens TR įsigijimu (nurodyti)</t>
  </si>
  <si>
    <t>V.</t>
  </si>
  <si>
    <t>APYVARTINIŲ TARŠOS LEIDIMŲ ĮSIGIJIMO SĄNAUDOS</t>
  </si>
  <si>
    <t>V.1.</t>
  </si>
  <si>
    <t>Apyvartinių taršos leidimų įsigjimo sąnaudos</t>
  </si>
  <si>
    <t>V.2.</t>
  </si>
  <si>
    <t>Kitos sąnaudos, susijusios su ATL įsigijimu (nurodyti)</t>
  </si>
  <si>
    <t>V.3.</t>
  </si>
  <si>
    <t>VI.</t>
  </si>
  <si>
    <t>KITOS KINTAMOSIOS SĄNAUDOS</t>
  </si>
  <si>
    <t>VI.1.</t>
  </si>
  <si>
    <t>Pelenų tvarkymo (išvežimo, utilizavimo) sąnaudos</t>
  </si>
  <si>
    <t>VI.2.</t>
  </si>
  <si>
    <t>Energijos išteklių biržos operatoriaus teikiamų paslaugų sąnaudos</t>
  </si>
  <si>
    <t>VI.3.</t>
  </si>
  <si>
    <t>Gamtinių dujų biržos operatoriaus teikiamų paslaugų sąnaudos</t>
  </si>
  <si>
    <t>VI.4.</t>
  </si>
  <si>
    <t>Laboratoriniai tyrimai</t>
  </si>
  <si>
    <t>VI.5.</t>
  </si>
  <si>
    <t>Cheminės medžiagos technologijai</t>
  </si>
  <si>
    <t>VI.6.</t>
  </si>
  <si>
    <t>Kitos kintamosios sąnaudos (nurodyti)</t>
  </si>
  <si>
    <t>VI.7.</t>
  </si>
  <si>
    <t>VII.</t>
  </si>
  <si>
    <t>NUSIDĖVĖJIMO (AMORTIZACIJOS) SĄNAUDOS</t>
  </si>
  <si>
    <t>VII.1.</t>
  </si>
  <si>
    <t>Plėtros darbų nusidėvėjimo sąnaudos</t>
  </si>
  <si>
    <t>VII.2.</t>
  </si>
  <si>
    <t>Prestižo nusidėvėjimo sąnaudos</t>
  </si>
  <si>
    <t>VII.3.</t>
  </si>
  <si>
    <t>Patentų, licencijų, įsigytų teisių nusidėvėjimo sąnaudos</t>
  </si>
  <si>
    <t>VII.4.</t>
  </si>
  <si>
    <t>Programinės įrangos nusidėvėjimo sąnaudos</t>
  </si>
  <si>
    <t>VII.5.</t>
  </si>
  <si>
    <t>Kito nematerialaus turto (nurodyti) nusidėvėjimo sąnaudos</t>
  </si>
  <si>
    <t>VII.6.</t>
  </si>
  <si>
    <t>Gamybinės paskirties pastatų, statinių (katilinių) nusidėvėjimo sąnaudos</t>
  </si>
  <si>
    <t>VII.7.</t>
  </si>
  <si>
    <t>Gamybinės paskirties pastatų, statinių (konteinerinių katilinių, siurblinių) nusidėvėjimo sąnaudos</t>
  </si>
  <si>
    <t>VII.8.</t>
  </si>
  <si>
    <t>Gamybinės paskirties pastatų, statinių (kitų technologinės paskirties) nusidėvėjimo sąnaudos</t>
  </si>
  <si>
    <t>VII.9.</t>
  </si>
  <si>
    <t>Kitos paskirties pastatų, statinių (kuro (mazuto) rezervuarų) nusidėvėjimo sąnaudos</t>
  </si>
  <si>
    <t>VII.10.</t>
  </si>
  <si>
    <t>Kitos paskirties pastatų, statinių (dūmtraukių mūrinių, gelžbetoninių) nusidėvėjimo sąnaudos</t>
  </si>
  <si>
    <t>VII.11.</t>
  </si>
  <si>
    <t>Kitos paskirties pastatų, statinių (dūmtraukių metalinių) nusidėvėjimo sąnaudos</t>
  </si>
  <si>
    <t>VII.12.</t>
  </si>
  <si>
    <t>Kitos paskirties pastatų, statinių (vamzdynų) nusidėvėjimo sąnaudos</t>
  </si>
  <si>
    <t>VII.13.</t>
  </si>
  <si>
    <t>Administracinės paskirties pastatų, statinių nusidėvėjimo sąnaudos</t>
  </si>
  <si>
    <t>VII.14.</t>
  </si>
  <si>
    <t>Kitos paskirties pastatų nusidėvėjimo sąnaudos</t>
  </si>
  <si>
    <t>VII.15.</t>
  </si>
  <si>
    <t>Kitos įrangos, prietaisų, įrankių, įrenginių (kelių, aikštelių, šaligatvių, tvorų) nusidėvėjimo sąnaudos</t>
  </si>
  <si>
    <t>VII.16.</t>
  </si>
  <si>
    <t>Mašinų ir įrengimų (katilinių įrengimų, stacionariųjų garo katilų) nusidėvėjimo sąnaudos</t>
  </si>
  <si>
    <t>VII.17.</t>
  </si>
  <si>
    <t>Mašinų ir įrengimų (vandens šildymo katilų) nusidėvėjimo sąnaudos</t>
  </si>
  <si>
    <t>VII.18.</t>
  </si>
  <si>
    <t>Mašinų ir įrengimų (siurblių, kitų siurblinės įrengimų) nusidėvėjimo sąnaudos</t>
  </si>
  <si>
    <t>VII.19.</t>
  </si>
  <si>
    <t>Mašinų ir įrengimų (šilumos punktų, mazgų, modulių) nusidėvėjimo sąnaudos</t>
  </si>
  <si>
    <t>VII.20.</t>
  </si>
  <si>
    <t>Kitų mašinų ir įrengimų (nurodyti) nusidėvėjimo sąnaudos</t>
  </si>
  <si>
    <t>VII.21.</t>
  </si>
  <si>
    <t>Kitos įrangos, prietaisų, įrankių, įrenginių nusidėvėjimo sąnaudos</t>
  </si>
  <si>
    <t>VII.22.</t>
  </si>
  <si>
    <t>Kitos įrangos, prietaisų, įrankių, įrenginių (šilumos kiekio apskaitos prietaisų) nusidėvėjimo sąnaudos</t>
  </si>
  <si>
    <t>VII.23.</t>
  </si>
  <si>
    <t>Kitos įrangos, prietaisų, įrankių, įrenginių (kitų šilumos matavimo ir reguliavimo prietaisų) nusidėvėjimo sąnaudos</t>
  </si>
  <si>
    <t>VII.24.</t>
  </si>
  <si>
    <t>Transporto priemonių nusidėvėjimo sąnaudos</t>
  </si>
  <si>
    <t>VII.25.</t>
  </si>
  <si>
    <t>Kito materialaus turto nusidėvėjimo sąnaudos</t>
  </si>
  <si>
    <t>VII.26.</t>
  </si>
  <si>
    <t>Investicinio turto nusidėvėjimo sąnaudos</t>
  </si>
  <si>
    <t>VII.27.</t>
  </si>
  <si>
    <t>Kito ilgalaikio turto nusidėvėjimo sąnaudos</t>
  </si>
  <si>
    <t>VIII.</t>
  </si>
  <si>
    <t>EINAMOJO REMONTO IR APTARNAVIMO SĄNAUDOS</t>
  </si>
  <si>
    <t>VIII.1.</t>
  </si>
  <si>
    <t>Gamybos objektų einamojo remonto, aptarnavimo sąnaudos</t>
  </si>
  <si>
    <t>VIII.2.</t>
  </si>
  <si>
    <t>Tinklų einamojo remonto, aptarnavimo sąnaudos</t>
  </si>
  <si>
    <t>VIII.3.</t>
  </si>
  <si>
    <t>Šilumos punktų einamojo remonto, aptarnavimo sąnaudos</t>
  </si>
  <si>
    <t>VIII.4.</t>
  </si>
  <si>
    <t>IT aptarnavimo sąnaudos</t>
  </si>
  <si>
    <t>VIII.5.</t>
  </si>
  <si>
    <t>Kitų objektų (nurodyti) einamojo remonto, aptarnavimo sąnaudos</t>
  </si>
  <si>
    <t>VIII.6.</t>
  </si>
  <si>
    <t>Medžiagų, žaliavų sąnaudos gamybos objektams</t>
  </si>
  <si>
    <t>VIII.7.</t>
  </si>
  <si>
    <t>Medžiagų, žaliavų sąnaudos tinklams</t>
  </si>
  <si>
    <t>VIII.8.</t>
  </si>
  <si>
    <t>Medžiagų, žaliavų sąnaudos šilumos punktams</t>
  </si>
  <si>
    <t>VIII.9.</t>
  </si>
  <si>
    <t>Medžiagų, žaliavų sąnaudos IT</t>
  </si>
  <si>
    <t>VIII.10.</t>
  </si>
  <si>
    <t>Medžiagų, žaliavų sąnaudos kitiems objektams (nurodyti)</t>
  </si>
  <si>
    <t>VIII.11.</t>
  </si>
  <si>
    <t>VIII.12.</t>
  </si>
  <si>
    <t>VIII.13.</t>
  </si>
  <si>
    <t>Patalpų (ne administracinių) remonto, aptarnavimo sąnaudos</t>
  </si>
  <si>
    <t>VIII.15.</t>
  </si>
  <si>
    <t>Mažaverčio inventoriaus sąnaudos</t>
  </si>
  <si>
    <t>VIII.16.</t>
  </si>
  <si>
    <t>Turto nuomos (ne šilumos ūkio nuomos, koncesijos sutarties objektų) sąnaudos</t>
  </si>
  <si>
    <t>VIII.17.</t>
  </si>
  <si>
    <t>Komunalinių paslaugų (elektros energija, vanduo, nuotekos, atliekos, t.t.) sąnaudos (ne administracinių patalpų)</t>
  </si>
  <si>
    <t>VIII.18.</t>
  </si>
  <si>
    <t>Transporto priemonių eksploatacinės sąnaudos</t>
  </si>
  <si>
    <t>VIII.19.</t>
  </si>
  <si>
    <t>Transporto priemonių kuro sąnaudos</t>
  </si>
  <si>
    <t>VIII.20.</t>
  </si>
  <si>
    <t>Muitinės ir ekspedijavimo paslaugų sąnaudos</t>
  </si>
  <si>
    <t>VIII.21.</t>
  </si>
  <si>
    <t>Metrologinės patikros sąnaudos (šilumos ir karšto vandens apskaitos prietaisų)</t>
  </si>
  <si>
    <t>VIII.22.</t>
  </si>
  <si>
    <t>VIII.23.</t>
  </si>
  <si>
    <t>VIII.24.</t>
  </si>
  <si>
    <t>VIII.25.</t>
  </si>
  <si>
    <t>VIII.26.</t>
  </si>
  <si>
    <t>IX.</t>
  </si>
  <si>
    <t>PERSONALO SĄNAUDOS</t>
  </si>
  <si>
    <t>IX.1.</t>
  </si>
  <si>
    <t>Darbo užmokesčio sąnaudos (be administracijos darbuotojų darbo užmokesčio sąnaudų)</t>
  </si>
  <si>
    <t>IX.2.</t>
  </si>
  <si>
    <t>Darbdavio įmokų Valstybinio socialinio draudimo fondo valdybai sąnaudos</t>
  </si>
  <si>
    <t>IX.3.</t>
  </si>
  <si>
    <t>Papildomo darbuotojų draudimo sąnaudos</t>
  </si>
  <si>
    <t>IX.4.</t>
  </si>
  <si>
    <t>Mokymų, kvalifikacijos kėlimo, studijų sąnaudos</t>
  </si>
  <si>
    <t>IX.5.</t>
  </si>
  <si>
    <t>Išeitinės pašalpos, kompensacijos</t>
  </si>
  <si>
    <t>IX.6.</t>
  </si>
  <si>
    <t>Apsauginiai ir darbo drabužiai</t>
  </si>
  <si>
    <t>IX.7.</t>
  </si>
  <si>
    <t>Kelionės sąnaudos</t>
  </si>
  <si>
    <t>IX.8.</t>
  </si>
  <si>
    <t>Administracijos darbuotojų darbo užmokesčio sąnaudos</t>
  </si>
  <si>
    <t>IX.9.</t>
  </si>
  <si>
    <t>Kitos su personalu susijusios sąnaudos (garantinio f. įmokos, atost.kaupimo)</t>
  </si>
  <si>
    <t>IX.10.</t>
  </si>
  <si>
    <t>IX.11.</t>
  </si>
  <si>
    <t>IX.12.</t>
  </si>
  <si>
    <t>X.</t>
  </si>
  <si>
    <t>MOKESČIŲ SĄNAUDOS</t>
  </si>
  <si>
    <t>X.1.</t>
  </si>
  <si>
    <t>Žemės mokesčio sąnaudos</t>
  </si>
  <si>
    <t>X.2.</t>
  </si>
  <si>
    <t>Nekilnojamo turto mokesčio sąnaudos</t>
  </si>
  <si>
    <t>X.3.</t>
  </si>
  <si>
    <t>Aplinkos taršos mokesčio sąnaudos</t>
  </si>
  <si>
    <t>X.4.</t>
  </si>
  <si>
    <t>Valstybinių išteklių mokesčio sąnaudos</t>
  </si>
  <si>
    <t>X.5.</t>
  </si>
  <si>
    <t>Žyminio mokesčio sąnaudos</t>
  </si>
  <si>
    <t>X.6.</t>
  </si>
  <si>
    <t>Energetikos įstatyme numatytų mokesčių sąnaudos</t>
  </si>
  <si>
    <t xml:space="preserve">X.7. </t>
  </si>
  <si>
    <t>Kitų mokesčių valstybei  (nurodyti) sąnaudos</t>
  </si>
  <si>
    <t>XI.</t>
  </si>
  <si>
    <t>FINANSINĖS SĄNAUDOS</t>
  </si>
  <si>
    <t>XI.1.</t>
  </si>
  <si>
    <t>Banko paslaugų (komisinių) sąnaudos</t>
  </si>
  <si>
    <t>XI.2.</t>
  </si>
  <si>
    <t>Palūkanų sąnaudos</t>
  </si>
  <si>
    <t>XI.3.</t>
  </si>
  <si>
    <t>Neigiamos mokėtinų ir gautinų sumų perkainojimo įtakos sąnaudos</t>
  </si>
  <si>
    <t>XI.4.</t>
  </si>
  <si>
    <t>Kitos finansinės sąnaudos (nurodyti)</t>
  </si>
  <si>
    <t>XI.5.</t>
  </si>
  <si>
    <t>XII.</t>
  </si>
  <si>
    <t>ADMINISTRACINĖS SĄNAUDOS</t>
  </si>
  <si>
    <t>XII.1.</t>
  </si>
  <si>
    <t>Teisinės paslaugos</t>
  </si>
  <si>
    <t>XII.2.</t>
  </si>
  <si>
    <t>Konsultacinės paslaugos</t>
  </si>
  <si>
    <t>XII.3.</t>
  </si>
  <si>
    <t>Ryšių paslaugos</t>
  </si>
  <si>
    <t>XII.4.</t>
  </si>
  <si>
    <t>Pašto, pasiuntinių paslaugos</t>
  </si>
  <si>
    <t>XII.5.</t>
  </si>
  <si>
    <t>Kanceliarinės sąnaudos</t>
  </si>
  <si>
    <t>XII.6.</t>
  </si>
  <si>
    <t>Org.inventoriaus aptarnavimas, remontas</t>
  </si>
  <si>
    <t>XII.7.</t>
  </si>
  <si>
    <t>Profesinė literatūra, spauda</t>
  </si>
  <si>
    <t>XII.8.</t>
  </si>
  <si>
    <t>Komunalinės paslaugos (elektros energija, vanduo, nuotekos, šiukšlės, t.t.)</t>
  </si>
  <si>
    <t>XII.9.</t>
  </si>
  <si>
    <t>Patalpų priežiūros sąnaudos</t>
  </si>
  <si>
    <t xml:space="preserve">XII.10. </t>
  </si>
  <si>
    <t>Kitos administravimo sąnaudos (nurodyti)</t>
  </si>
  <si>
    <t xml:space="preserve">XII.11. </t>
  </si>
  <si>
    <t xml:space="preserve">XII.12. </t>
  </si>
  <si>
    <t>XIII.</t>
  </si>
  <si>
    <t>RINKODAROS IR PARDAVIMŲ SĄNAUDOS</t>
  </si>
  <si>
    <t>XIII.1.</t>
  </si>
  <si>
    <t>Reklamos paslaugoms (produktams) sąnaudos</t>
  </si>
  <si>
    <t>XIII.2.</t>
  </si>
  <si>
    <t>Privalomo vartotojų informavimo, įskaitant tinklalapio palaikymą, sąnaudos</t>
  </si>
  <si>
    <t>XIII.3.</t>
  </si>
  <si>
    <t>Prekės ženklo, įvaizdžio sąnaudos</t>
  </si>
  <si>
    <t>XIII.4.</t>
  </si>
  <si>
    <t>Rinkos tyrimų sąnaudos</t>
  </si>
  <si>
    <t>XIII.5.</t>
  </si>
  <si>
    <t>Sąskaitų vartotojams parengimo, pateikimo sąnaudos</t>
  </si>
  <si>
    <t>XIII.6.</t>
  </si>
  <si>
    <t>Vartotojų mokėjimų administravimo, surinkimo sąnaudos</t>
  </si>
  <si>
    <t>XIII.7.</t>
  </si>
  <si>
    <t>Reprezentacijos sąnaudos</t>
  </si>
  <si>
    <t>XIII.8.</t>
  </si>
  <si>
    <t>Švietimo ir konsultavimo sąnaudos2</t>
  </si>
  <si>
    <t>XIII.9.</t>
  </si>
  <si>
    <t>Kitos rinkodaros, pardavimų sąnaudos (Registro c. išl.)</t>
  </si>
  <si>
    <t>XIII.10.</t>
  </si>
  <si>
    <t>XIV.</t>
  </si>
  <si>
    <t>ŠILUMOS ŪKIO TURTO NUOMOS, KONCESIJOS SĄNAUDOS</t>
  </si>
  <si>
    <t>XIV.1.</t>
  </si>
  <si>
    <t>Šilumos ūkio turto nuomos, koncesijos sąnaudos</t>
  </si>
  <si>
    <t>XIV.2.</t>
  </si>
  <si>
    <t>Kitos sąnaudos, susijusios su šilumos ūkio turto nuoma, koncesija (nurodyti)</t>
  </si>
  <si>
    <t>XV.</t>
  </si>
  <si>
    <t>KITOS PASTOVIOSIOS SĄNAUDOS</t>
  </si>
  <si>
    <t>XV.1.</t>
  </si>
  <si>
    <t>Turto draudimo sąnaudos</t>
  </si>
  <si>
    <t>XV.2.</t>
  </si>
  <si>
    <t>Veiklos rizikos draudimo sąnaudos</t>
  </si>
  <si>
    <t>XV.3.</t>
  </si>
  <si>
    <t>Audito (finansinių ataskaitų) sąnaudos</t>
  </si>
  <si>
    <t>XV.4.</t>
  </si>
  <si>
    <t>Audito (reguliuojamos veiklos ataskaitų) sąnaudos</t>
  </si>
  <si>
    <t>XV.5.</t>
  </si>
  <si>
    <t>Audito (kito) sąnaudos</t>
  </si>
  <si>
    <t>XV.6.</t>
  </si>
  <si>
    <t>Skolų išieškojimo sąnaudos</t>
  </si>
  <si>
    <t>XV.7.</t>
  </si>
  <si>
    <t>Narystės, stojamųjų įmokų sąnaudos</t>
  </si>
  <si>
    <t>XV.8.</t>
  </si>
  <si>
    <t>Likviduoto, nurašyto turto sąnaudos</t>
  </si>
  <si>
    <t>XV.9.</t>
  </si>
  <si>
    <t>Nurašytų atsiskaitomųjų karšto vandens apskaitos prietaisų sąnaudos</t>
  </si>
  <si>
    <t>XV.10.</t>
  </si>
  <si>
    <t>Labdara, parama, švietimas</t>
  </si>
  <si>
    <t>XV.11.</t>
  </si>
  <si>
    <t>Beviltiškos skolos</t>
  </si>
  <si>
    <t>XV.12.</t>
  </si>
  <si>
    <t>Priskaitytos baudos ir delspinigiai</t>
  </si>
  <si>
    <t>XV.13.</t>
  </si>
  <si>
    <t>Tantjemos</t>
  </si>
  <si>
    <t>XV.14.</t>
  </si>
  <si>
    <t>Rezervinės galios užtikrinimo įsigijimo sąnaudos</t>
  </si>
  <si>
    <t>XV.15.</t>
  </si>
  <si>
    <t>Kitos pastoviosios sąnaudos (nurodyti)</t>
  </si>
  <si>
    <t>XV.16.</t>
  </si>
  <si>
    <t>IŠ VISO:</t>
  </si>
  <si>
    <t xml:space="preserve">1. Nurodomos sąnaudos pagal Šilumos sektoriaus įmonių apskaitos atskyrimo ir sąnaudų paskirstymo reikalavimų aprašo 41 punktą  (įskaitant nereguliuojamosios veiklos sąnaudas). </t>
  </si>
  <si>
    <t>2. Nurodomos sąnaudos pagal Lietuvos Respublikos energijos vartojimo efektyvumo didinimo įstatymo nuostatas.</t>
  </si>
  <si>
    <t>Ūkio subjekto netiesioginių sąnaudų pirminio paskirstymo vidinių veiklų grupėms ataskaita (eurais)</t>
  </si>
  <si>
    <t>Kontrolė.</t>
  </si>
  <si>
    <t>Šilumos sektoriaus įmonių apskaitos atskyrimo ir sąnaudų paskirstymo reikalavimų aprašo 7 priedas</t>
  </si>
  <si>
    <t>Tikrinama ar G stulpelyje ir kiekviename sąnaudų pogrupyje nurodytos sąnaudos yra pilnai paskirstytos paslaugoms. Jei sąnaudos paskirstytos nepilnai arba daugiau negu priskirta sąnaudų pogrupiui iš viso, šiame stulpelyje matomas nepaskirstytos sumos likutis arba perviršis.</t>
  </si>
  <si>
    <t>IŠ VISO netiesioginių sąnaudų</t>
  </si>
  <si>
    <t xml:space="preserve">P A G R I N D I N I A I   P R O C E S A I   ( P A G R I N D I N I Ų   V E I K L Ų   S Ą N A U D Ų   C E N T R A I ) </t>
  </si>
  <si>
    <t>Infrastruktūros valdymo ir eksploatacijos  veiklų grupė</t>
  </si>
  <si>
    <t>Infrastruktūros plėtros veiklų grupė</t>
  </si>
  <si>
    <t>Paslaugų (produktų) teikimo veiklų grupė</t>
  </si>
  <si>
    <t>Klientų aptarnavimo veiklų grupė</t>
  </si>
  <si>
    <t>Gedimų šalinimo veiklų grupė</t>
  </si>
  <si>
    <t>Atsiskaitymų ir apskaitos veiklų grupė</t>
  </si>
  <si>
    <t>Transporto valdymo veiklų grupė</t>
  </si>
  <si>
    <t>Materialinio aprūpinimo veiklų grupė</t>
  </si>
  <si>
    <t>Personalo valdymo veiklų grupė</t>
  </si>
  <si>
    <t>Šilumos gamybos (įskaitant perkamą šilumą) veiklų grupė (pagal Aprašo 
12.1 papunktį)</t>
  </si>
  <si>
    <t>... kitų veiklų grupė</t>
  </si>
  <si>
    <t>... vidinė veikla (procesas)</t>
  </si>
  <si>
    <t xml:space="preserve"> </t>
  </si>
  <si>
    <t xml:space="preserve">Administracijos darbuotojų darbo užmokesčio sąnaudos  </t>
  </si>
  <si>
    <t>X.7.</t>
  </si>
  <si>
    <t>XII.10.</t>
  </si>
  <si>
    <t>XII.11.</t>
  </si>
  <si>
    <t>XII.12.</t>
  </si>
  <si>
    <t>Švietimo ir konsultavimo sąnaudos1</t>
  </si>
  <si>
    <t>1. Nurodomos sąnaudos pagal Lietuvos Respublikos energijos vartojimo efektyvumo didinimo įstatymo nuostatas.</t>
  </si>
  <si>
    <t>Šilumos ir elektros energijos gamybos kogeneracinėse jėgainėse sąnaudų ataskaita (eurais)</t>
  </si>
  <si>
    <t>Šilumos sektoriaus įmonių apskaitos atskyrimo ir sąnaudų paskirstymo reikalavimų aprašo 9 priedas</t>
  </si>
  <si>
    <t>Duomenys reikalingi sąrašui padaryti:</t>
  </si>
  <si>
    <t>CŠT sistema (nurodyti)</t>
  </si>
  <si>
    <t>Kogeneracinė jėgainė 1</t>
  </si>
  <si>
    <t>Kogeneracinė jėgainė 2</t>
  </si>
  <si>
    <t>Kogeneracinė jėgainė 3</t>
  </si>
  <si>
    <t>IŠ VISO Šilumos gamybos verslo vieneto Šilumos (produkto) gamybos kogeneracinėse jėgainėse paslauga ir (ar) šilumos poreikio piko pajėgumų ir rezervinės galios užtikrinimo kogeneracinėse jėgainėse paslauga (pagal Aprašo 8 priedą)</t>
  </si>
  <si>
    <t xml:space="preserve">Alternatyvus šilumos šaltinis2
</t>
  </si>
  <si>
    <t>Kitos reguliuojamosios veiklos verslo vienetas (Elektros energijos (produkto) gamyba)3</t>
  </si>
  <si>
    <t>Nereguliuojamosios veiklos verslo vienetas (Elektros energijos (produkto) gamyba)3</t>
  </si>
  <si>
    <t>Paslauga (nurodyti): "Šilumos (produkto) gamybos kogeneracinėse jėgainėse paslauga (pagal Aprašo 8 priedą)" ar "Šilumos poreikio piko pajėgumų ir rezervinės galios užtikrinimo kogeneracinėse jėgainėse paslauga (pagal Aprašo 8 priedą)"</t>
  </si>
  <si>
    <t>Paslauga (nurodyti)</t>
  </si>
  <si>
    <t>Šilumos (produkto) gamybos kogeneracinėse jėgainėse paslauga (pagal Aprašo 8 priedą)</t>
  </si>
  <si>
    <t>Šilumos poreikio piko pajėgumų ir rezervinės galios užtikrinimo kogeneracinėse jėgainėse paslauga (pagal Aprašo 8 priedą)</t>
  </si>
  <si>
    <t>2. Sąnaudos priskiriamos pagal ir Kogeneracinių jėgainių šilumos ir elektros energijos sąnaudų atskyrimo metodiką, patvirtinta Tarybos 2009 m. liepos 22 d. nutarimu Nr. O3-107 „Dėl Kogeneracinių jėgainių šilumos ir elektros energijos sąnaudų atskyrimo metodikos“, šilumos gamybos (įskaitant perkamą šilumą) verslo vieneto Šilumos (produkto) gamybos kogeneracinėse jėgainėse paslaugai ar Šilumos poreikio piko pajėgumų ir rezervinės galios užtikrinimo kogeneracinėse jėgainėse paslaugai.</t>
  </si>
  <si>
    <t>3. Ūkio subjektai, kuriems remiantis Lietuvos Respublikos atsinaujinančių išteklių energetikos įstatymo nustatyta tvarka yra taikomas fiksuotas elektros energijos iš atsinaujinančių išteklių tarifas ar remiantis Lietuvos Respublikos elektros energetikos įstatymo nuostatomis yra laimėjęs tretinio aktyviosios galios rezervo aukcioną ar vykdo elektros energijos gamybos veiklą reguliuojamą pagal Elektros energetikos įstatymo nuostatas,  elektros energijos gamybos sąnaudas privalo nurodyti kitos reguliuojamos veiklos verslo vienete. Visi likę ūkio subjektai, kurie gamina elektros energija kogeneracinėse jėgainėse, elektros gamybos sąnaudas nurodo nereguliuojamos veiklos verslo vienete.</t>
  </si>
  <si>
    <t>* Ūkio subjektai, šilumos ir elektros energiją gaminantys bendrame technologiniame cikle, sąnaudas atskiria pagal kiekvieną kogeneracinę jėgainę atskirai.</t>
  </si>
  <si>
    <t>Ūkio subjekto tiesioginių sąnaudų paskirstymo ataskaita (eurais)</t>
  </si>
  <si>
    <t>Šilumos sektoriaus įmonių apskaitos atskyrimo ir sąnaudų paskirstymo reikalavimų aprašo 6 priedas</t>
  </si>
  <si>
    <t>IŠ VISO tiesioginių sąnaudų</t>
  </si>
  <si>
    <t>Šilumos gamybos  (įskaitant perkamą šilumą) verslo vienetas</t>
  </si>
  <si>
    <t>Neatsiskaitomųjų šilumos apskaitos prietaisų aptarnavimo veiklos verslo vienetas</t>
  </si>
  <si>
    <t>Pastatų šildymo ir karšto vandens sistemų einamoji priežiūra</t>
  </si>
  <si>
    <t>katilinių ir elektrodinių katilinių kolektoriuose</t>
  </si>
  <si>
    <t>kogeneracinėse jėgainėse</t>
  </si>
  <si>
    <t>Švietimo ir konsultavimo sąnaudos 1</t>
  </si>
  <si>
    <t>* Papildomai nurodoma tiek centralizuoto šilumos tiekimo (CŠT) sistemų, pagal kiek ūkio subjektas vykdo reguliavimo apskaitos atskyrimą ir sąnaudų paskirstymą.</t>
  </si>
  <si>
    <t>Ūkio subjekto netiesioginių sąnaudų pagrindinių vidinių veiklų paskirstymo paslaugoms ataskaita (eurais)</t>
  </si>
  <si>
    <t>Šilumos sektoriaus įmonių apskaitos atskyrimo ir sąnaudų paskirstymo reikalavimų aprašo 8 priedas</t>
  </si>
  <si>
    <t>2. Papildomai nurodoma tiek centralizuoto šilumos tiekimo (CŠT) sistemų, pagal kiek ūkio subjektas vykdo reguliavimo apskaitos atskyrimą ir sąnaudų paskirstymą.</t>
  </si>
  <si>
    <t>Elektros energijos, pagamintos kogeneracinėse jėgainėse, sąnaudų paskirstymo ataskaita (eurais)</t>
  </si>
  <si>
    <t>Šilumos sektoriaus įmonių apskaitos atskyrimo ir sąnaudų paskirstymo reikalavimų aprašo 10 priedas</t>
  </si>
  <si>
    <t>Tikrinama ar G stulpelyje ir kiekviename sąnaudų pogrupyje nurodytos sąnaudos yra pilnai paskirstytos kogeneracinėms jėgainėms. Jei sąnaudos paskirstytos nepilnai arba daugiau negu priskirta sąnaudų pogrupiui iš viso, šiame stulpelyje matomas nepaskirstytos sumos likutis arba perviršis.</t>
  </si>
  <si>
    <t>Elektros savoms (administracinėms) reikmėms sąnaudos  (sąnaudų suma perkeliama į 12 priedo XII.8 sąnaudų pogrupį)4</t>
  </si>
  <si>
    <t>Kitos reguliuojamos /nereguliuojamos veiklos verslo vienetas</t>
  </si>
  <si>
    <t xml:space="preserve"> Elektros energijos (produkto) gamyba
(pagal 6, 9 ir 11 priedus)</t>
  </si>
  <si>
    <t xml:space="preserve"> Elektros energijos (produkto) gamyba
(pagal 6,  9 ir 11 priedus)</t>
  </si>
  <si>
    <t>Elektros energijos kiekis</t>
  </si>
  <si>
    <t>3. Informacija pateikiama pagal kiekvieną kogeneracinę jėgainę atskirai.</t>
  </si>
  <si>
    <t>4. Elektros savoms (administracinėms) reikmėms sąnaudos paskirstomos pagal Šilumos sektoriaus įmonių apskaitos atskyrimo ir sąnaudų paskirstymo reikalavimų aprašo 40 punkte numatytą elektros savoms (administracinėms) reikmėms sąnaudų paskirstymo tvarką.</t>
  </si>
  <si>
    <t>Ūkio subjekto bendrųjų sąnaudų paskirstymo ataskaita (eurais)</t>
  </si>
  <si>
    <t>Šilumos sektoriaus įmonių apskaitos atskyrimo ir sąnaudų paskirstymo reikalavimų aprašo 11 priedas</t>
  </si>
  <si>
    <t>IŠ VISO bendrųjų sąnaudų</t>
  </si>
  <si>
    <t>Priskirtų tiesioginių ir netiesioginių pastoviųjų sąnaudų suma (pagal 6, 8 ir 9 priedus), IŠ VISO3:</t>
  </si>
  <si>
    <t>IŠ VISO (bendrųjų sąnaudų):</t>
  </si>
  <si>
    <t>3. Bendrųjų sąnaudų paskirstymo kriterijus pagal Šilumos sektoriaus įmonių apskaitos atskyrimo ir sąnaudų paskirstymo reikalavimų aprašo 37 punktą.</t>
  </si>
  <si>
    <t>4. Šilumos sektoriaus įmonių apskaitos atskyrimo, sąnaudų paskirstymo reikalavimų aprašo (toliau - Aprašas) 37 punktas numato, kad ilgalaikio turto, skirto bendram veiklos palaikymui (užtikrinimui), nusidėvėjimo (amortizacijos) sąnaudos atitinkamiems verslo vienetams ir paslaugoms (produktams) priskiriamos Aprašo 24 punkte nustatyta ilgalaikio turto paskirstymo tvarka. Aprašo 24.3. papunktyje numatyta, kad kai ilgalaikis turtas yra naudojamas bendram veiklos palaikymui (užtikrinimui), šio ilgalaikio turto vertę ūkio subjektas turi paskirstyti verslo vienetams ar paslaugoms (produktams) naudojant atitinkamus ilgalaikio turto paskirstymo kriterijus.</t>
  </si>
  <si>
    <t>Bendram veiklos palaikymui naudojamo ilgalaikio turto vertės paskirstymo kriterijus4</t>
  </si>
  <si>
    <t>Matavimo vienetai</t>
  </si>
  <si>
    <t>Kriterijaus pavadinimas (nurodyti)</t>
  </si>
  <si>
    <t>Vienetai (nurodyti)</t>
  </si>
  <si>
    <t>Ūkio subjekto sąnaudų paskirstymo ataskaita (eurais)</t>
  </si>
  <si>
    <t>Šilumos sektoriaus įmonių apskaitos atskyrimo ir sąnaudų paskirstymo reikalavimų aprašo 12 priedas</t>
  </si>
  <si>
    <t>IŠ VISO (tiesioginių, netiesioginių ir bendrųjų sąnaudų sumas)</t>
  </si>
  <si>
    <t>III.3.</t>
  </si>
  <si>
    <t>IŠ VISO (tiesioginių, netiesioginių, bendrųjų sąnaudų):</t>
  </si>
  <si>
    <t>Daugiabučių namų modernizacija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</si>
</sst>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18" x14ac:knownFonts="1">
    <font>
      <sz val="11"/>
      <name val="Calibri"/>
      <charset val="1"/>
    </font>
    <font>
      <sz val="10"/>
      <name val="Times New Roman"/>
      <family val="1"/>
      <charset val="186"/>
    </font>
    <font>
      <sz val="11"/>
      <name val="Calibri"/>
      <family val="2"/>
      <charset val="186"/>
    </font>
    <font>
      <b/>
      <sz val="10"/>
      <name val="Times New Roman"/>
      <family val="1"/>
      <charset val="186"/>
    </font>
    <font>
      <b/>
      <sz val="12"/>
      <name val="Times New Roman"/>
      <family val="1"/>
      <charset val="186"/>
    </font>
    <font>
      <i/>
      <sz val="10"/>
      <name val="Times New Roman"/>
      <family val="1"/>
      <charset val="186"/>
    </font>
    <font>
      <sz val="10"/>
      <name val="Times New Roman Baltic"/>
      <charset val="186"/>
    </font>
    <font>
      <b/>
      <sz val="10"/>
      <name val="Times New Roman Baltic"/>
      <charset val="186"/>
    </font>
    <font>
      <b/>
      <sz val="10"/>
      <name val="Times New Roman"/>
      <family val="1"/>
      <charset val="186"/>
    </font>
    <font>
      <sz val="10"/>
      <name val="Times New Roman"/>
      <family val="1"/>
      <charset val="186"/>
    </font>
    <font>
      <sz val="11"/>
      <name val="Calibri"/>
      <family val="2"/>
      <charset val="186"/>
    </font>
    <font>
      <b/>
      <sz val="11"/>
      <name val="Calibri"/>
      <family val="2"/>
      <charset val="186"/>
    </font>
    <font>
      <b/>
      <sz val="12"/>
      <name val="Times New Roman"/>
      <family val="1"/>
      <charset val="186"/>
    </font>
    <font>
      <sz val="20"/>
      <name val="Times New Roman"/>
      <family val="1"/>
      <charset val="186"/>
    </font>
    <font>
      <sz val="8"/>
      <name val="Times New Roman"/>
      <family val="1"/>
      <charset val="186"/>
    </font>
    <font>
      <sz val="14"/>
      <name val="Calibri"/>
      <family val="2"/>
      <charset val="186"/>
    </font>
    <font>
      <sz val="12"/>
      <name val="Times New Roman Baltic"/>
      <charset val="186"/>
    </font>
    <font>
      <sz val="10"/>
      <color theme="1"/>
      <name val="Times New Roman Baltic"/>
      <charset val="186"/>
    </font>
  </fonts>
  <fills count="5">
    <fill>
      <patternFill patternType="none"/>
    </fill>
    <fill>
      <patternFill patternType="gray125"/>
    </fill>
    <fill>
      <patternFill patternType="solid">
        <fgColor rgb="FFFFFFFF"/>
        <bgColor rgb="FFFFFFFF"/>
      </patternFill>
    </fill>
    <fill>
      <patternFill patternType="solid">
        <fgColor rgb="FFFFFFFF"/>
        <bgColor rgb="FFFFFFFF"/>
      </patternFill>
    </fill>
    <fill>
      <patternFill patternType="solid">
        <fgColor rgb="FFD9D9D9"/>
        <bgColor rgb="FFD9D9D9"/>
      </patternFill>
    </fill>
  </fills>
  <borders count="87">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style="medium">
        <color auto="1"/>
      </right>
      <top style="thin">
        <color auto="1"/>
      </top>
      <bottom/>
      <diagonal/>
    </border>
    <border>
      <left style="thin">
        <color auto="1"/>
      </left>
      <right style="medium">
        <color auto="1"/>
      </right>
      <top/>
      <bottom/>
      <diagonal/>
    </border>
    <border>
      <left style="medium">
        <color auto="1"/>
      </left>
      <right style="medium">
        <color auto="1"/>
      </right>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right style="medium">
        <color auto="1"/>
      </right>
      <top/>
      <bottom style="medium">
        <color auto="1"/>
      </bottom>
      <diagonal/>
    </border>
    <border>
      <left style="medium">
        <color auto="1"/>
      </left>
      <right/>
      <top/>
      <bottom style="medium">
        <color auto="1"/>
      </bottom>
      <diagonal/>
    </border>
    <border>
      <left/>
      <right style="thin">
        <color auto="1"/>
      </right>
      <top style="medium">
        <color auto="1"/>
      </top>
      <bottom/>
      <diagonal/>
    </border>
    <border>
      <left/>
      <right style="thin">
        <color auto="1"/>
      </right>
      <top style="thin">
        <color auto="1"/>
      </top>
      <bottom/>
      <diagonal/>
    </border>
    <border>
      <left/>
      <right/>
      <top style="thin">
        <color auto="1"/>
      </top>
      <bottom/>
      <diagonal/>
    </border>
    <border>
      <left/>
      <right style="thin">
        <color auto="1"/>
      </right>
      <top/>
      <bottom style="medium">
        <color auto="1"/>
      </bottom>
      <diagonal/>
    </border>
    <border>
      <left style="medium">
        <color rgb="FFFFFFFF"/>
      </left>
      <right/>
      <top/>
      <bottom/>
      <diagonal/>
    </border>
    <border>
      <left/>
      <right style="medium">
        <color rgb="FFFFFFFF"/>
      </right>
      <top/>
      <bottom/>
      <diagonal/>
    </border>
    <border>
      <left style="medium">
        <color auto="1"/>
      </left>
      <right style="medium">
        <color auto="1"/>
      </right>
      <top style="thin">
        <color auto="1"/>
      </top>
      <bottom/>
      <diagonal/>
    </border>
    <border>
      <left style="medium">
        <color auto="1"/>
      </left>
      <right/>
      <top style="thin">
        <color auto="1"/>
      </top>
      <bottom/>
      <diagonal/>
    </border>
  </borders>
  <cellStyleXfs count="1">
    <xf numFmtId="0" fontId="0" fillId="0" borderId="0"/>
  </cellStyleXfs>
  <cellXfs count="858">
    <xf numFmtId="0" fontId="0" fillId="0" borderId="0" xfId="0"/>
    <xf numFmtId="0" fontId="1" fillId="2" borderId="0" xfId="0" applyNumberFormat="1" applyFont="1" applyFill="1" applyBorder="1" applyAlignment="1" applyProtection="1"/>
    <xf numFmtId="0" fontId="2" fillId="0" borderId="0" xfId="0" applyNumberFormat="1" applyFont="1" applyFill="1" applyBorder="1" applyAlignment="1" applyProtection="1"/>
    <xf numFmtId="0" fontId="1" fillId="2" borderId="4" xfId="0" applyNumberFormat="1" applyFont="1" applyFill="1" applyBorder="1" applyAlignment="1" applyProtection="1"/>
    <xf numFmtId="0" fontId="4" fillId="3" borderId="0" xfId="0" applyNumberFormat="1" applyFont="1" applyFill="1" applyBorder="1" applyAlignment="1" applyProtection="1">
      <alignment horizontal="left" vertical="center" wrapText="1"/>
    </xf>
    <xf numFmtId="0" fontId="1" fillId="2" borderId="0" xfId="0" applyNumberFormat="1" applyFont="1" applyFill="1" applyBorder="1" applyAlignment="1" applyProtection="1">
      <alignment horizontal="left" vertical="center"/>
    </xf>
    <xf numFmtId="0" fontId="1" fillId="2" borderId="0" xfId="0" applyNumberFormat="1" applyFont="1" applyFill="1" applyBorder="1" applyAlignment="1" applyProtection="1">
      <alignment vertical="center"/>
    </xf>
    <xf numFmtId="0" fontId="1" fillId="4" borderId="35" xfId="0" applyNumberFormat="1" applyFont="1" applyFill="1" applyBorder="1" applyAlignment="1" applyProtection="1">
      <alignment horizontal="center"/>
    </xf>
    <xf numFmtId="3" fontId="1" fillId="4" borderId="38" xfId="0" applyNumberFormat="1" applyFont="1" applyFill="1" applyBorder="1" applyAlignment="1" applyProtection="1">
      <alignment horizontal="center"/>
    </xf>
    <xf numFmtId="3" fontId="1" fillId="4" borderId="40" xfId="0" applyNumberFormat="1" applyFont="1" applyFill="1" applyBorder="1" applyAlignment="1" applyProtection="1">
      <alignment horizontal="center"/>
    </xf>
    <xf numFmtId="3" fontId="1" fillId="4" borderId="11" xfId="0" applyNumberFormat="1" applyFont="1" applyFill="1" applyBorder="1" applyAlignment="1" applyProtection="1">
      <alignment horizontal="center"/>
    </xf>
    <xf numFmtId="3" fontId="1" fillId="4" borderId="41" xfId="0" applyNumberFormat="1" applyFont="1" applyFill="1" applyBorder="1" applyAlignment="1" applyProtection="1">
      <alignment horizontal="center"/>
    </xf>
    <xf numFmtId="49" fontId="3" fillId="4" borderId="41" xfId="0" applyNumberFormat="1" applyFont="1" applyFill="1" applyBorder="1" applyAlignment="1" applyProtection="1">
      <alignment horizontal="center" vertical="center"/>
    </xf>
    <xf numFmtId="0" fontId="1" fillId="4" borderId="32" xfId="0" applyNumberFormat="1" applyFont="1" applyFill="1" applyBorder="1" applyAlignment="1" applyProtection="1">
      <alignment horizontal="center"/>
    </xf>
    <xf numFmtId="0" fontId="5" fillId="4" borderId="25" xfId="0" applyNumberFormat="1" applyFont="1" applyFill="1" applyBorder="1" applyAlignment="1" applyProtection="1">
      <alignment horizontal="left"/>
    </xf>
    <xf numFmtId="0" fontId="1" fillId="4" borderId="23" xfId="0" applyNumberFormat="1" applyFont="1" applyFill="1" applyBorder="1" applyAlignment="1" applyProtection="1">
      <alignment horizontal="left"/>
    </xf>
    <xf numFmtId="3" fontId="1" fillId="4" borderId="42" xfId="0" applyNumberFormat="1" applyFont="1" applyFill="1" applyBorder="1" applyAlignment="1" applyProtection="1">
      <alignment horizontal="center"/>
    </xf>
    <xf numFmtId="3" fontId="1" fillId="4" borderId="28" xfId="0" applyNumberFormat="1" applyFont="1" applyFill="1" applyBorder="1" applyAlignment="1" applyProtection="1">
      <alignment horizontal="center"/>
    </xf>
    <xf numFmtId="3" fontId="1" fillId="4" borderId="24" xfId="0" applyNumberFormat="1" applyFont="1" applyFill="1" applyBorder="1" applyAlignment="1" applyProtection="1">
      <alignment horizontal="center"/>
    </xf>
    <xf numFmtId="3" fontId="1" fillId="4" borderId="43" xfId="0" applyNumberFormat="1" applyFont="1" applyFill="1" applyBorder="1" applyAlignment="1" applyProtection="1">
      <alignment horizontal="center"/>
    </xf>
    <xf numFmtId="3" fontId="1" fillId="0" borderId="24" xfId="0" applyNumberFormat="1" applyFont="1" applyFill="1" applyBorder="1" applyAlignment="1" applyProtection="1">
      <alignment horizontal="center"/>
      <protection locked="0"/>
    </xf>
    <xf numFmtId="3" fontId="1" fillId="0" borderId="43" xfId="0" applyNumberFormat="1" applyFont="1" applyFill="1" applyBorder="1" applyAlignment="1" applyProtection="1">
      <alignment horizontal="center"/>
      <protection locked="0"/>
    </xf>
    <xf numFmtId="3" fontId="1" fillId="4" borderId="27" xfId="0" applyNumberFormat="1" applyFont="1" applyFill="1" applyBorder="1" applyAlignment="1" applyProtection="1">
      <alignment horizontal="center"/>
    </xf>
    <xf numFmtId="3" fontId="1" fillId="0" borderId="42" xfId="0" applyNumberFormat="1" applyFont="1" applyFill="1" applyBorder="1" applyAlignment="1" applyProtection="1">
      <alignment horizontal="center"/>
      <protection locked="0"/>
    </xf>
    <xf numFmtId="3" fontId="1" fillId="4" borderId="44" xfId="0" applyNumberFormat="1" applyFont="1" applyFill="1" applyBorder="1" applyAlignment="1" applyProtection="1">
      <alignment horizontal="center"/>
    </xf>
    <xf numFmtId="49" fontId="3" fillId="4" borderId="44" xfId="0" applyNumberFormat="1" applyFont="1" applyFill="1" applyBorder="1" applyAlignment="1" applyProtection="1">
      <alignment horizontal="center" vertical="center"/>
    </xf>
    <xf numFmtId="0" fontId="5" fillId="4" borderId="45" xfId="0" applyNumberFormat="1" applyFont="1" applyFill="1" applyBorder="1" applyAlignment="1" applyProtection="1">
      <alignment horizontal="left"/>
    </xf>
    <xf numFmtId="0" fontId="5" fillId="4" borderId="46" xfId="0" applyNumberFormat="1" applyFont="1" applyFill="1" applyBorder="1" applyAlignment="1" applyProtection="1">
      <alignment horizontal="left"/>
    </xf>
    <xf numFmtId="3" fontId="1" fillId="4" borderId="48" xfId="0" applyNumberFormat="1" applyFont="1" applyFill="1" applyBorder="1" applyAlignment="1" applyProtection="1">
      <alignment horizontal="center"/>
    </xf>
    <xf numFmtId="3" fontId="1" fillId="4" borderId="42" xfId="0" applyNumberFormat="1" applyFont="1" applyFill="1" applyBorder="1" applyAlignment="1" applyProtection="1"/>
    <xf numFmtId="3" fontId="1" fillId="4" borderId="24" xfId="0" applyNumberFormat="1" applyFont="1" applyFill="1" applyBorder="1" applyAlignment="1" applyProtection="1"/>
    <xf numFmtId="3" fontId="1" fillId="4" borderId="26" xfId="0" applyNumberFormat="1" applyFont="1" applyFill="1" applyBorder="1" applyAlignment="1" applyProtection="1"/>
    <xf numFmtId="3" fontId="1" fillId="4" borderId="25" xfId="0" applyNumberFormat="1" applyFont="1" applyFill="1" applyBorder="1" applyAlignment="1" applyProtection="1">
      <alignment horizontal="center" vertical="center"/>
    </xf>
    <xf numFmtId="2" fontId="1" fillId="2" borderId="26" xfId="0" applyNumberFormat="1" applyFont="1" applyFill="1" applyBorder="1" applyAlignment="1" applyProtection="1">
      <alignment horizontal="right"/>
      <protection locked="0"/>
    </xf>
    <xf numFmtId="2" fontId="1" fillId="2" borderId="25" xfId="0" applyNumberFormat="1" applyFont="1" applyFill="1" applyBorder="1" applyAlignment="1" applyProtection="1">
      <alignment horizontal="right"/>
      <protection locked="0"/>
    </xf>
    <xf numFmtId="2" fontId="1" fillId="4" borderId="25" xfId="0" applyNumberFormat="1" applyFont="1" applyFill="1" applyBorder="1" applyAlignment="1" applyProtection="1">
      <alignment horizontal="right" vertical="center"/>
    </xf>
    <xf numFmtId="2" fontId="1" fillId="4" borderId="28" xfId="0" applyNumberFormat="1" applyFont="1" applyFill="1" applyBorder="1" applyAlignment="1" applyProtection="1">
      <alignment horizontal="right" vertical="center"/>
    </xf>
    <xf numFmtId="2" fontId="1" fillId="2" borderId="42" xfId="0" applyNumberFormat="1" applyFont="1" applyFill="1" applyBorder="1" applyAlignment="1" applyProtection="1">
      <alignment horizontal="right"/>
      <protection locked="0"/>
    </xf>
    <xf numFmtId="2" fontId="1" fillId="2" borderId="24" xfId="0" applyNumberFormat="1" applyFont="1" applyFill="1" applyBorder="1" applyAlignment="1" applyProtection="1">
      <alignment horizontal="right"/>
      <protection locked="0"/>
    </xf>
    <xf numFmtId="3" fontId="1" fillId="2" borderId="24" xfId="0" applyNumberFormat="1" applyFont="1" applyFill="1" applyBorder="1" applyAlignment="1" applyProtection="1">
      <protection locked="0"/>
    </xf>
    <xf numFmtId="3" fontId="1" fillId="2" borderId="26" xfId="0" applyNumberFormat="1" applyFont="1" applyFill="1" applyBorder="1" applyAlignment="1" applyProtection="1">
      <protection locked="0"/>
    </xf>
    <xf numFmtId="3" fontId="1" fillId="2" borderId="26" xfId="0" applyNumberFormat="1" applyFont="1" applyFill="1" applyBorder="1" applyAlignment="1" applyProtection="1">
      <alignment horizontal="right"/>
      <protection locked="0"/>
    </xf>
    <xf numFmtId="3" fontId="1" fillId="2" borderId="25" xfId="0" applyNumberFormat="1" applyFont="1" applyFill="1" applyBorder="1" applyAlignment="1" applyProtection="1">
      <alignment horizontal="right"/>
      <protection locked="0"/>
    </xf>
    <xf numFmtId="3" fontId="1" fillId="2" borderId="28" xfId="0" applyNumberFormat="1" applyFont="1" applyFill="1" applyBorder="1" applyAlignment="1" applyProtection="1">
      <alignment horizontal="right"/>
      <protection locked="0"/>
    </xf>
    <xf numFmtId="3" fontId="1" fillId="2" borderId="42" xfId="0" applyNumberFormat="1" applyFont="1" applyFill="1" applyBorder="1" applyAlignment="1" applyProtection="1">
      <protection locked="0"/>
    </xf>
    <xf numFmtId="3" fontId="1" fillId="2" borderId="28" xfId="0" applyNumberFormat="1" applyFont="1" applyFill="1" applyBorder="1" applyAlignment="1" applyProtection="1">
      <alignment horizontal="center"/>
      <protection locked="0"/>
    </xf>
    <xf numFmtId="3" fontId="1" fillId="4" borderId="26" xfId="0" applyNumberFormat="1" applyFont="1" applyFill="1" applyBorder="1" applyAlignment="1" applyProtection="1">
      <alignment horizontal="right"/>
    </xf>
    <xf numFmtId="3" fontId="1" fillId="4" borderId="25" xfId="0" applyNumberFormat="1" applyFont="1" applyFill="1" applyBorder="1" applyAlignment="1" applyProtection="1">
      <alignment horizontal="right"/>
    </xf>
    <xf numFmtId="3" fontId="1" fillId="4" borderId="28" xfId="0" applyNumberFormat="1" applyFont="1" applyFill="1" applyBorder="1" applyAlignment="1" applyProtection="1">
      <alignment horizontal="right"/>
    </xf>
    <xf numFmtId="3" fontId="1" fillId="0" borderId="42" xfId="0" applyNumberFormat="1" applyFont="1" applyFill="1" applyBorder="1" applyAlignment="1" applyProtection="1">
      <protection locked="0"/>
    </xf>
    <xf numFmtId="3" fontId="1" fillId="0" borderId="26" xfId="0" applyNumberFormat="1" applyFont="1" applyFill="1" applyBorder="1" applyAlignment="1" applyProtection="1">
      <protection locked="0"/>
    </xf>
    <xf numFmtId="3" fontId="1" fillId="4" borderId="49" xfId="0" applyNumberFormat="1" applyFont="1" applyFill="1" applyBorder="1" applyAlignment="1" applyProtection="1">
      <alignment horizontal="center"/>
    </xf>
    <xf numFmtId="3" fontId="1" fillId="4" borderId="50" xfId="0" applyNumberFormat="1" applyFont="1" applyFill="1" applyBorder="1" applyAlignment="1" applyProtection="1">
      <alignment horizontal="center"/>
    </xf>
    <xf numFmtId="3" fontId="1" fillId="4" borderId="49" xfId="0" applyNumberFormat="1" applyFont="1" applyFill="1" applyBorder="1" applyAlignment="1" applyProtection="1"/>
    <xf numFmtId="3" fontId="1" fillId="4" borderId="51" xfId="0" applyNumberFormat="1" applyFont="1" applyFill="1" applyBorder="1" applyAlignment="1" applyProtection="1"/>
    <xf numFmtId="3" fontId="1" fillId="4" borderId="43" xfId="0" applyNumberFormat="1" applyFont="1" applyFill="1" applyBorder="1" applyAlignment="1" applyProtection="1"/>
    <xf numFmtId="3" fontId="1" fillId="4" borderId="43" xfId="0" applyNumberFormat="1" applyFont="1" applyFill="1" applyBorder="1" applyAlignment="1" applyProtection="1">
      <alignment horizontal="right"/>
    </xf>
    <xf numFmtId="3" fontId="1" fillId="4" borderId="45" xfId="0" applyNumberFormat="1" applyFont="1" applyFill="1" applyBorder="1" applyAlignment="1" applyProtection="1">
      <alignment horizontal="right"/>
    </xf>
    <xf numFmtId="3" fontId="1" fillId="4" borderId="50" xfId="0" applyNumberFormat="1" applyFont="1" applyFill="1" applyBorder="1" applyAlignment="1" applyProtection="1">
      <alignment horizontal="right"/>
    </xf>
    <xf numFmtId="164" fontId="1" fillId="4" borderId="52" xfId="0" applyNumberFormat="1" applyFont="1" applyFill="1" applyBorder="1" applyAlignment="1" applyProtection="1">
      <alignment horizontal="left"/>
    </xf>
    <xf numFmtId="49" fontId="3" fillId="4" borderId="52" xfId="0" applyNumberFormat="1" applyFont="1" applyFill="1" applyBorder="1" applyAlignment="1" applyProtection="1">
      <alignment horizontal="center" vertical="center"/>
    </xf>
    <xf numFmtId="0" fontId="1" fillId="4" borderId="53" xfId="0" applyNumberFormat="1" applyFont="1" applyFill="1" applyBorder="1" applyAlignment="1" applyProtection="1">
      <alignment horizontal="center"/>
    </xf>
    <xf numFmtId="3" fontId="1" fillId="4" borderId="57" xfId="0" applyNumberFormat="1" applyFont="1" applyFill="1" applyBorder="1" applyAlignment="1" applyProtection="1">
      <alignment horizontal="center"/>
    </xf>
    <xf numFmtId="3" fontId="1" fillId="4" borderId="58" xfId="0" applyNumberFormat="1" applyFont="1" applyFill="1" applyBorder="1" applyAlignment="1" applyProtection="1">
      <alignment horizontal="center" wrapText="1"/>
    </xf>
    <xf numFmtId="3" fontId="1" fillId="4" borderId="59" xfId="0" applyNumberFormat="1" applyFont="1" applyFill="1" applyBorder="1" applyAlignment="1" applyProtection="1">
      <alignment horizontal="center" wrapText="1"/>
    </xf>
    <xf numFmtId="3" fontId="1" fillId="4" borderId="60" xfId="0" applyNumberFormat="1" applyFont="1" applyFill="1" applyBorder="1" applyAlignment="1" applyProtection="1">
      <alignment horizontal="center" wrapText="1"/>
    </xf>
    <xf numFmtId="3" fontId="1" fillId="4" borderId="60" xfId="0" applyNumberFormat="1" applyFont="1" applyFill="1" applyBorder="1" applyAlignment="1" applyProtection="1">
      <alignment horizontal="center"/>
    </xf>
    <xf numFmtId="3" fontId="1" fillId="4" borderId="54" xfId="0" applyNumberFormat="1" applyFont="1" applyFill="1" applyBorder="1" applyAlignment="1" applyProtection="1">
      <alignment horizontal="center"/>
    </xf>
    <xf numFmtId="3" fontId="1" fillId="4" borderId="61" xfId="0" applyNumberFormat="1" applyFont="1" applyFill="1" applyBorder="1" applyAlignment="1" applyProtection="1">
      <alignment horizontal="center"/>
    </xf>
    <xf numFmtId="3" fontId="1" fillId="4" borderId="62" xfId="0" applyNumberFormat="1" applyFont="1" applyFill="1" applyBorder="1" applyAlignment="1" applyProtection="1">
      <alignment horizontal="center"/>
    </xf>
    <xf numFmtId="49" fontId="3" fillId="4" borderId="62" xfId="0" applyNumberFormat="1" applyFont="1" applyFill="1" applyBorder="1" applyAlignment="1" applyProtection="1">
      <alignment horizontal="center" vertical="center"/>
    </xf>
    <xf numFmtId="0" fontId="1" fillId="4" borderId="32" xfId="0" applyNumberFormat="1" applyFont="1" applyFill="1" applyBorder="1" applyAlignment="1" applyProtection="1"/>
    <xf numFmtId="3" fontId="1" fillId="4" borderId="38" xfId="0" applyNumberFormat="1" applyFont="1" applyFill="1" applyBorder="1" applyAlignment="1" applyProtection="1">
      <alignment horizontal="right"/>
    </xf>
    <xf numFmtId="3" fontId="1" fillId="4" borderId="40" xfId="0" applyNumberFormat="1" applyFont="1" applyFill="1" applyBorder="1" applyAlignment="1" applyProtection="1">
      <alignment horizontal="right"/>
    </xf>
    <xf numFmtId="3" fontId="1" fillId="4" borderId="36" xfId="0" applyNumberFormat="1" applyFont="1" applyFill="1" applyBorder="1" applyAlignment="1" applyProtection="1">
      <alignment horizontal="right"/>
    </xf>
    <xf numFmtId="3" fontId="1" fillId="2" borderId="38" xfId="0" applyNumberFormat="1" applyFont="1" applyFill="1" applyBorder="1" applyAlignment="1" applyProtection="1">
      <alignment horizontal="center"/>
      <protection locked="0"/>
    </xf>
    <xf numFmtId="3" fontId="1" fillId="2" borderId="40" xfId="0" applyNumberFormat="1" applyFont="1" applyFill="1" applyBorder="1" applyAlignment="1" applyProtection="1">
      <alignment horizontal="center"/>
      <protection locked="0"/>
    </xf>
    <xf numFmtId="3" fontId="1" fillId="2" borderId="36" xfId="0" applyNumberFormat="1" applyFont="1" applyFill="1" applyBorder="1" applyAlignment="1" applyProtection="1">
      <alignment horizontal="center"/>
      <protection locked="0"/>
    </xf>
    <xf numFmtId="3" fontId="1" fillId="2" borderId="26" xfId="0" applyNumberFormat="1" applyFont="1" applyFill="1" applyBorder="1" applyAlignment="1" applyProtection="1">
      <alignment horizontal="center"/>
      <protection locked="0"/>
    </xf>
    <xf numFmtId="3" fontId="1" fillId="4" borderId="22" xfId="0" applyNumberFormat="1" applyFont="1" applyFill="1" applyBorder="1" applyAlignment="1" applyProtection="1">
      <alignment horizontal="center"/>
    </xf>
    <xf numFmtId="3" fontId="1" fillId="4" borderId="49" xfId="0" applyNumberFormat="1" applyFont="1" applyFill="1" applyBorder="1" applyAlignment="1" applyProtection="1">
      <alignment horizontal="right"/>
    </xf>
    <xf numFmtId="3" fontId="1" fillId="4" borderId="51" xfId="0" applyNumberFormat="1" applyFont="1" applyFill="1" applyBorder="1" applyAlignment="1" applyProtection="1">
      <alignment horizontal="right"/>
    </xf>
    <xf numFmtId="3" fontId="1" fillId="4" borderId="17" xfId="0" applyNumberFormat="1" applyFont="1" applyFill="1" applyBorder="1" applyAlignment="1" applyProtection="1">
      <alignment horizontal="right"/>
    </xf>
    <xf numFmtId="3" fontId="1" fillId="2" borderId="17" xfId="0" applyNumberFormat="1" applyFont="1" applyFill="1" applyBorder="1" applyAlignment="1" applyProtection="1">
      <alignment horizontal="right"/>
      <protection locked="0"/>
    </xf>
    <xf numFmtId="3" fontId="1" fillId="2" borderId="16" xfId="0" applyNumberFormat="1" applyFont="1" applyFill="1" applyBorder="1" applyAlignment="1" applyProtection="1">
      <alignment horizontal="right"/>
      <protection locked="0"/>
    </xf>
    <xf numFmtId="3" fontId="1" fillId="2" borderId="20" xfId="0" applyNumberFormat="1" applyFont="1" applyFill="1" applyBorder="1" applyAlignment="1" applyProtection="1">
      <alignment horizontal="right"/>
      <protection locked="0"/>
    </xf>
    <xf numFmtId="3" fontId="1" fillId="2" borderId="49" xfId="0" applyNumberFormat="1" applyFont="1" applyFill="1" applyBorder="1" applyAlignment="1" applyProtection="1">
      <alignment horizontal="center"/>
      <protection locked="0"/>
    </xf>
    <xf numFmtId="3" fontId="1" fillId="2" borderId="51" xfId="0" applyNumberFormat="1" applyFont="1" applyFill="1" applyBorder="1" applyAlignment="1" applyProtection="1">
      <alignment horizontal="center"/>
      <protection locked="0"/>
    </xf>
    <xf numFmtId="3" fontId="1" fillId="2" borderId="43" xfId="0" applyNumberFormat="1" applyFont="1" applyFill="1" applyBorder="1" applyAlignment="1" applyProtection="1">
      <alignment horizontal="center"/>
      <protection locked="0"/>
    </xf>
    <xf numFmtId="3" fontId="1" fillId="2" borderId="17" xfId="0" applyNumberFormat="1" applyFont="1" applyFill="1" applyBorder="1" applyAlignment="1" applyProtection="1">
      <alignment horizontal="center"/>
      <protection locked="0"/>
    </xf>
    <xf numFmtId="3" fontId="1" fillId="2" borderId="17" xfId="0" applyNumberFormat="1" applyFont="1" applyFill="1" applyBorder="1" applyAlignment="1" applyProtection="1">
      <protection locked="0"/>
    </xf>
    <xf numFmtId="3" fontId="1" fillId="2" borderId="20" xfId="0" applyNumberFormat="1" applyFont="1" applyFill="1" applyBorder="1" applyAlignment="1" applyProtection="1">
      <alignment horizontal="center"/>
      <protection locked="0"/>
    </xf>
    <xf numFmtId="3" fontId="1" fillId="4" borderId="13" xfId="0" applyNumberFormat="1" applyFont="1" applyFill="1" applyBorder="1" applyAlignment="1" applyProtection="1">
      <alignment horizontal="center"/>
    </xf>
    <xf numFmtId="49" fontId="3" fillId="4" borderId="21" xfId="0" applyNumberFormat="1" applyFont="1" applyFill="1" applyBorder="1" applyAlignment="1" applyProtection="1">
      <alignment horizontal="center" vertical="center"/>
    </xf>
    <xf numFmtId="0" fontId="1" fillId="4" borderId="53" xfId="0" applyNumberFormat="1" applyFont="1" applyFill="1" applyBorder="1" applyAlignment="1" applyProtection="1"/>
    <xf numFmtId="3" fontId="1" fillId="4" borderId="58" xfId="0" applyNumberFormat="1" applyFont="1" applyFill="1" applyBorder="1" applyAlignment="1" applyProtection="1">
      <alignment horizontal="center"/>
    </xf>
    <xf numFmtId="3" fontId="1" fillId="4" borderId="59" xfId="0" applyNumberFormat="1" applyFont="1" applyFill="1" applyBorder="1" applyAlignment="1" applyProtection="1">
      <alignment horizontal="center"/>
    </xf>
    <xf numFmtId="3" fontId="1" fillId="4" borderId="30" xfId="0" applyNumberFormat="1" applyFont="1" applyFill="1" applyBorder="1" applyAlignment="1" applyProtection="1">
      <alignment horizontal="center"/>
    </xf>
    <xf numFmtId="3" fontId="1" fillId="4" borderId="18" xfId="0" applyNumberFormat="1" applyFont="1" applyFill="1" applyBorder="1" applyAlignment="1" applyProtection="1">
      <alignment horizontal="center"/>
    </xf>
    <xf numFmtId="3" fontId="1" fillId="4" borderId="31" xfId="0" applyNumberFormat="1" applyFont="1" applyFill="1" applyBorder="1" applyAlignment="1" applyProtection="1">
      <alignment horizontal="center"/>
    </xf>
    <xf numFmtId="0" fontId="1" fillId="4" borderId="35" xfId="0" applyNumberFormat="1" applyFont="1" applyFill="1" applyBorder="1" applyAlignment="1" applyProtection="1"/>
    <xf numFmtId="3" fontId="1" fillId="4" borderId="9" xfId="0" applyNumberFormat="1" applyFont="1" applyFill="1" applyBorder="1" applyAlignment="1" applyProtection="1">
      <alignment horizontal="center"/>
    </xf>
    <xf numFmtId="49" fontId="1" fillId="4" borderId="36" xfId="0" applyNumberFormat="1" applyFont="1" applyFill="1" applyBorder="1" applyAlignment="1" applyProtection="1">
      <alignment horizontal="center"/>
    </xf>
    <xf numFmtId="3" fontId="1" fillId="2" borderId="36" xfId="0" applyNumberFormat="1" applyFont="1" applyFill="1" applyBorder="1" applyAlignment="1" applyProtection="1">
      <alignment horizontal="right"/>
      <protection locked="0"/>
    </xf>
    <xf numFmtId="3" fontId="1" fillId="4" borderId="63" xfId="0" applyNumberFormat="1" applyFont="1" applyFill="1" applyBorder="1" applyAlignment="1" applyProtection="1">
      <alignment horizontal="center" vertical="center"/>
    </xf>
    <xf numFmtId="3" fontId="1" fillId="4" borderId="64" xfId="0" applyNumberFormat="1" applyFont="1" applyFill="1" applyBorder="1" applyAlignment="1" applyProtection="1">
      <alignment horizontal="center" vertical="center"/>
    </xf>
    <xf numFmtId="3" fontId="1" fillId="2" borderId="36" xfId="0" applyNumberFormat="1" applyFont="1" applyFill="1" applyBorder="1" applyAlignment="1" applyProtection="1">
      <protection locked="0"/>
    </xf>
    <xf numFmtId="3" fontId="1" fillId="4" borderId="51" xfId="0" applyNumberFormat="1" applyFont="1" applyFill="1" applyBorder="1" applyAlignment="1" applyProtection="1">
      <alignment horizontal="center"/>
    </xf>
    <xf numFmtId="3" fontId="1" fillId="4" borderId="43" xfId="0" applyNumberFormat="1" applyFont="1" applyFill="1" applyBorder="1" applyAlignment="1" applyProtection="1">
      <alignment horizontal="center" vertical="center"/>
    </xf>
    <xf numFmtId="3" fontId="1" fillId="4" borderId="50" xfId="0" applyNumberFormat="1" applyFont="1" applyFill="1" applyBorder="1" applyAlignment="1" applyProtection="1">
      <alignment horizontal="center" vertical="center"/>
    </xf>
    <xf numFmtId="3" fontId="1" fillId="4" borderId="32" xfId="0" applyNumberFormat="1" applyFont="1" applyFill="1" applyBorder="1" applyAlignment="1" applyProtection="1">
      <alignment horizontal="right"/>
    </xf>
    <xf numFmtId="3" fontId="1" fillId="4" borderId="15" xfId="0" applyNumberFormat="1" applyFont="1" applyFill="1" applyBorder="1" applyAlignment="1" applyProtection="1">
      <alignment horizontal="right"/>
    </xf>
    <xf numFmtId="3" fontId="1" fillId="2" borderId="32" xfId="0" applyNumberFormat="1" applyFont="1" applyFill="1" applyBorder="1" applyAlignment="1" applyProtection="1">
      <alignment horizontal="center"/>
      <protection locked="0"/>
    </xf>
    <xf numFmtId="3" fontId="1" fillId="2" borderId="15" xfId="0" applyNumberFormat="1" applyFont="1" applyFill="1" applyBorder="1" applyAlignment="1" applyProtection="1">
      <alignment horizontal="center"/>
      <protection locked="0"/>
    </xf>
    <xf numFmtId="0" fontId="1" fillId="4" borderId="65" xfId="0" applyNumberFormat="1" applyFont="1" applyFill="1" applyBorder="1" applyAlignment="1" applyProtection="1"/>
    <xf numFmtId="3" fontId="1" fillId="4" borderId="69" xfId="0" applyNumberFormat="1" applyFont="1" applyFill="1" applyBorder="1" applyAlignment="1" applyProtection="1">
      <alignment horizontal="center"/>
    </xf>
    <xf numFmtId="165" fontId="1" fillId="4" borderId="65" xfId="0" applyNumberFormat="1" applyFont="1" applyFill="1" applyBorder="1" applyAlignment="1" applyProtection="1">
      <alignment horizontal="center"/>
    </xf>
    <xf numFmtId="165" fontId="1" fillId="4" borderId="70" xfId="0" applyNumberFormat="1" applyFont="1" applyFill="1" applyBorder="1" applyAlignment="1" applyProtection="1">
      <alignment horizontal="center"/>
    </xf>
    <xf numFmtId="165" fontId="1" fillId="4" borderId="71" xfId="0" applyNumberFormat="1" applyFont="1" applyFill="1" applyBorder="1" applyAlignment="1" applyProtection="1">
      <alignment horizontal="center"/>
    </xf>
    <xf numFmtId="165" fontId="1" fillId="4" borderId="66" xfId="0" applyNumberFormat="1" applyFont="1" applyFill="1" applyBorder="1" applyAlignment="1" applyProtection="1">
      <alignment horizontal="center"/>
    </xf>
    <xf numFmtId="165" fontId="1" fillId="4" borderId="72" xfId="0" applyNumberFormat="1" applyFont="1" applyFill="1" applyBorder="1" applyAlignment="1" applyProtection="1">
      <alignment horizontal="center"/>
    </xf>
    <xf numFmtId="49" fontId="3" fillId="4" borderId="73" xfId="0" applyNumberFormat="1" applyFont="1" applyFill="1" applyBorder="1" applyAlignment="1" applyProtection="1">
      <alignment horizontal="center" vertical="center"/>
    </xf>
    <xf numFmtId="0" fontId="1" fillId="3" borderId="0" xfId="0" applyNumberFormat="1" applyFont="1" applyFill="1" applyBorder="1" applyAlignment="1" applyProtection="1"/>
    <xf numFmtId="0" fontId="1" fillId="0" borderId="0" xfId="0" applyNumberFormat="1" applyFont="1" applyFill="1" applyBorder="1" applyAlignment="1" applyProtection="1"/>
    <xf numFmtId="3" fontId="1" fillId="4" borderId="26" xfId="0" applyNumberFormat="1" applyFont="1" applyFill="1" applyBorder="1" applyAlignment="1" applyProtection="1">
      <alignment horizontal="center"/>
    </xf>
    <xf numFmtId="0" fontId="1" fillId="4" borderId="27" xfId="0" applyNumberFormat="1" applyFont="1" applyFill="1" applyBorder="1" applyAlignment="1" applyProtection="1">
      <alignment horizontal="left"/>
    </xf>
    <xf numFmtId="3" fontId="1" fillId="4" borderId="28" xfId="0" applyNumberFormat="1" applyFont="1" applyFill="1" applyBorder="1" applyAlignment="1" applyProtection="1">
      <alignment horizontal="center" vertical="center"/>
    </xf>
    <xf numFmtId="3" fontId="1" fillId="2" borderId="43" xfId="0" applyNumberFormat="1" applyFont="1" applyFill="1" applyBorder="1" applyAlignment="1" applyProtection="1">
      <alignment horizontal="right"/>
      <protection locked="0"/>
    </xf>
    <xf numFmtId="3" fontId="1" fillId="2" borderId="45" xfId="0" applyNumberFormat="1" applyFont="1" applyFill="1" applyBorder="1" applyAlignment="1" applyProtection="1">
      <alignment horizontal="right"/>
      <protection locked="0"/>
    </xf>
    <xf numFmtId="3" fontId="1" fillId="2" borderId="50" xfId="0" applyNumberFormat="1" applyFont="1" applyFill="1" applyBorder="1" applyAlignment="1" applyProtection="1">
      <alignment horizontal="right"/>
      <protection locked="0"/>
    </xf>
    <xf numFmtId="3" fontId="1" fillId="2" borderId="49" xfId="0" applyNumberFormat="1" applyFont="1" applyFill="1" applyBorder="1" applyAlignment="1" applyProtection="1">
      <protection locked="0"/>
    </xf>
    <xf numFmtId="3" fontId="1" fillId="2" borderId="51" xfId="0" applyNumberFormat="1" applyFont="1" applyFill="1" applyBorder="1" applyAlignment="1" applyProtection="1">
      <protection locked="0"/>
    </xf>
    <xf numFmtId="3" fontId="1" fillId="2" borderId="43" xfId="0" applyNumberFormat="1" applyFont="1" applyFill="1" applyBorder="1" applyAlignment="1" applyProtection="1">
      <protection locked="0"/>
    </xf>
    <xf numFmtId="3" fontId="1" fillId="2" borderId="50" xfId="0" applyNumberFormat="1" applyFont="1" applyFill="1" applyBorder="1" applyAlignment="1" applyProtection="1">
      <alignment horizontal="center"/>
      <protection locked="0"/>
    </xf>
    <xf numFmtId="164" fontId="1" fillId="3" borderId="52" xfId="0" applyNumberFormat="1" applyFont="1" applyFill="1" applyBorder="1" applyAlignment="1" applyProtection="1">
      <alignment horizontal="right"/>
      <protection locked="0"/>
    </xf>
    <xf numFmtId="3" fontId="1" fillId="2" borderId="31" xfId="0" applyNumberFormat="1" applyFont="1" applyFill="1" applyBorder="1" applyAlignment="1" applyProtection="1">
      <alignment horizontal="center"/>
      <protection locked="0"/>
    </xf>
    <xf numFmtId="0" fontId="1" fillId="2" borderId="0" xfId="0" applyNumberFormat="1" applyFont="1" applyFill="1" applyBorder="1" applyAlignment="1" applyProtection="1">
      <alignment horizontal="left" vertical="top" wrapText="1"/>
    </xf>
    <xf numFmtId="0" fontId="1" fillId="2" borderId="0" xfId="0" applyNumberFormat="1" applyFont="1" applyFill="1" applyBorder="1" applyAlignment="1" applyProtection="1">
      <alignment horizontal="left" vertical="top"/>
    </xf>
    <xf numFmtId="0" fontId="6" fillId="2" borderId="0" xfId="0" applyNumberFormat="1" applyFont="1" applyFill="1" applyBorder="1" applyAlignment="1" applyProtection="1"/>
    <xf numFmtId="0" fontId="6" fillId="2" borderId="4" xfId="0" applyNumberFormat="1" applyFont="1" applyFill="1" applyBorder="1" applyAlignment="1" applyProtection="1"/>
    <xf numFmtId="0" fontId="6" fillId="2" borderId="0" xfId="0" applyNumberFormat="1" applyFont="1" applyFill="1" applyBorder="1" applyAlignment="1" applyProtection="1">
      <alignment vertical="center"/>
    </xf>
    <xf numFmtId="0" fontId="7" fillId="2" borderId="0" xfId="0" applyNumberFormat="1" applyFont="1" applyFill="1" applyBorder="1" applyAlignment="1" applyProtection="1">
      <alignment vertical="center" wrapText="1"/>
    </xf>
    <xf numFmtId="0" fontId="6" fillId="2" borderId="0" xfId="0" applyNumberFormat="1" applyFont="1" applyFill="1" applyBorder="1" applyAlignment="1" applyProtection="1">
      <alignment vertical="center" wrapText="1"/>
    </xf>
    <xf numFmtId="0" fontId="7" fillId="2" borderId="0" xfId="0" applyNumberFormat="1" applyFont="1" applyFill="1" applyBorder="1" applyAlignment="1" applyProtection="1"/>
    <xf numFmtId="0" fontId="8" fillId="4" borderId="42" xfId="0" applyNumberFormat="1" applyFont="1" applyFill="1" applyBorder="1" applyAlignment="1" applyProtection="1">
      <alignment horizontal="left" vertical="center"/>
    </xf>
    <xf numFmtId="1" fontId="7" fillId="4" borderId="43" xfId="0" applyNumberFormat="1" applyFont="1" applyFill="1" applyBorder="1" applyAlignment="1" applyProtection="1">
      <alignment horizontal="center" vertical="center"/>
    </xf>
    <xf numFmtId="165" fontId="7" fillId="4" borderId="43" xfId="0" applyNumberFormat="1" applyFont="1" applyFill="1" applyBorder="1" applyAlignment="1" applyProtection="1">
      <alignment horizontal="center" vertical="center"/>
    </xf>
    <xf numFmtId="2" fontId="7" fillId="4" borderId="43" xfId="0" applyNumberFormat="1" applyFont="1" applyFill="1" applyBorder="1" applyAlignment="1" applyProtection="1">
      <alignment horizontal="center" vertical="center"/>
    </xf>
    <xf numFmtId="0" fontId="9" fillId="4" borderId="49" xfId="0" applyNumberFormat="1" applyFont="1" applyFill="1" applyBorder="1" applyAlignment="1" applyProtection="1">
      <alignment horizontal="left" vertical="center"/>
    </xf>
    <xf numFmtId="0" fontId="6" fillId="4" borderId="46" xfId="0" applyNumberFormat="1" applyFont="1" applyFill="1" applyBorder="1" applyAlignment="1" applyProtection="1">
      <alignment horizontal="left" vertical="center"/>
    </xf>
    <xf numFmtId="0" fontId="6" fillId="4" borderId="51" xfId="0" applyNumberFormat="1" applyFont="1" applyFill="1" applyBorder="1" applyAlignment="1" applyProtection="1">
      <alignment horizontal="left" vertical="center"/>
    </xf>
    <xf numFmtId="1" fontId="6" fillId="2" borderId="43" xfId="0" applyNumberFormat="1" applyFont="1" applyFill="1" applyBorder="1" applyAlignment="1" applyProtection="1">
      <alignment horizontal="center" vertical="center"/>
      <protection locked="0"/>
    </xf>
    <xf numFmtId="165" fontId="6" fillId="4" borderId="43" xfId="0" applyNumberFormat="1" applyFont="1" applyFill="1" applyBorder="1" applyAlignment="1" applyProtection="1">
      <alignment horizontal="center" vertical="center"/>
    </xf>
    <xf numFmtId="2" fontId="6" fillId="4" borderId="43" xfId="0" applyNumberFormat="1" applyFont="1" applyFill="1" applyBorder="1" applyAlignment="1" applyProtection="1">
      <alignment horizontal="center" vertical="center"/>
    </xf>
    <xf numFmtId="1" fontId="6" fillId="4" borderId="43" xfId="0" applyNumberFormat="1" applyFont="1" applyFill="1" applyBorder="1" applyAlignment="1" applyProtection="1">
      <alignment horizontal="center" vertical="center"/>
    </xf>
    <xf numFmtId="0" fontId="8" fillId="4" borderId="49" xfId="0" applyNumberFormat="1" applyFont="1" applyFill="1" applyBorder="1" applyAlignment="1" applyProtection="1">
      <alignment horizontal="left" vertical="center"/>
    </xf>
    <xf numFmtId="2" fontId="7" fillId="4" borderId="43" xfId="0" applyNumberFormat="1" applyFont="1" applyFill="1" applyBorder="1" applyAlignment="1" applyProtection="1">
      <alignment horizontal="right" vertical="center"/>
    </xf>
    <xf numFmtId="2" fontId="6" fillId="2" borderId="43" xfId="0" applyNumberFormat="1" applyFont="1" applyFill="1" applyBorder="1" applyAlignment="1" applyProtection="1">
      <alignment horizontal="right" vertical="center"/>
      <protection locked="0"/>
    </xf>
    <xf numFmtId="2" fontId="6" fillId="4" borderId="43" xfId="0" applyNumberFormat="1" applyFont="1" applyFill="1" applyBorder="1" applyAlignment="1" applyProtection="1">
      <alignment horizontal="right" vertical="center"/>
    </xf>
    <xf numFmtId="0" fontId="6" fillId="4" borderId="46" xfId="0" applyNumberFormat="1" applyFont="1" applyFill="1" applyBorder="1" applyAlignment="1" applyProtection="1">
      <alignment horizontal="left" vertical="center" wrapText="1"/>
    </xf>
    <xf numFmtId="0" fontId="6" fillId="4" borderId="51" xfId="0" applyNumberFormat="1" applyFont="1" applyFill="1" applyBorder="1" applyAlignment="1" applyProtection="1">
      <alignment horizontal="left" vertical="center" wrapText="1"/>
    </xf>
    <xf numFmtId="0" fontId="6" fillId="2" borderId="0" xfId="0" applyNumberFormat="1" applyFont="1" applyFill="1" applyBorder="1" applyAlignment="1" applyProtection="1">
      <alignment horizontal="center"/>
    </xf>
    <xf numFmtId="0" fontId="7" fillId="4" borderId="49" xfId="0" applyNumberFormat="1" applyFont="1" applyFill="1" applyBorder="1" applyAlignment="1" applyProtection="1">
      <alignment horizontal="left" vertical="center" wrapText="1"/>
    </xf>
    <xf numFmtId="0" fontId="6" fillId="4" borderId="49" xfId="0" applyNumberFormat="1" applyFont="1" applyFill="1" applyBorder="1" applyAlignment="1" applyProtection="1">
      <alignment horizontal="left" vertical="center" wrapText="1"/>
    </xf>
    <xf numFmtId="0" fontId="9" fillId="4" borderId="49" xfId="0" applyNumberFormat="1" applyFont="1" applyFill="1" applyBorder="1" applyAlignment="1" applyProtection="1">
      <alignment horizontal="left" vertical="center" wrapText="1"/>
    </xf>
    <xf numFmtId="1" fontId="6" fillId="0" borderId="43" xfId="0" applyNumberFormat="1" applyFont="1" applyFill="1" applyBorder="1" applyAlignment="1" applyProtection="1">
      <alignment horizontal="center" vertical="center"/>
      <protection locked="0"/>
    </xf>
    <xf numFmtId="2" fontId="6" fillId="0" borderId="43" xfId="0" applyNumberFormat="1" applyFont="1" applyFill="1" applyBorder="1" applyAlignment="1" applyProtection="1">
      <alignment horizontal="right" vertical="center"/>
      <protection locked="0"/>
    </xf>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xf>
    <xf numFmtId="0" fontId="6" fillId="3" borderId="0" xfId="0" applyNumberFormat="1" applyFont="1" applyFill="1" applyBorder="1" applyAlignment="1" applyProtection="1"/>
    <xf numFmtId="2" fontId="7" fillId="4" borderId="51" xfId="0" applyNumberFormat="1" applyFont="1" applyFill="1" applyBorder="1" applyAlignment="1" applyProtection="1">
      <alignment horizontal="right" vertical="center"/>
    </xf>
    <xf numFmtId="1" fontId="7" fillId="4" borderId="51" xfId="0" applyNumberFormat="1" applyFont="1" applyFill="1" applyBorder="1" applyAlignment="1" applyProtection="1">
      <alignment horizontal="center" vertical="center"/>
    </xf>
    <xf numFmtId="2" fontId="6" fillId="2" borderId="51" xfId="0" applyNumberFormat="1" applyFont="1" applyFill="1" applyBorder="1" applyAlignment="1" applyProtection="1">
      <alignment horizontal="right" vertical="center"/>
      <protection locked="0"/>
    </xf>
    <xf numFmtId="1" fontId="6" fillId="2" borderId="51" xfId="0" applyNumberFormat="1" applyFont="1" applyFill="1" applyBorder="1" applyAlignment="1" applyProtection="1">
      <alignment horizontal="center" vertical="center"/>
      <protection locked="0"/>
    </xf>
    <xf numFmtId="1" fontId="6" fillId="4" borderId="51" xfId="0" applyNumberFormat="1" applyFont="1" applyFill="1" applyBorder="1" applyAlignment="1" applyProtection="1">
      <alignment horizontal="center" vertical="center"/>
    </xf>
    <xf numFmtId="1" fontId="9" fillId="0" borderId="51" xfId="0" applyNumberFormat="1" applyFont="1" applyFill="1" applyBorder="1" applyAlignment="1" applyProtection="1">
      <alignment horizontal="center" vertical="center"/>
      <protection locked="0"/>
    </xf>
    <xf numFmtId="165" fontId="9" fillId="4" borderId="43" xfId="0" applyNumberFormat="1" applyFont="1" applyFill="1" applyBorder="1" applyAlignment="1" applyProtection="1">
      <alignment horizontal="center" vertical="center"/>
    </xf>
    <xf numFmtId="2" fontId="9" fillId="0" borderId="51" xfId="0" applyNumberFormat="1" applyFont="1" applyFill="1" applyBorder="1" applyAlignment="1" applyProtection="1">
      <alignment horizontal="right" vertical="center"/>
      <protection locked="0"/>
    </xf>
    <xf numFmtId="2" fontId="9" fillId="4" borderId="43" xfId="0" applyNumberFormat="1" applyFont="1" applyFill="1" applyBorder="1" applyAlignment="1" applyProtection="1">
      <alignment horizontal="right" vertical="center"/>
    </xf>
    <xf numFmtId="1" fontId="9" fillId="4" borderId="51" xfId="0" applyNumberFormat="1" applyFont="1" applyFill="1" applyBorder="1" applyAlignment="1" applyProtection="1">
      <alignment horizontal="center" vertical="center"/>
    </xf>
    <xf numFmtId="0" fontId="6" fillId="4" borderId="29" xfId="0" applyNumberFormat="1" applyFont="1" applyFill="1" applyBorder="1" applyAlignment="1" applyProtection="1">
      <alignment horizontal="left" vertical="center" wrapText="1"/>
    </xf>
    <xf numFmtId="1" fontId="9" fillId="0" borderId="43" xfId="0" applyNumberFormat="1" applyFont="1" applyFill="1" applyBorder="1" applyAlignment="1" applyProtection="1">
      <alignment horizontal="center" vertical="center"/>
      <protection locked="0"/>
    </xf>
    <xf numFmtId="2" fontId="9" fillId="0" borderId="43" xfId="0" applyNumberFormat="1" applyFont="1" applyFill="1" applyBorder="1" applyAlignment="1" applyProtection="1">
      <alignment horizontal="right" vertical="center"/>
      <protection locked="0"/>
    </xf>
    <xf numFmtId="1" fontId="9" fillId="4" borderId="43" xfId="0" applyNumberFormat="1" applyFont="1" applyFill="1" applyBorder="1" applyAlignment="1" applyProtection="1">
      <alignment horizontal="center" vertical="center"/>
    </xf>
    <xf numFmtId="0" fontId="6" fillId="4" borderId="65" xfId="0" applyNumberFormat="1" applyFont="1" applyFill="1" applyBorder="1" applyAlignment="1" applyProtection="1">
      <alignment horizontal="left" vertical="center" wrapText="1"/>
    </xf>
    <xf numFmtId="1" fontId="7" fillId="4" borderId="71" xfId="0" applyNumberFormat="1" applyFont="1" applyFill="1" applyBorder="1" applyAlignment="1" applyProtection="1">
      <alignment horizontal="center"/>
    </xf>
    <xf numFmtId="165" fontId="7" fillId="4" borderId="71"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left" wrapText="1"/>
    </xf>
    <xf numFmtId="0" fontId="10" fillId="2" borderId="0" xfId="0" applyNumberFormat="1" applyFont="1" applyFill="1" applyBorder="1" applyAlignment="1" applyProtection="1"/>
    <xf numFmtId="0" fontId="10" fillId="2" borderId="0" xfId="0" applyNumberFormat="1" applyFont="1" applyFill="1" applyBorder="1" applyAlignment="1" applyProtection="1">
      <alignment horizontal="center"/>
    </xf>
    <xf numFmtId="0" fontId="10" fillId="2" borderId="4" xfId="0" applyNumberFormat="1" applyFont="1" applyFill="1" applyBorder="1" applyAlignment="1" applyProtection="1"/>
    <xf numFmtId="0" fontId="10" fillId="2" borderId="4" xfId="0" applyNumberFormat="1" applyFont="1" applyFill="1" applyBorder="1" applyAlignment="1" applyProtection="1">
      <alignment horizontal="center"/>
    </xf>
    <xf numFmtId="0" fontId="9" fillId="2" borderId="0" xfId="0" applyNumberFormat="1" applyFont="1" applyFill="1" applyBorder="1" applyAlignment="1" applyProtection="1"/>
    <xf numFmtId="0" fontId="12" fillId="3" borderId="0" xfId="0" applyNumberFormat="1" applyFont="1" applyFill="1" applyBorder="1" applyAlignment="1" applyProtection="1">
      <alignment horizontal="left" vertical="center" wrapText="1"/>
    </xf>
    <xf numFmtId="0" fontId="9" fillId="2" borderId="0" xfId="0" applyNumberFormat="1" applyFont="1" applyFill="1" applyBorder="1" applyAlignment="1" applyProtection="1">
      <alignment vertical="center"/>
    </xf>
    <xf numFmtId="0" fontId="14" fillId="4" borderId="6" xfId="0" applyNumberFormat="1" applyFont="1" applyFill="1" applyBorder="1" applyAlignment="1" applyProtection="1">
      <alignment horizontal="center" vertical="center" wrapText="1"/>
    </xf>
    <xf numFmtId="0" fontId="14" fillId="2" borderId="82" xfId="0" applyNumberFormat="1" applyFont="1" applyFill="1" applyBorder="1" applyAlignment="1" applyProtection="1">
      <alignment horizontal="center" vertical="center" wrapText="1"/>
      <protection locked="0"/>
    </xf>
    <xf numFmtId="3" fontId="6" fillId="4" borderId="52" xfId="0" applyNumberFormat="1" applyFont="1" applyFill="1" applyBorder="1" applyAlignment="1" applyProtection="1">
      <alignment horizontal="center" vertical="center"/>
    </xf>
    <xf numFmtId="3" fontId="6" fillId="4" borderId="51" xfId="0" applyNumberFormat="1" applyFont="1" applyFill="1" applyBorder="1" applyAlignment="1" applyProtection="1">
      <alignment horizontal="center"/>
    </xf>
    <xf numFmtId="3" fontId="6" fillId="4" borderId="43" xfId="0" applyNumberFormat="1" applyFont="1" applyFill="1" applyBorder="1" applyAlignment="1" applyProtection="1">
      <alignment horizontal="center"/>
    </xf>
    <xf numFmtId="3" fontId="6" fillId="4" borderId="45" xfId="0" applyNumberFormat="1" applyFont="1" applyFill="1" applyBorder="1" applyAlignment="1" applyProtection="1">
      <alignment horizontal="center"/>
    </xf>
    <xf numFmtId="3" fontId="6" fillId="4" borderId="26" xfId="0" applyNumberFormat="1" applyFont="1" applyFill="1" applyBorder="1" applyAlignment="1" applyProtection="1">
      <alignment horizontal="center"/>
    </xf>
    <xf numFmtId="3" fontId="6" fillId="4" borderId="50" xfId="0" applyNumberFormat="1" applyFont="1" applyFill="1" applyBorder="1" applyAlignment="1" applyProtection="1">
      <alignment horizontal="center"/>
    </xf>
    <xf numFmtId="1" fontId="10" fillId="4" borderId="43" xfId="0" applyNumberFormat="1" applyFont="1" applyFill="1" applyBorder="1" applyAlignment="1" applyProtection="1"/>
    <xf numFmtId="0" fontId="10" fillId="4" borderId="43" xfId="0" applyNumberFormat="1" applyFont="1" applyFill="1" applyBorder="1" applyAlignment="1" applyProtection="1">
      <alignment horizontal="center" vertical="center" wrapText="1"/>
    </xf>
    <xf numFmtId="3" fontId="6" fillId="0" borderId="51" xfId="0" applyNumberFormat="1" applyFont="1" applyFill="1" applyBorder="1" applyAlignment="1" applyProtection="1">
      <alignment horizontal="right"/>
      <protection locked="0"/>
    </xf>
    <xf numFmtId="3" fontId="6" fillId="0" borderId="43" xfId="0" applyNumberFormat="1" applyFont="1" applyFill="1" applyBorder="1" applyAlignment="1" applyProtection="1">
      <alignment horizontal="right"/>
      <protection locked="0"/>
    </xf>
    <xf numFmtId="3" fontId="6" fillId="0" borderId="50" xfId="0" applyNumberFormat="1" applyFont="1" applyFill="1" applyBorder="1" applyAlignment="1" applyProtection="1">
      <alignment horizontal="right"/>
      <protection locked="0"/>
    </xf>
    <xf numFmtId="0" fontId="6" fillId="2" borderId="0" xfId="0" applyNumberFormat="1" applyFont="1" applyFill="1" applyBorder="1" applyAlignment="1" applyProtection="1">
      <alignment wrapText="1"/>
    </xf>
    <xf numFmtId="3" fontId="6" fillId="0" borderId="51" xfId="0" applyNumberFormat="1" applyFont="1" applyFill="1" applyBorder="1" applyAlignment="1" applyProtection="1">
      <alignment horizontal="right" wrapText="1"/>
      <protection locked="0"/>
    </xf>
    <xf numFmtId="0" fontId="6" fillId="4" borderId="49" xfId="0" applyNumberFormat="1" applyFont="1" applyFill="1" applyBorder="1" applyAlignment="1" applyProtection="1">
      <alignment horizontal="left" vertical="top" wrapText="1"/>
    </xf>
    <xf numFmtId="0" fontId="6" fillId="4" borderId="65" xfId="0" applyNumberFormat="1" applyFont="1" applyFill="1" applyBorder="1" applyAlignment="1" applyProtection="1"/>
    <xf numFmtId="3" fontId="6" fillId="4" borderId="73" xfId="0" applyNumberFormat="1" applyFont="1" applyFill="1" applyBorder="1" applyAlignment="1" applyProtection="1">
      <alignment horizontal="center" vertical="center"/>
    </xf>
    <xf numFmtId="3" fontId="6" fillId="4" borderId="70" xfId="0" applyNumberFormat="1" applyFont="1" applyFill="1" applyBorder="1" applyAlignment="1" applyProtection="1">
      <alignment horizontal="center"/>
    </xf>
    <xf numFmtId="3" fontId="6" fillId="4" borderId="71" xfId="0" applyNumberFormat="1" applyFont="1" applyFill="1" applyBorder="1" applyAlignment="1" applyProtection="1">
      <alignment horizontal="center"/>
    </xf>
    <xf numFmtId="3" fontId="6" fillId="4" borderId="72" xfId="0" applyNumberFormat="1" applyFont="1" applyFill="1" applyBorder="1" applyAlignment="1" applyProtection="1">
      <alignment horizontal="center"/>
    </xf>
    <xf numFmtId="1" fontId="11" fillId="4" borderId="43" xfId="0" applyNumberFormat="1" applyFont="1" applyFill="1" applyBorder="1" applyAlignment="1" applyProtection="1"/>
    <xf numFmtId="0" fontId="9" fillId="2" borderId="0" xfId="0" applyNumberFormat="1" applyFont="1" applyFill="1" applyBorder="1" applyAlignment="1" applyProtection="1">
      <alignment horizontal="left"/>
    </xf>
    <xf numFmtId="0" fontId="9" fillId="2" borderId="4" xfId="0" applyNumberFormat="1" applyFont="1" applyFill="1" applyBorder="1" applyAlignment="1" applyProtection="1"/>
    <xf numFmtId="0" fontId="12" fillId="2" borderId="0" xfId="0" applyNumberFormat="1" applyFont="1" applyFill="1" applyBorder="1" applyAlignment="1" applyProtection="1">
      <alignment horizontal="left"/>
    </xf>
    <xf numFmtId="0" fontId="12" fillId="3" borderId="0" xfId="0" applyNumberFormat="1" applyFont="1" applyFill="1" applyBorder="1" applyAlignment="1" applyProtection="1">
      <alignment vertical="center" wrapText="1"/>
    </xf>
    <xf numFmtId="0" fontId="12" fillId="3" borderId="0" xfId="0" applyNumberFormat="1" applyFont="1" applyFill="1" applyBorder="1" applyAlignment="1" applyProtection="1">
      <alignment vertical="center"/>
    </xf>
    <xf numFmtId="0" fontId="12" fillId="2" borderId="0" xfId="0" applyNumberFormat="1" applyFont="1" applyFill="1" applyBorder="1" applyAlignment="1" applyProtection="1">
      <alignment horizontal="center" vertical="center" wrapText="1"/>
    </xf>
    <xf numFmtId="0" fontId="9" fillId="2" borderId="0" xfId="0" applyNumberFormat="1" applyFont="1" applyFill="1" applyBorder="1" applyAlignment="1" applyProtection="1">
      <alignment horizontal="left" vertical="center"/>
    </xf>
    <xf numFmtId="0" fontId="9" fillId="2" borderId="5" xfId="0" applyNumberFormat="1" applyFont="1" applyFill="1" applyBorder="1" applyAlignment="1" applyProtection="1"/>
    <xf numFmtId="0" fontId="9" fillId="2" borderId="0" xfId="0" applyNumberFormat="1" applyFont="1" applyFill="1" applyBorder="1" applyAlignment="1" applyProtection="1">
      <alignment horizontal="right"/>
    </xf>
    <xf numFmtId="1" fontId="9" fillId="4" borderId="44" xfId="0" applyNumberFormat="1" applyFont="1" applyFill="1" applyBorder="1" applyAlignment="1" applyProtection="1">
      <alignment horizontal="center" vertical="center"/>
    </xf>
    <xf numFmtId="1" fontId="9" fillId="4" borderId="49" xfId="0" applyNumberFormat="1" applyFont="1" applyFill="1" applyBorder="1" applyAlignment="1" applyProtection="1">
      <alignment horizontal="center" vertical="center"/>
    </xf>
    <xf numFmtId="1" fontId="9" fillId="4" borderId="50" xfId="0" applyNumberFormat="1" applyFont="1" applyFill="1" applyBorder="1" applyAlignment="1" applyProtection="1">
      <alignment horizontal="center" vertical="center"/>
    </xf>
    <xf numFmtId="1" fontId="9" fillId="4" borderId="41" xfId="0" applyNumberFormat="1" applyFont="1" applyFill="1" applyBorder="1" applyAlignment="1" applyProtection="1">
      <alignment horizontal="center" vertical="center"/>
    </xf>
    <xf numFmtId="1" fontId="9" fillId="4" borderId="40" xfId="0" applyNumberFormat="1" applyFont="1" applyFill="1" applyBorder="1" applyAlignment="1" applyProtection="1">
      <alignment horizontal="center" vertical="center"/>
    </xf>
    <xf numFmtId="1" fontId="9" fillId="4" borderId="36" xfId="0" applyNumberFormat="1" applyFont="1" applyFill="1" applyBorder="1" applyAlignment="1" applyProtection="1">
      <alignment horizontal="center" vertical="center"/>
    </xf>
    <xf numFmtId="1" fontId="9" fillId="4" borderId="39" xfId="0" applyNumberFormat="1" applyFont="1" applyFill="1" applyBorder="1" applyAlignment="1" applyProtection="1">
      <alignment horizontal="center" vertical="center"/>
    </xf>
    <xf numFmtId="1" fontId="9" fillId="4" borderId="52" xfId="0" applyNumberFormat="1" applyFont="1" applyFill="1" applyBorder="1" applyAlignment="1" applyProtection="1">
      <alignment horizontal="center" vertical="center"/>
    </xf>
    <xf numFmtId="1" fontId="9" fillId="2" borderId="51" xfId="0" applyNumberFormat="1" applyFont="1" applyFill="1" applyBorder="1" applyAlignment="1" applyProtection="1">
      <alignment horizontal="center" vertical="center"/>
      <protection locked="0"/>
    </xf>
    <xf numFmtId="1" fontId="9" fillId="2" borderId="43" xfId="0" applyNumberFormat="1" applyFont="1" applyFill="1" applyBorder="1" applyAlignment="1" applyProtection="1">
      <alignment horizontal="center" vertical="center"/>
      <protection locked="0"/>
    </xf>
    <xf numFmtId="1" fontId="9" fillId="2" borderId="50" xfId="0" applyNumberFormat="1" applyFont="1" applyFill="1" applyBorder="1" applyAlignment="1" applyProtection="1">
      <alignment horizontal="center" vertical="center"/>
      <protection locked="0"/>
    </xf>
    <xf numFmtId="1" fontId="9" fillId="2" borderId="29" xfId="0" applyNumberFormat="1" applyFont="1" applyFill="1" applyBorder="1" applyAlignment="1" applyProtection="1">
      <alignment horizontal="center" vertical="center"/>
      <protection locked="0"/>
    </xf>
    <xf numFmtId="1" fontId="9" fillId="2" borderId="30" xfId="0" applyNumberFormat="1" applyFont="1" applyFill="1" applyBorder="1" applyAlignment="1" applyProtection="1">
      <alignment horizontal="center" vertical="center"/>
      <protection locked="0"/>
    </xf>
    <xf numFmtId="1" fontId="9" fillId="2" borderId="31" xfId="0" applyNumberFormat="1" applyFont="1" applyFill="1" applyBorder="1" applyAlignment="1" applyProtection="1">
      <alignment horizontal="center" vertical="center"/>
      <protection locked="0"/>
    </xf>
    <xf numFmtId="1" fontId="9" fillId="2" borderId="49" xfId="0" applyNumberFormat="1" applyFont="1" applyFill="1" applyBorder="1" applyAlignment="1" applyProtection="1">
      <alignment horizontal="center" vertical="center"/>
      <protection locked="0"/>
    </xf>
    <xf numFmtId="1" fontId="9" fillId="4" borderId="24" xfId="0" applyNumberFormat="1" applyFont="1" applyFill="1" applyBorder="1" applyAlignment="1" applyProtection="1">
      <alignment horizontal="center" vertical="center"/>
    </xf>
    <xf numFmtId="1" fontId="9" fillId="4" borderId="26" xfId="0" applyNumberFormat="1" applyFont="1" applyFill="1" applyBorder="1" applyAlignment="1" applyProtection="1">
      <alignment horizontal="center" vertical="center"/>
    </xf>
    <xf numFmtId="1" fontId="9" fillId="4" borderId="28"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vertical="center" wrapText="1"/>
    </xf>
    <xf numFmtId="49" fontId="9" fillId="3" borderId="0" xfId="0" applyNumberFormat="1" applyFont="1" applyFill="1" applyBorder="1" applyAlignment="1" applyProtection="1">
      <alignment vertical="center" wrapText="1"/>
    </xf>
    <xf numFmtId="0" fontId="6" fillId="4" borderId="49" xfId="0" applyNumberFormat="1" applyFont="1" applyFill="1" applyBorder="1" applyAlignment="1" applyProtection="1">
      <alignment horizontal="left" vertical="center" wrapText="1"/>
      <protection locked="0"/>
    </xf>
    <xf numFmtId="1" fontId="9" fillId="4" borderId="85" xfId="0" applyNumberFormat="1" applyFont="1" applyFill="1" applyBorder="1" applyAlignment="1" applyProtection="1">
      <alignment horizontal="center" vertical="center"/>
    </xf>
    <xf numFmtId="1" fontId="9" fillId="4" borderId="80" xfId="0" applyNumberFormat="1" applyFont="1" applyFill="1" applyBorder="1" applyAlignment="1" applyProtection="1">
      <alignment horizontal="center" vertical="center"/>
    </xf>
    <xf numFmtId="1" fontId="9" fillId="4" borderId="30" xfId="0" applyNumberFormat="1" applyFont="1" applyFill="1" applyBorder="1" applyAlignment="1" applyProtection="1">
      <alignment horizontal="center" vertical="center"/>
    </xf>
    <xf numFmtId="1" fontId="9" fillId="4" borderId="31" xfId="0" applyNumberFormat="1" applyFont="1" applyFill="1" applyBorder="1" applyAlignment="1" applyProtection="1">
      <alignment horizontal="center" vertical="center"/>
    </xf>
    <xf numFmtId="1" fontId="9" fillId="2" borderId="80" xfId="0" applyNumberFormat="1" applyFont="1" applyFill="1" applyBorder="1" applyAlignment="1" applyProtection="1">
      <alignment horizontal="center" vertical="center"/>
      <protection locked="0"/>
    </xf>
    <xf numFmtId="0" fontId="6" fillId="4" borderId="29" xfId="0" applyNumberFormat="1" applyFont="1" applyFill="1" applyBorder="1" applyAlignment="1" applyProtection="1">
      <alignment horizontal="left" vertical="center" wrapText="1"/>
      <protection locked="0"/>
    </xf>
    <xf numFmtId="0" fontId="9" fillId="4" borderId="65" xfId="0" applyNumberFormat="1" applyFont="1" applyFill="1" applyBorder="1" applyAlignment="1" applyProtection="1"/>
    <xf numFmtId="1" fontId="9" fillId="4" borderId="73" xfId="0" applyNumberFormat="1" applyFont="1" applyFill="1" applyBorder="1" applyAlignment="1" applyProtection="1">
      <alignment horizontal="center" vertical="center"/>
    </xf>
    <xf numFmtId="1" fontId="9" fillId="4" borderId="70" xfId="0" applyNumberFormat="1" applyFont="1" applyFill="1" applyBorder="1" applyAlignment="1" applyProtection="1">
      <alignment horizontal="center" vertical="center"/>
    </xf>
    <xf numFmtId="1" fontId="9" fillId="4" borderId="71" xfId="0" applyNumberFormat="1" applyFont="1" applyFill="1" applyBorder="1" applyAlignment="1" applyProtection="1">
      <alignment horizontal="center" vertical="center"/>
    </xf>
    <xf numFmtId="1" fontId="9" fillId="4" borderId="72" xfId="0" applyNumberFormat="1" applyFont="1" applyFill="1" applyBorder="1" applyAlignment="1" applyProtection="1">
      <alignment horizontal="center" vertical="center"/>
    </xf>
    <xf numFmtId="0" fontId="8" fillId="2" borderId="0" xfId="0" applyNumberFormat="1" applyFont="1" applyFill="1" applyBorder="1" applyAlignment="1" applyProtection="1">
      <alignment horizontal="right"/>
    </xf>
    <xf numFmtId="2" fontId="9" fillId="2" borderId="0" xfId="0" applyNumberFormat="1" applyFont="1" applyFill="1" applyBorder="1" applyAlignment="1" applyProtection="1"/>
    <xf numFmtId="0" fontId="8" fillId="2" borderId="0" xfId="0" applyNumberFormat="1" applyFont="1" applyFill="1" applyBorder="1" applyAlignment="1" applyProtection="1"/>
    <xf numFmtId="0" fontId="14" fillId="4" borderId="51" xfId="0" applyNumberFormat="1" applyFont="1" applyFill="1" applyBorder="1" applyAlignment="1" applyProtection="1">
      <alignment horizontal="center" vertical="center" wrapText="1"/>
    </xf>
    <xf numFmtId="0" fontId="14" fillId="4" borderId="43" xfId="0" applyNumberFormat="1" applyFont="1" applyFill="1" applyBorder="1" applyAlignment="1" applyProtection="1">
      <alignment horizontal="center" vertical="center" wrapText="1"/>
    </xf>
    <xf numFmtId="0" fontId="14" fillId="4" borderId="33" xfId="0" applyNumberFormat="1" applyFont="1" applyFill="1" applyBorder="1" applyAlignment="1" applyProtection="1">
      <alignment horizontal="center" vertical="center" wrapText="1"/>
    </xf>
    <xf numFmtId="1" fontId="6" fillId="4" borderId="48" xfId="0" applyNumberFormat="1" applyFont="1" applyFill="1" applyBorder="1" applyAlignment="1" applyProtection="1">
      <alignment horizontal="center" vertical="center"/>
    </xf>
    <xf numFmtId="1" fontId="10" fillId="4" borderId="38" xfId="0" applyNumberFormat="1" applyFont="1" applyFill="1" applyBorder="1" applyAlignment="1" applyProtection="1">
      <alignment horizontal="center"/>
    </xf>
    <xf numFmtId="1" fontId="10" fillId="4" borderId="40" xfId="0" applyNumberFormat="1" applyFont="1" applyFill="1" applyBorder="1" applyAlignment="1" applyProtection="1">
      <alignment horizontal="center"/>
    </xf>
    <xf numFmtId="1" fontId="10" fillId="4" borderId="39" xfId="0" applyNumberFormat="1" applyFont="1" applyFill="1" applyBorder="1" applyAlignment="1" applyProtection="1">
      <alignment horizontal="center"/>
    </xf>
    <xf numFmtId="1" fontId="10" fillId="4" borderId="49" xfId="0" applyNumberFormat="1" applyFont="1" applyFill="1" applyBorder="1" applyAlignment="1" applyProtection="1"/>
    <xf numFmtId="1" fontId="10" fillId="4" borderId="51" xfId="0" applyNumberFormat="1" applyFont="1" applyFill="1" applyBorder="1" applyAlignment="1" applyProtection="1"/>
    <xf numFmtId="1" fontId="10" fillId="2" borderId="51" xfId="0" applyNumberFormat="1" applyFont="1" applyFill="1" applyBorder="1" applyAlignment="1" applyProtection="1">
      <protection locked="0"/>
    </xf>
    <xf numFmtId="1" fontId="10" fillId="2" borderId="50" xfId="0" applyNumberFormat="1" applyFont="1" applyFill="1" applyBorder="1" applyAlignment="1" applyProtection="1">
      <protection locked="0"/>
    </xf>
    <xf numFmtId="1" fontId="10" fillId="4" borderId="42" xfId="0" applyNumberFormat="1" applyFont="1" applyFill="1" applyBorder="1" applyAlignment="1" applyProtection="1">
      <alignment horizontal="center"/>
    </xf>
    <xf numFmtId="1" fontId="10" fillId="4" borderId="24" xfId="0" applyNumberFormat="1" applyFont="1" applyFill="1" applyBorder="1" applyAlignment="1" applyProtection="1">
      <alignment horizontal="center"/>
    </xf>
    <xf numFmtId="1" fontId="10" fillId="4" borderId="28" xfId="0" applyNumberFormat="1" applyFont="1" applyFill="1" applyBorder="1" applyAlignment="1" applyProtection="1">
      <alignment horizontal="center"/>
    </xf>
    <xf numFmtId="2" fontId="10" fillId="4" borderId="24" xfId="0" applyNumberFormat="1" applyFont="1" applyFill="1" applyBorder="1" applyAlignment="1" applyProtection="1">
      <alignment horizontal="right"/>
    </xf>
    <xf numFmtId="2" fontId="10" fillId="2" borderId="51" xfId="0" applyNumberFormat="1" applyFont="1" applyFill="1" applyBorder="1" applyAlignment="1" applyProtection="1">
      <alignment horizontal="right"/>
      <protection locked="0"/>
    </xf>
    <xf numFmtId="1" fontId="10" fillId="4" borderId="42" xfId="0" applyNumberFormat="1" applyFont="1" applyFill="1" applyBorder="1" applyAlignment="1" applyProtection="1">
      <alignment horizontal="center" vertical="center"/>
    </xf>
    <xf numFmtId="1" fontId="10" fillId="4" borderId="24" xfId="0" applyNumberFormat="1" applyFont="1" applyFill="1" applyBorder="1" applyAlignment="1" applyProtection="1">
      <alignment horizontal="center" vertical="center"/>
    </xf>
    <xf numFmtId="1" fontId="10" fillId="4" borderId="28" xfId="0" applyNumberFormat="1" applyFont="1" applyFill="1" applyBorder="1" applyAlignment="1" applyProtection="1">
      <alignment horizontal="center" vertical="center"/>
    </xf>
    <xf numFmtId="2" fontId="10" fillId="4" borderId="24" xfId="0" applyNumberFormat="1" applyFont="1" applyFill="1" applyBorder="1" applyAlignment="1" applyProtection="1">
      <alignment horizontal="right" vertical="center"/>
    </xf>
    <xf numFmtId="2" fontId="10" fillId="4" borderId="28" xfId="0" applyNumberFormat="1" applyFont="1" applyFill="1" applyBorder="1" applyAlignment="1" applyProtection="1">
      <alignment horizontal="right" vertical="center"/>
    </xf>
    <xf numFmtId="2" fontId="10" fillId="2" borderId="50" xfId="0" applyNumberFormat="1" applyFont="1" applyFill="1" applyBorder="1" applyAlignment="1" applyProtection="1">
      <alignment horizontal="right"/>
      <protection locked="0"/>
    </xf>
    <xf numFmtId="1" fontId="10" fillId="4" borderId="49" xfId="0" applyNumberFormat="1" applyFont="1" applyFill="1" applyBorder="1" applyAlignment="1" applyProtection="1">
      <alignment horizontal="right"/>
    </xf>
    <xf numFmtId="1" fontId="10" fillId="4" borderId="51" xfId="0" applyNumberFormat="1" applyFont="1" applyFill="1" applyBorder="1" applyAlignment="1" applyProtection="1">
      <alignment horizontal="right"/>
    </xf>
    <xf numFmtId="0" fontId="10" fillId="2" borderId="0" xfId="0" applyNumberFormat="1" applyFont="1" applyFill="1" applyBorder="1" applyAlignment="1" applyProtection="1">
      <alignment horizontal="left" vertical="center"/>
    </xf>
    <xf numFmtId="1" fontId="10" fillId="4" borderId="49" xfId="0" applyNumberFormat="1" applyFont="1" applyFill="1" applyBorder="1" applyAlignment="1" applyProtection="1">
      <alignment horizontal="right" vertical="center"/>
    </xf>
    <xf numFmtId="1" fontId="10" fillId="4" borderId="51" xfId="0" applyNumberFormat="1" applyFont="1" applyFill="1" applyBorder="1" applyAlignment="1" applyProtection="1">
      <alignment horizontal="right" vertical="center"/>
    </xf>
    <xf numFmtId="1" fontId="10" fillId="2" borderId="51" xfId="0" applyNumberFormat="1" applyFont="1" applyFill="1" applyBorder="1" applyAlignment="1" applyProtection="1">
      <alignment horizontal="left" vertical="center"/>
      <protection locked="0"/>
    </xf>
    <xf numFmtId="1" fontId="10" fillId="2" borderId="50" xfId="0" applyNumberFormat="1" applyFont="1" applyFill="1" applyBorder="1" applyAlignment="1" applyProtection="1">
      <alignment horizontal="left" vertical="center"/>
      <protection locked="0"/>
    </xf>
    <xf numFmtId="2" fontId="10" fillId="2" borderId="51" xfId="0" applyNumberFormat="1" applyFont="1" applyFill="1" applyBorder="1" applyAlignment="1" applyProtection="1">
      <alignment horizontal="right" vertical="center"/>
      <protection locked="0"/>
    </xf>
    <xf numFmtId="1" fontId="6" fillId="4" borderId="49" xfId="0" applyNumberFormat="1" applyFont="1" applyFill="1" applyBorder="1" applyAlignment="1" applyProtection="1">
      <alignment horizontal="right"/>
    </xf>
    <xf numFmtId="1" fontId="6" fillId="4" borderId="51" xfId="0" applyNumberFormat="1" applyFont="1" applyFill="1" applyBorder="1" applyAlignment="1" applyProtection="1">
      <alignment horizontal="right"/>
    </xf>
    <xf numFmtId="1" fontId="6" fillId="2" borderId="51" xfId="0" applyNumberFormat="1" applyFont="1" applyFill="1" applyBorder="1" applyAlignment="1" applyProtection="1">
      <alignment horizontal="center"/>
      <protection locked="0"/>
    </xf>
    <xf numFmtId="1" fontId="6" fillId="2" borderId="50" xfId="0" applyNumberFormat="1" applyFont="1" applyFill="1" applyBorder="1" applyAlignment="1" applyProtection="1">
      <alignment horizontal="center"/>
      <protection locked="0"/>
    </xf>
    <xf numFmtId="2" fontId="6" fillId="2" borderId="51" xfId="0" applyNumberFormat="1" applyFont="1" applyFill="1" applyBorder="1" applyAlignment="1" applyProtection="1">
      <alignment horizontal="right"/>
      <protection locked="0"/>
    </xf>
    <xf numFmtId="2" fontId="6" fillId="2" borderId="50" xfId="0" applyNumberFormat="1" applyFont="1" applyFill="1" applyBorder="1" applyAlignment="1" applyProtection="1">
      <alignment horizontal="right"/>
      <protection locked="0"/>
    </xf>
    <xf numFmtId="1" fontId="6" fillId="0" borderId="51" xfId="0" applyNumberFormat="1" applyFont="1" applyFill="1" applyBorder="1" applyAlignment="1" applyProtection="1">
      <alignment horizontal="center"/>
      <protection locked="0"/>
    </xf>
    <xf numFmtId="1" fontId="6" fillId="0" borderId="50" xfId="0" applyNumberFormat="1" applyFont="1" applyFill="1" applyBorder="1" applyAlignment="1" applyProtection="1">
      <alignment horizontal="center"/>
      <protection locked="0"/>
    </xf>
    <xf numFmtId="1" fontId="6" fillId="4" borderId="29" xfId="0" applyNumberFormat="1" applyFont="1" applyFill="1" applyBorder="1" applyAlignment="1" applyProtection="1">
      <alignment horizontal="right"/>
    </xf>
    <xf numFmtId="1" fontId="6" fillId="4" borderId="80" xfId="0" applyNumberFormat="1" applyFont="1" applyFill="1" applyBorder="1" applyAlignment="1" applyProtection="1">
      <alignment horizontal="right"/>
    </xf>
    <xf numFmtId="1" fontId="6" fillId="0" borderId="80" xfId="0" applyNumberFormat="1" applyFont="1" applyFill="1" applyBorder="1" applyAlignment="1" applyProtection="1">
      <alignment horizontal="center"/>
      <protection locked="0"/>
    </xf>
    <xf numFmtId="2" fontId="6" fillId="0" borderId="31" xfId="0" applyNumberFormat="1" applyFont="1" applyFill="1" applyBorder="1" applyAlignment="1" applyProtection="1">
      <alignment horizontal="right"/>
      <protection locked="0"/>
    </xf>
    <xf numFmtId="2" fontId="6" fillId="0" borderId="80" xfId="0" applyNumberFormat="1" applyFont="1" applyFill="1" applyBorder="1" applyAlignment="1" applyProtection="1">
      <alignment horizontal="right"/>
      <protection locked="0"/>
    </xf>
    <xf numFmtId="1" fontId="6" fillId="0" borderId="31" xfId="0" applyNumberFormat="1" applyFont="1" applyFill="1" applyBorder="1" applyAlignment="1" applyProtection="1">
      <alignment horizontal="center"/>
      <protection locked="0"/>
    </xf>
    <xf numFmtId="1" fontId="6" fillId="4" borderId="58" xfId="0" applyNumberFormat="1" applyFont="1" applyFill="1" applyBorder="1" applyAlignment="1" applyProtection="1">
      <alignment horizontal="right"/>
    </xf>
    <xf numFmtId="1" fontId="6" fillId="4" borderId="59" xfId="0" applyNumberFormat="1" applyFont="1" applyFill="1" applyBorder="1" applyAlignment="1" applyProtection="1">
      <alignment horizontal="right"/>
    </xf>
    <xf numFmtId="1" fontId="6" fillId="0" borderId="59" xfId="0" applyNumberFormat="1" applyFont="1" applyFill="1" applyBorder="1" applyAlignment="1" applyProtection="1">
      <alignment horizontal="center"/>
      <protection locked="0"/>
    </xf>
    <xf numFmtId="1" fontId="6" fillId="0" borderId="61" xfId="0" applyNumberFormat="1" applyFont="1" applyFill="1" applyBorder="1" applyAlignment="1" applyProtection="1">
      <alignment horizontal="center"/>
      <protection locked="0"/>
    </xf>
    <xf numFmtId="0" fontId="10" fillId="4" borderId="35" xfId="0" applyNumberFormat="1" applyFont="1" applyFill="1" applyBorder="1" applyAlignment="1" applyProtection="1"/>
    <xf numFmtId="1" fontId="10" fillId="4" borderId="12" xfId="0" applyNumberFormat="1" applyFont="1" applyFill="1" applyBorder="1" applyAlignment="1" applyProtection="1">
      <alignment horizontal="center" vertical="center"/>
    </xf>
    <xf numFmtId="1" fontId="10" fillId="4" borderId="15" xfId="0" applyNumberFormat="1" applyFont="1" applyFill="1" applyBorder="1" applyAlignment="1" applyProtection="1">
      <alignment horizontal="center" vertical="center"/>
    </xf>
    <xf numFmtId="1" fontId="10" fillId="4" borderId="71" xfId="0" applyNumberFormat="1" applyFont="1" applyFill="1" applyBorder="1" applyAlignment="1" applyProtection="1">
      <alignment horizontal="center" vertical="center"/>
    </xf>
    <xf numFmtId="1" fontId="10" fillId="4" borderId="70" xfId="0" applyNumberFormat="1" applyFont="1" applyFill="1" applyBorder="1" applyAlignment="1" applyProtection="1">
      <alignment horizontal="center" vertical="center"/>
    </xf>
    <xf numFmtId="1" fontId="10" fillId="4" borderId="72" xfId="0" applyNumberFormat="1" applyFont="1" applyFill="1" applyBorder="1" applyAlignment="1" applyProtection="1">
      <alignment horizontal="center" vertical="center"/>
    </xf>
    <xf numFmtId="1" fontId="10" fillId="4" borderId="65" xfId="0" applyNumberFormat="1" applyFont="1" applyFill="1" applyBorder="1" applyAlignment="1" applyProtection="1">
      <alignment horizontal="center" vertical="center"/>
    </xf>
    <xf numFmtId="0" fontId="9" fillId="2" borderId="0" xfId="0" applyNumberFormat="1" applyFont="1" applyFill="1" applyBorder="1" applyAlignment="1" applyProtection="1">
      <alignment horizontal="center"/>
    </xf>
    <xf numFmtId="0" fontId="9" fillId="2" borderId="4" xfId="0" applyNumberFormat="1" applyFont="1" applyFill="1" applyBorder="1" applyAlignment="1" applyProtection="1">
      <alignment horizontal="center"/>
    </xf>
    <xf numFmtId="1" fontId="10" fillId="4" borderId="41" xfId="0" applyNumberFormat="1" applyFont="1" applyFill="1" applyBorder="1" applyAlignment="1" applyProtection="1">
      <alignment horizontal="center"/>
    </xf>
    <xf numFmtId="1" fontId="10" fillId="4" borderId="36" xfId="0" applyNumberFormat="1" applyFont="1" applyFill="1" applyBorder="1" applyAlignment="1" applyProtection="1">
      <alignment horizontal="center"/>
    </xf>
    <xf numFmtId="1" fontId="10" fillId="4" borderId="9" xfId="0" applyNumberFormat="1" applyFont="1" applyFill="1" applyBorder="1" applyAlignment="1" applyProtection="1">
      <alignment horizontal="center"/>
    </xf>
    <xf numFmtId="1" fontId="10" fillId="4" borderId="52" xfId="0" applyNumberFormat="1" applyFont="1" applyFill="1" applyBorder="1" applyAlignment="1" applyProtection="1">
      <alignment horizontal="center" vertical="center"/>
    </xf>
    <xf numFmtId="1" fontId="10" fillId="2" borderId="49" xfId="0" applyNumberFormat="1" applyFont="1" applyFill="1" applyBorder="1" applyAlignment="1" applyProtection="1">
      <protection locked="0"/>
    </xf>
    <xf numFmtId="1" fontId="10" fillId="4" borderId="52" xfId="0" applyNumberFormat="1" applyFont="1" applyFill="1" applyBorder="1" applyAlignment="1" applyProtection="1">
      <alignment horizontal="center"/>
    </xf>
    <xf numFmtId="1" fontId="10" fillId="4" borderId="51" xfId="0" applyNumberFormat="1" applyFont="1" applyFill="1" applyBorder="1" applyAlignment="1" applyProtection="1">
      <alignment horizontal="center"/>
    </xf>
    <xf numFmtId="1" fontId="10" fillId="4" borderId="49" xfId="0" applyNumberFormat="1" applyFont="1" applyFill="1" applyBorder="1" applyAlignment="1" applyProtection="1">
      <alignment horizontal="center"/>
    </xf>
    <xf numFmtId="1" fontId="10" fillId="4" borderId="50" xfId="0" applyNumberFormat="1" applyFont="1" applyFill="1" applyBorder="1" applyAlignment="1" applyProtection="1">
      <alignment horizontal="center"/>
    </xf>
    <xf numFmtId="1" fontId="6" fillId="2" borderId="49" xfId="0" applyNumberFormat="1" applyFont="1" applyFill="1" applyBorder="1" applyAlignment="1" applyProtection="1">
      <alignment horizontal="center"/>
      <protection locked="0"/>
    </xf>
    <xf numFmtId="1" fontId="10" fillId="2" borderId="49" xfId="0" applyNumberFormat="1" applyFont="1" applyFill="1" applyBorder="1" applyAlignment="1" applyProtection="1">
      <alignment horizontal="left" vertical="center"/>
      <protection locked="0"/>
    </xf>
    <xf numFmtId="0" fontId="10" fillId="4" borderId="65" xfId="0" applyNumberFormat="1" applyFont="1" applyFill="1" applyBorder="1" applyAlignment="1" applyProtection="1"/>
    <xf numFmtId="1" fontId="10" fillId="4" borderId="73" xfId="0" applyNumberFormat="1" applyFont="1" applyFill="1" applyBorder="1" applyAlignment="1" applyProtection="1">
      <alignment horizontal="center"/>
    </xf>
    <xf numFmtId="1" fontId="10" fillId="4" borderId="70" xfId="0" applyNumberFormat="1" applyFont="1" applyFill="1" applyBorder="1" applyAlignment="1" applyProtection="1">
      <alignment horizontal="center"/>
    </xf>
    <xf numFmtId="1" fontId="10" fillId="4" borderId="65" xfId="0" applyNumberFormat="1" applyFont="1" applyFill="1" applyBorder="1" applyAlignment="1" applyProtection="1">
      <alignment horizontal="center"/>
    </xf>
    <xf numFmtId="1" fontId="10" fillId="4" borderId="72" xfId="0" applyNumberFormat="1" applyFont="1" applyFill="1" applyBorder="1" applyAlignment="1" applyProtection="1">
      <alignment horizontal="center"/>
    </xf>
    <xf numFmtId="0" fontId="9" fillId="0" borderId="0" xfId="0" applyNumberFormat="1" applyFont="1" applyFill="1" applyBorder="1" applyAlignment="1" applyProtection="1"/>
    <xf numFmtId="0" fontId="9" fillId="0" borderId="4" xfId="0" applyNumberFormat="1" applyFont="1" applyFill="1" applyBorder="1" applyAlignment="1" applyProtection="1"/>
    <xf numFmtId="0" fontId="8"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xf>
    <xf numFmtId="0" fontId="9" fillId="0" borderId="5" xfId="0" applyNumberFormat="1" applyFont="1" applyFill="1" applyBorder="1" applyAlignment="1" applyProtection="1"/>
    <xf numFmtId="0" fontId="9" fillId="0" borderId="0" xfId="0" applyNumberFormat="1" applyFont="1" applyFill="1" applyBorder="1" applyAlignment="1" applyProtection="1">
      <alignment vertical="center"/>
    </xf>
    <xf numFmtId="0" fontId="14" fillId="4" borderId="7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right"/>
    </xf>
    <xf numFmtId="0" fontId="14" fillId="4" borderId="41" xfId="0" applyNumberFormat="1" applyFont="1" applyFill="1" applyBorder="1" applyAlignment="1" applyProtection="1">
      <alignment horizontal="center" vertical="center" wrapText="1"/>
    </xf>
    <xf numFmtId="0" fontId="14" fillId="4" borderId="40" xfId="0" applyNumberFormat="1" applyFont="1" applyFill="1" applyBorder="1" applyAlignment="1" applyProtection="1">
      <alignment horizontal="center" vertical="center" wrapText="1"/>
    </xf>
    <xf numFmtId="0" fontId="14" fillId="4" borderId="36" xfId="0" applyNumberFormat="1" applyFont="1" applyFill="1" applyBorder="1" applyAlignment="1" applyProtection="1">
      <alignment horizontal="center" vertical="center" wrapText="1"/>
    </xf>
    <xf numFmtId="0" fontId="14" fillId="4" borderId="37" xfId="0" applyNumberFormat="1" applyFont="1" applyFill="1" applyBorder="1" applyAlignment="1" applyProtection="1">
      <alignment horizontal="center" vertical="center" wrapText="1"/>
    </xf>
    <xf numFmtId="0" fontId="14" fillId="4" borderId="38" xfId="0" applyNumberFormat="1" applyFont="1" applyFill="1" applyBorder="1" applyAlignment="1" applyProtection="1">
      <alignment horizontal="center" vertical="center" wrapText="1"/>
    </xf>
    <xf numFmtId="0" fontId="14" fillId="4" borderId="52" xfId="0" applyNumberFormat="1" applyFont="1" applyFill="1" applyBorder="1" applyAlignment="1" applyProtection="1">
      <alignment horizontal="center" vertical="center" wrapText="1"/>
    </xf>
    <xf numFmtId="1" fontId="14" fillId="4" borderId="43" xfId="0" applyNumberFormat="1" applyFont="1" applyFill="1" applyBorder="1" applyAlignment="1" applyProtection="1">
      <alignment horizontal="center" vertical="center" wrapText="1"/>
    </xf>
    <xf numFmtId="0" fontId="14" fillId="2" borderId="43" xfId="0" applyNumberFormat="1" applyFont="1" applyFill="1" applyBorder="1" applyAlignment="1" applyProtection="1">
      <alignment horizontal="center" vertical="center" wrapText="1"/>
      <protection locked="0"/>
    </xf>
    <xf numFmtId="0" fontId="14" fillId="2" borderId="50" xfId="0" applyNumberFormat="1" applyFont="1" applyFill="1" applyBorder="1" applyAlignment="1" applyProtection="1">
      <alignment horizontal="center" vertical="center" wrapText="1"/>
      <protection locked="0"/>
    </xf>
    <xf numFmtId="0" fontId="14" fillId="2" borderId="51" xfId="0" applyNumberFormat="1" applyFont="1" applyFill="1" applyBorder="1" applyAlignment="1" applyProtection="1">
      <alignment horizontal="center" vertical="center" wrapText="1"/>
      <protection locked="0"/>
    </xf>
    <xf numFmtId="0" fontId="14" fillId="2" borderId="52" xfId="0" applyNumberFormat="1" applyFont="1" applyFill="1" applyBorder="1" applyAlignment="1" applyProtection="1">
      <alignment horizontal="center" vertical="center" wrapText="1"/>
      <protection locked="0"/>
    </xf>
    <xf numFmtId="0" fontId="14" fillId="4" borderId="75" xfId="0" applyNumberFormat="1" applyFont="1" applyFill="1" applyBorder="1" applyAlignment="1" applyProtection="1">
      <alignment horizontal="center" vertical="center" wrapText="1"/>
    </xf>
    <xf numFmtId="0" fontId="14" fillId="4" borderId="82" xfId="0" applyNumberFormat="1" applyFont="1" applyFill="1" applyBorder="1" applyAlignment="1" applyProtection="1">
      <alignment horizontal="center" vertical="center" wrapText="1"/>
    </xf>
    <xf numFmtId="1" fontId="14" fillId="4" borderId="33" xfId="0" applyNumberFormat="1" applyFont="1" applyFill="1" applyBorder="1" applyAlignment="1" applyProtection="1">
      <alignment horizontal="center" vertical="center" wrapText="1"/>
    </xf>
    <xf numFmtId="0" fontId="14" fillId="2" borderId="33" xfId="0" applyNumberFormat="1" applyFont="1" applyFill="1" applyBorder="1" applyAlignment="1" applyProtection="1">
      <alignment horizontal="center" vertical="center" wrapText="1"/>
      <protection locked="0"/>
    </xf>
    <xf numFmtId="0" fontId="14" fillId="2" borderId="34" xfId="0" applyNumberFormat="1" applyFont="1" applyFill="1" applyBorder="1" applyAlignment="1" applyProtection="1">
      <alignment horizontal="center" vertical="center" wrapText="1"/>
      <protection locked="0"/>
    </xf>
    <xf numFmtId="1" fontId="10" fillId="4" borderId="60" xfId="0" applyNumberFormat="1" applyFont="1" applyFill="1" applyBorder="1" applyAlignment="1" applyProtection="1"/>
    <xf numFmtId="1" fontId="10" fillId="2" borderId="59" xfId="0" applyNumberFormat="1" applyFont="1" applyFill="1" applyBorder="1" applyAlignment="1" applyProtection="1">
      <protection locked="0"/>
    </xf>
    <xf numFmtId="0" fontId="14" fillId="2" borderId="75" xfId="0" applyNumberFormat="1" applyFont="1" applyFill="1" applyBorder="1" applyAlignment="1" applyProtection="1">
      <alignment horizontal="center" vertical="center" wrapText="1"/>
      <protection locked="0"/>
    </xf>
    <xf numFmtId="3" fontId="14" fillId="4" borderId="42" xfId="0" applyNumberFormat="1" applyFont="1" applyFill="1" applyBorder="1" applyAlignment="1" applyProtection="1">
      <alignment horizontal="center" vertical="center"/>
    </xf>
    <xf numFmtId="0" fontId="9" fillId="4" borderId="42" xfId="0" applyNumberFormat="1" applyFont="1" applyFill="1" applyBorder="1" applyAlignment="1" applyProtection="1">
      <alignment horizontal="center" vertical="center"/>
    </xf>
    <xf numFmtId="0" fontId="9" fillId="4" borderId="24" xfId="0" applyNumberFormat="1" applyFont="1" applyFill="1" applyBorder="1" applyAlignment="1" applyProtection="1">
      <alignment horizontal="center" vertical="center"/>
    </xf>
    <xf numFmtId="0" fontId="9" fillId="4" borderId="26" xfId="0" applyNumberFormat="1" applyFont="1" applyFill="1" applyBorder="1" applyAlignment="1" applyProtection="1">
      <alignment horizontal="center" vertical="center"/>
    </xf>
    <xf numFmtId="0" fontId="9" fillId="4" borderId="25" xfId="0" applyNumberFormat="1" applyFont="1" applyFill="1" applyBorder="1" applyAlignment="1" applyProtection="1">
      <alignment horizontal="center" vertical="center"/>
    </xf>
    <xf numFmtId="0" fontId="9" fillId="4" borderId="28" xfId="0" applyNumberFormat="1" applyFont="1" applyFill="1" applyBorder="1" applyAlignment="1" applyProtection="1">
      <alignment horizontal="center" vertical="center"/>
    </xf>
    <xf numFmtId="1" fontId="9" fillId="4" borderId="42" xfId="0" applyNumberFormat="1" applyFont="1" applyFill="1" applyBorder="1" applyAlignment="1" applyProtection="1">
      <alignment horizontal="center" vertical="center"/>
    </xf>
    <xf numFmtId="1" fontId="9" fillId="4" borderId="27" xfId="0" applyNumberFormat="1" applyFont="1" applyFill="1" applyBorder="1" applyAlignment="1" applyProtection="1">
      <alignment horizontal="center" vertical="center"/>
    </xf>
    <xf numFmtId="3" fontId="14" fillId="4" borderId="49" xfId="0" applyNumberFormat="1" applyFont="1" applyFill="1" applyBorder="1" applyAlignment="1" applyProtection="1">
      <alignment horizontal="center" vertical="center"/>
    </xf>
    <xf numFmtId="3" fontId="14" fillId="2" borderId="49" xfId="0" applyNumberFormat="1" applyFont="1" applyFill="1" applyBorder="1" applyAlignment="1" applyProtection="1">
      <alignment horizontal="center" vertical="center"/>
      <protection locked="0"/>
    </xf>
    <xf numFmtId="1" fontId="9" fillId="4" borderId="49" xfId="0" applyNumberFormat="1" applyFont="1" applyFill="1" applyBorder="1" applyAlignment="1" applyProtection="1"/>
    <xf numFmtId="1" fontId="9" fillId="4" borderId="51" xfId="0" applyNumberFormat="1" applyFont="1" applyFill="1" applyBorder="1" applyAlignment="1" applyProtection="1"/>
    <xf numFmtId="1" fontId="9" fillId="4" borderId="43" xfId="0" applyNumberFormat="1" applyFont="1" applyFill="1" applyBorder="1" applyAlignment="1" applyProtection="1"/>
    <xf numFmtId="0" fontId="9" fillId="4" borderId="43" xfId="0" applyNumberFormat="1" applyFont="1" applyFill="1" applyBorder="1" applyAlignment="1" applyProtection="1"/>
    <xf numFmtId="0" fontId="9" fillId="4" borderId="45" xfId="0" applyNumberFormat="1" applyFont="1" applyFill="1" applyBorder="1" applyAlignment="1" applyProtection="1"/>
    <xf numFmtId="0" fontId="9" fillId="4" borderId="50" xfId="0" applyNumberFormat="1" applyFont="1" applyFill="1" applyBorder="1" applyAlignment="1" applyProtection="1"/>
    <xf numFmtId="1" fontId="9" fillId="4" borderId="50" xfId="0" applyNumberFormat="1" applyFont="1" applyFill="1" applyBorder="1" applyAlignment="1" applyProtection="1"/>
    <xf numFmtId="1" fontId="9" fillId="4" borderId="47" xfId="0" applyNumberFormat="1" applyFont="1" applyFill="1" applyBorder="1" applyAlignment="1" applyProtection="1"/>
    <xf numFmtId="0" fontId="9" fillId="4" borderId="46" xfId="0" applyNumberFormat="1" applyFont="1" applyFill="1" applyBorder="1" applyAlignment="1" applyProtection="1">
      <alignment horizontal="left" vertical="center"/>
    </xf>
    <xf numFmtId="3" fontId="14" fillId="2" borderId="48" xfId="0" applyNumberFormat="1" applyFont="1" applyFill="1" applyBorder="1" applyAlignment="1" applyProtection="1">
      <alignment horizontal="center" vertical="center"/>
      <protection locked="0"/>
    </xf>
    <xf numFmtId="3" fontId="14" fillId="4" borderId="48" xfId="0" applyNumberFormat="1" applyFont="1" applyFill="1" applyBorder="1" applyAlignment="1" applyProtection="1">
      <alignment horizontal="center" vertical="center"/>
    </xf>
    <xf numFmtId="3" fontId="14" fillId="2" borderId="78" xfId="0" applyNumberFormat="1" applyFont="1" applyFill="1" applyBorder="1" applyAlignment="1" applyProtection="1">
      <alignment horizontal="center" vertical="center"/>
      <protection locked="0"/>
    </xf>
    <xf numFmtId="1" fontId="9" fillId="4" borderId="53" xfId="0" applyNumberFormat="1" applyFont="1" applyFill="1" applyBorder="1" applyAlignment="1" applyProtection="1"/>
    <xf numFmtId="1" fontId="9" fillId="4" borderId="82" xfId="0" applyNumberFormat="1" applyFont="1" applyFill="1" applyBorder="1" applyAlignment="1" applyProtection="1"/>
    <xf numFmtId="1" fontId="9" fillId="4" borderId="33" xfId="0" applyNumberFormat="1" applyFont="1" applyFill="1" applyBorder="1" applyAlignment="1" applyProtection="1"/>
    <xf numFmtId="0" fontId="9" fillId="4" borderId="33" xfId="0" applyNumberFormat="1" applyFont="1" applyFill="1" applyBorder="1" applyAlignment="1" applyProtection="1"/>
    <xf numFmtId="0" fontId="9" fillId="4" borderId="74" xfId="0" applyNumberFormat="1" applyFont="1" applyFill="1" applyBorder="1" applyAlignment="1" applyProtection="1"/>
    <xf numFmtId="0" fontId="9" fillId="4" borderId="34" xfId="0" applyNumberFormat="1" applyFont="1" applyFill="1" applyBorder="1" applyAlignment="1" applyProtection="1"/>
    <xf numFmtId="1" fontId="9" fillId="4" borderId="34" xfId="0" applyNumberFormat="1" applyFont="1" applyFill="1" applyBorder="1" applyAlignment="1" applyProtection="1"/>
    <xf numFmtId="1" fontId="9" fillId="4" borderId="77" xfId="0" applyNumberFormat="1" applyFont="1" applyFill="1" applyBorder="1" applyAlignment="1" applyProtection="1"/>
    <xf numFmtId="3" fontId="9" fillId="4" borderId="69" xfId="0" applyNumberFormat="1" applyFont="1" applyFill="1" applyBorder="1" applyAlignment="1" applyProtection="1">
      <alignment horizontal="center" vertical="center"/>
    </xf>
    <xf numFmtId="0" fontId="9" fillId="4" borderId="65" xfId="0" applyNumberFormat="1" applyFont="1" applyFill="1" applyBorder="1" applyAlignment="1" applyProtection="1">
      <alignment horizontal="center" vertical="center"/>
    </xf>
    <xf numFmtId="0" fontId="9" fillId="4" borderId="70" xfId="0" applyNumberFormat="1" applyFont="1" applyFill="1" applyBorder="1" applyAlignment="1" applyProtection="1">
      <alignment horizontal="center" vertical="center"/>
    </xf>
    <xf numFmtId="0" fontId="9" fillId="4" borderId="71" xfId="0" applyNumberFormat="1" applyFont="1" applyFill="1" applyBorder="1" applyAlignment="1" applyProtection="1">
      <alignment horizontal="center" vertical="center"/>
    </xf>
    <xf numFmtId="0" fontId="9" fillId="4" borderId="66" xfId="0" applyNumberFormat="1" applyFont="1" applyFill="1" applyBorder="1" applyAlignment="1" applyProtection="1">
      <alignment horizontal="center" vertical="center"/>
    </xf>
    <xf numFmtId="0" fontId="9" fillId="4" borderId="72" xfId="0" applyNumberFormat="1" applyFont="1" applyFill="1" applyBorder="1" applyAlignment="1" applyProtection="1">
      <alignment horizontal="center" vertical="center"/>
    </xf>
    <xf numFmtId="1" fontId="9" fillId="4" borderId="65" xfId="0" applyNumberFormat="1" applyFont="1" applyFill="1" applyBorder="1" applyAlignment="1" applyProtection="1">
      <alignment horizontal="center" vertical="center"/>
    </xf>
    <xf numFmtId="1" fontId="9" fillId="4" borderId="68" xfId="0" applyNumberFormat="1" applyFont="1" applyFill="1" applyBorder="1" applyAlignment="1" applyProtection="1">
      <alignment horizontal="center" vertical="center"/>
    </xf>
    <xf numFmtId="0" fontId="10" fillId="2" borderId="0" xfId="0" applyNumberFormat="1" applyFont="1" applyFill="1" applyBorder="1" applyAlignment="1" applyProtection="1">
      <alignment horizontal="right"/>
    </xf>
    <xf numFmtId="1" fontId="9" fillId="4" borderId="73" xfId="0" applyNumberFormat="1" applyFont="1" applyFill="1" applyBorder="1" applyAlignment="1" applyProtection="1">
      <alignment horizontal="center" vertical="center" wrapText="1"/>
    </xf>
    <xf numFmtId="1" fontId="9" fillId="4" borderId="53" xfId="0" applyNumberFormat="1" applyFont="1" applyFill="1" applyBorder="1" applyAlignment="1" applyProtection="1">
      <alignment horizontal="center" vertical="center" wrapText="1"/>
    </xf>
    <xf numFmtId="1" fontId="9" fillId="4" borderId="82" xfId="0" applyNumberFormat="1" applyFont="1" applyFill="1" applyBorder="1" applyAlignment="1" applyProtection="1">
      <alignment horizontal="center" vertical="center" wrapText="1"/>
    </xf>
    <xf numFmtId="1" fontId="9" fillId="4" borderId="33" xfId="0" applyNumberFormat="1" applyFont="1" applyFill="1" applyBorder="1" applyAlignment="1" applyProtection="1">
      <alignment horizontal="center" vertical="center" wrapText="1"/>
    </xf>
    <xf numFmtId="1" fontId="9" fillId="4" borderId="34" xfId="0" applyNumberFormat="1" applyFont="1" applyFill="1" applyBorder="1" applyAlignment="1" applyProtection="1">
      <alignment horizontal="center" vertical="center" wrapText="1"/>
    </xf>
    <xf numFmtId="1" fontId="9" fillId="4" borderId="52" xfId="0" applyNumberFormat="1" applyFont="1" applyFill="1" applyBorder="1" applyAlignment="1" applyProtection="1">
      <alignment horizontal="center"/>
    </xf>
    <xf numFmtId="1" fontId="9" fillId="4" borderId="49" xfId="0" applyNumberFormat="1" applyFont="1" applyFill="1" applyBorder="1" applyAlignment="1" applyProtection="1">
      <alignment horizontal="right"/>
    </xf>
    <xf numFmtId="1" fontId="9" fillId="4" borderId="51" xfId="0" applyNumberFormat="1" applyFont="1" applyFill="1" applyBorder="1" applyAlignment="1" applyProtection="1">
      <alignment horizontal="right"/>
    </xf>
    <xf numFmtId="1" fontId="9" fillId="4" borderId="43" xfId="0" applyNumberFormat="1" applyFont="1" applyFill="1" applyBorder="1" applyAlignment="1" applyProtection="1">
      <alignment horizontal="right"/>
    </xf>
    <xf numFmtId="1" fontId="9" fillId="4" borderId="50" xfId="0" applyNumberFormat="1" applyFont="1" applyFill="1" applyBorder="1" applyAlignment="1" applyProtection="1">
      <alignment horizontal="right"/>
    </xf>
    <xf numFmtId="1" fontId="9" fillId="0" borderId="43" xfId="0" applyNumberFormat="1" applyFont="1" applyFill="1" applyBorder="1" applyAlignment="1" applyProtection="1">
      <alignment horizontal="right"/>
      <protection locked="0"/>
    </xf>
    <xf numFmtId="1" fontId="9" fillId="0" borderId="49" xfId="0" applyNumberFormat="1" applyFont="1" applyFill="1" applyBorder="1" applyAlignment="1" applyProtection="1">
      <alignment horizontal="right"/>
      <protection locked="0"/>
    </xf>
    <xf numFmtId="1" fontId="9" fillId="0" borderId="51" xfId="0" applyNumberFormat="1" applyFont="1" applyFill="1" applyBorder="1" applyAlignment="1" applyProtection="1">
      <alignment horizontal="right"/>
      <protection locked="0"/>
    </xf>
    <xf numFmtId="1" fontId="9" fillId="0" borderId="50" xfId="0" applyNumberFormat="1" applyFont="1" applyFill="1" applyBorder="1" applyAlignment="1" applyProtection="1">
      <alignment horizontal="right"/>
      <protection locked="0"/>
    </xf>
    <xf numFmtId="2" fontId="9" fillId="4" borderId="49" xfId="0" applyNumberFormat="1" applyFont="1" applyFill="1" applyBorder="1" applyAlignment="1" applyProtection="1">
      <alignment horizontal="right"/>
    </xf>
    <xf numFmtId="2" fontId="9" fillId="4" borderId="43" xfId="0" applyNumberFormat="1" applyFont="1" applyFill="1" applyBorder="1" applyAlignment="1" applyProtection="1">
      <alignment horizontal="right"/>
    </xf>
    <xf numFmtId="2" fontId="9" fillId="0" borderId="49" xfId="0" applyNumberFormat="1" applyFont="1" applyFill="1" applyBorder="1" applyAlignment="1" applyProtection="1">
      <alignment horizontal="right"/>
      <protection locked="0"/>
    </xf>
    <xf numFmtId="2" fontId="9" fillId="0" borderId="43" xfId="0" applyNumberFormat="1" applyFont="1" applyFill="1" applyBorder="1" applyAlignment="1" applyProtection="1">
      <alignment horizontal="right"/>
      <protection locked="0"/>
    </xf>
    <xf numFmtId="1" fontId="9" fillId="4" borderId="29" xfId="0" applyNumberFormat="1" applyFont="1" applyFill="1" applyBorder="1" applyAlignment="1" applyProtection="1">
      <alignment horizontal="right"/>
    </xf>
    <xf numFmtId="1" fontId="9" fillId="4" borderId="80" xfId="0" applyNumberFormat="1" applyFont="1" applyFill="1" applyBorder="1" applyAlignment="1" applyProtection="1">
      <alignment horizontal="right"/>
    </xf>
    <xf numFmtId="1" fontId="9" fillId="4" borderId="62" xfId="0" applyNumberFormat="1" applyFont="1" applyFill="1" applyBorder="1" applyAlignment="1" applyProtection="1">
      <alignment horizontal="center" vertical="center"/>
    </xf>
    <xf numFmtId="1" fontId="9" fillId="4" borderId="58" xfId="0" applyNumberFormat="1" applyFont="1" applyFill="1" applyBorder="1" applyAlignment="1" applyProtection="1">
      <alignment horizontal="right"/>
    </xf>
    <xf numFmtId="1" fontId="9" fillId="4" borderId="60" xfId="0" applyNumberFormat="1" applyFont="1" applyFill="1" applyBorder="1" applyAlignment="1" applyProtection="1">
      <alignment horizontal="right"/>
    </xf>
    <xf numFmtId="1" fontId="9" fillId="4" borderId="82" xfId="0" applyNumberFormat="1" applyFont="1" applyFill="1" applyBorder="1" applyAlignment="1" applyProtection="1">
      <alignment horizontal="right"/>
    </xf>
    <xf numFmtId="1" fontId="9" fillId="4" borderId="33" xfId="0" applyNumberFormat="1" applyFont="1" applyFill="1" applyBorder="1" applyAlignment="1" applyProtection="1">
      <alignment horizontal="right"/>
    </xf>
    <xf numFmtId="1" fontId="9" fillId="4" borderId="53" xfId="0" applyNumberFormat="1" applyFont="1" applyFill="1" applyBorder="1" applyAlignment="1" applyProtection="1">
      <alignment horizontal="right"/>
    </xf>
    <xf numFmtId="1" fontId="9" fillId="4" borderId="34" xfId="0" applyNumberFormat="1" applyFont="1" applyFill="1" applyBorder="1" applyAlignment="1" applyProtection="1">
      <alignment horizontal="right"/>
    </xf>
    <xf numFmtId="0" fontId="9" fillId="2" borderId="72" xfId="0" applyNumberFormat="1" applyFont="1" applyFill="1" applyBorder="1" applyAlignment="1" applyProtection="1">
      <alignment horizontal="center" wrapText="1"/>
      <protection locked="0"/>
    </xf>
    <xf numFmtId="0" fontId="9" fillId="4" borderId="73" xfId="0" applyNumberFormat="1" applyFont="1" applyFill="1" applyBorder="1" applyAlignment="1" applyProtection="1">
      <alignment horizontal="center" vertical="center"/>
    </xf>
    <xf numFmtId="0" fontId="9" fillId="4" borderId="71" xfId="0" applyNumberFormat="1" applyFont="1" applyFill="1" applyBorder="1" applyAlignment="1" applyProtection="1"/>
    <xf numFmtId="0" fontId="9" fillId="2" borderId="71" xfId="0" applyNumberFormat="1" applyFont="1" applyFill="1" applyBorder="1" applyAlignment="1" applyProtection="1">
      <protection locked="0"/>
    </xf>
    <xf numFmtId="0" fontId="9" fillId="2" borderId="66" xfId="0" applyNumberFormat="1" applyFont="1" applyFill="1" applyBorder="1" applyAlignment="1" applyProtection="1">
      <protection locked="0"/>
    </xf>
    <xf numFmtId="0" fontId="9" fillId="2" borderId="65" xfId="0" applyNumberFormat="1" applyFont="1" applyFill="1" applyBorder="1" applyAlignment="1" applyProtection="1">
      <protection locked="0"/>
    </xf>
    <xf numFmtId="0" fontId="9" fillId="2" borderId="72" xfId="0" applyNumberFormat="1" applyFont="1" applyFill="1" applyBorder="1" applyAlignment="1" applyProtection="1">
      <protection locked="0"/>
    </xf>
    <xf numFmtId="0" fontId="10" fillId="0" borderId="0" xfId="0" applyNumberFormat="1" applyFont="1" applyFill="1" applyBorder="1" applyAlignment="1" applyProtection="1">
      <alignment horizontal="right"/>
      <protection locked="0"/>
    </xf>
    <xf numFmtId="1" fontId="9" fillId="4" borderId="49" xfId="0" applyNumberFormat="1" applyFont="1" applyFill="1" applyBorder="1" applyAlignment="1" applyProtection="1">
      <alignment horizontal="center"/>
    </xf>
    <xf numFmtId="1" fontId="9" fillId="4" borderId="51" xfId="0" applyNumberFormat="1" applyFont="1" applyFill="1" applyBorder="1" applyAlignment="1" applyProtection="1">
      <alignment horizontal="center"/>
    </xf>
    <xf numFmtId="1" fontId="9" fillId="4" borderId="43" xfId="0" applyNumberFormat="1" applyFont="1" applyFill="1" applyBorder="1" applyAlignment="1" applyProtection="1">
      <alignment horizontal="center"/>
    </xf>
    <xf numFmtId="1" fontId="9" fillId="4" borderId="50" xfId="0" applyNumberFormat="1" applyFont="1" applyFill="1" applyBorder="1" applyAlignment="1" applyProtection="1">
      <alignment horizontal="center"/>
    </xf>
    <xf numFmtId="2" fontId="9" fillId="4" borderId="49" xfId="0" applyNumberFormat="1" applyFont="1" applyFill="1" applyBorder="1" applyAlignment="1" applyProtection="1">
      <alignment horizontal="right" vertical="center"/>
    </xf>
    <xf numFmtId="2" fontId="9" fillId="4" borderId="50" xfId="0" applyNumberFormat="1" applyFont="1" applyFill="1" applyBorder="1" applyAlignment="1" applyProtection="1">
      <alignment horizontal="right" vertical="center"/>
    </xf>
    <xf numFmtId="2" fontId="9" fillId="0" borderId="50" xfId="0" applyNumberFormat="1" applyFont="1" applyFill="1" applyBorder="1" applyAlignment="1" applyProtection="1">
      <alignment horizontal="right"/>
      <protection locked="0"/>
    </xf>
    <xf numFmtId="1" fontId="9" fillId="0" borderId="43" xfId="0" applyNumberFormat="1" applyFont="1" applyFill="1" applyBorder="1" applyAlignment="1" applyProtection="1">
      <protection locked="0"/>
    </xf>
    <xf numFmtId="1" fontId="9" fillId="0" borderId="51" xfId="0" applyNumberFormat="1" applyFont="1" applyFill="1" applyBorder="1" applyAlignment="1" applyProtection="1">
      <protection locked="0"/>
    </xf>
    <xf numFmtId="1" fontId="9" fillId="0" borderId="50" xfId="0" applyNumberFormat="1" applyFont="1" applyFill="1" applyBorder="1" applyAlignment="1" applyProtection="1">
      <protection locked="0"/>
    </xf>
    <xf numFmtId="1" fontId="9" fillId="4" borderId="30" xfId="0" applyNumberFormat="1" applyFont="1" applyFill="1" applyBorder="1" applyAlignment="1" applyProtection="1">
      <alignment horizontal="right"/>
    </xf>
    <xf numFmtId="1" fontId="6" fillId="2" borderId="0" xfId="0" applyNumberFormat="1" applyFont="1" applyFill="1" applyBorder="1" applyAlignment="1" applyProtection="1">
      <alignment horizontal="center"/>
    </xf>
    <xf numFmtId="1" fontId="15" fillId="4" borderId="24" xfId="0" applyNumberFormat="1" applyFont="1" applyFill="1" applyBorder="1" applyAlignment="1" applyProtection="1">
      <alignment horizontal="center" vertical="center"/>
    </xf>
    <xf numFmtId="1" fontId="2" fillId="0" borderId="0" xfId="0" applyNumberFormat="1" applyFont="1" applyFill="1" applyBorder="1" applyAlignment="1" applyProtection="1"/>
    <xf numFmtId="1" fontId="7" fillId="2" borderId="0" xfId="0" applyNumberFormat="1" applyFont="1" applyFill="1" applyBorder="1" applyAlignment="1" applyProtection="1"/>
    <xf numFmtId="2" fontId="6" fillId="2" borderId="0" xfId="0" applyNumberFormat="1" applyFont="1" applyFill="1" applyBorder="1" applyAlignment="1" applyProtection="1">
      <alignment horizontal="center"/>
    </xf>
    <xf numFmtId="1" fontId="16" fillId="4" borderId="48" xfId="0" applyNumberFormat="1" applyFont="1" applyFill="1" applyBorder="1" applyAlignment="1" applyProtection="1">
      <alignment horizontal="center" vertical="center"/>
    </xf>
    <xf numFmtId="1" fontId="2" fillId="4" borderId="53" xfId="0" applyNumberFormat="1" applyFont="1" applyFill="1" applyBorder="1" applyAlignment="1" applyProtection="1">
      <alignment horizontal="center" vertical="center"/>
    </xf>
    <xf numFmtId="1" fontId="15" fillId="4" borderId="42" xfId="0" applyNumberFormat="1" applyFont="1" applyFill="1" applyBorder="1" applyAlignment="1" applyProtection="1">
      <alignment horizontal="center" vertical="center"/>
    </xf>
    <xf numFmtId="2" fontId="17" fillId="2" borderId="43" xfId="0" applyNumberFormat="1" applyFont="1" applyFill="1" applyBorder="1" applyAlignment="1" applyProtection="1">
      <alignment horizontal="right" vertical="center"/>
      <protection locked="0"/>
    </xf>
    <xf numFmtId="0" fontId="1" fillId="2" borderId="0" xfId="0" applyNumberFormat="1" applyFont="1" applyFill="1" applyBorder="1" applyAlignment="1" applyProtection="1">
      <alignment horizontal="left" vertical="top" wrapText="1"/>
    </xf>
    <xf numFmtId="0" fontId="1" fillId="4" borderId="37" xfId="0" applyNumberFormat="1" applyFont="1" applyFill="1" applyBorder="1" applyAlignment="1" applyProtection="1">
      <alignment horizontal="left" wrapText="1"/>
    </xf>
    <xf numFmtId="0" fontId="1" fillId="4" borderId="10" xfId="0" applyNumberFormat="1" applyFont="1" applyFill="1" applyBorder="1" applyAlignment="1" applyProtection="1">
      <alignment horizontal="left" wrapText="1"/>
    </xf>
    <xf numFmtId="0" fontId="1" fillId="4" borderId="11" xfId="0" applyNumberFormat="1" applyFont="1" applyFill="1" applyBorder="1" applyAlignment="1" applyProtection="1">
      <alignment horizontal="left" wrapText="1"/>
    </xf>
    <xf numFmtId="3" fontId="1" fillId="4" borderId="38" xfId="0" applyNumberFormat="1" applyFont="1" applyFill="1" applyBorder="1" applyAlignment="1" applyProtection="1">
      <alignment horizontal="center"/>
    </xf>
    <xf numFmtId="3" fontId="1" fillId="4" borderId="37" xfId="0" applyNumberFormat="1" applyFont="1" applyFill="1" applyBorder="1" applyAlignment="1" applyProtection="1">
      <alignment horizontal="center"/>
    </xf>
    <xf numFmtId="0" fontId="1" fillId="4" borderId="45" xfId="0" applyNumberFormat="1" applyFont="1" applyFill="1" applyBorder="1" applyAlignment="1" applyProtection="1">
      <alignment horizontal="left" wrapText="1"/>
    </xf>
    <xf numFmtId="0" fontId="1" fillId="4" borderId="46" xfId="0" applyNumberFormat="1" applyFont="1" applyFill="1" applyBorder="1" applyAlignment="1" applyProtection="1">
      <alignment horizontal="left" wrapText="1"/>
    </xf>
    <xf numFmtId="0" fontId="1" fillId="4" borderId="47" xfId="0" applyNumberFormat="1" applyFont="1" applyFill="1" applyBorder="1" applyAlignment="1" applyProtection="1">
      <alignment horizontal="left" wrapText="1"/>
    </xf>
    <xf numFmtId="3" fontId="1" fillId="4" borderId="49" xfId="0" applyNumberFormat="1" applyFont="1" applyFill="1" applyBorder="1" applyAlignment="1" applyProtection="1">
      <alignment horizontal="center"/>
    </xf>
    <xf numFmtId="3" fontId="1" fillId="4" borderId="45" xfId="0" applyNumberFormat="1" applyFont="1" applyFill="1" applyBorder="1" applyAlignment="1" applyProtection="1">
      <alignment horizontal="center"/>
    </xf>
    <xf numFmtId="0" fontId="3" fillId="4" borderId="54" xfId="0" applyNumberFormat="1" applyFont="1" applyFill="1" applyBorder="1" applyAlignment="1" applyProtection="1">
      <alignment horizontal="left" wrapText="1"/>
    </xf>
    <xf numFmtId="0" fontId="3" fillId="4" borderId="55" xfId="0" applyNumberFormat="1" applyFont="1" applyFill="1" applyBorder="1" applyAlignment="1" applyProtection="1">
      <alignment horizontal="left" wrapText="1"/>
    </xf>
    <xf numFmtId="0" fontId="3" fillId="4" borderId="56" xfId="0" applyNumberFormat="1" applyFont="1" applyFill="1" applyBorder="1" applyAlignment="1" applyProtection="1">
      <alignment horizontal="left" wrapText="1"/>
    </xf>
    <xf numFmtId="3" fontId="1" fillId="4" borderId="57" xfId="0" applyNumberFormat="1" applyFont="1" applyFill="1" applyBorder="1" applyAlignment="1" applyProtection="1">
      <alignment horizontal="center"/>
    </xf>
    <xf numFmtId="3" fontId="1" fillId="4" borderId="55" xfId="0" applyNumberFormat="1" applyFont="1" applyFill="1" applyBorder="1" applyAlignment="1" applyProtection="1">
      <alignment horizontal="center"/>
    </xf>
    <xf numFmtId="0" fontId="1" fillId="4" borderId="46" xfId="0" applyNumberFormat="1" applyFont="1" applyFill="1" applyBorder="1" applyAlignment="1" applyProtection="1">
      <alignment horizontal="left"/>
    </xf>
    <xf numFmtId="0" fontId="1" fillId="4" borderId="47" xfId="0" applyNumberFormat="1" applyFont="1" applyFill="1" applyBorder="1" applyAlignment="1" applyProtection="1">
      <alignment horizontal="left"/>
    </xf>
    <xf numFmtId="3" fontId="1" fillId="4" borderId="9" xfId="0" applyNumberFormat="1" applyFont="1" applyFill="1" applyBorder="1" applyAlignment="1" applyProtection="1">
      <alignment horizontal="center"/>
    </xf>
    <xf numFmtId="3" fontId="1" fillId="4" borderId="10" xfId="0" applyNumberFormat="1" applyFont="1" applyFill="1" applyBorder="1" applyAlignment="1" applyProtection="1">
      <alignment horizontal="center"/>
    </xf>
    <xf numFmtId="3" fontId="1" fillId="4" borderId="48" xfId="0" applyNumberFormat="1" applyFont="1" applyFill="1" applyBorder="1" applyAlignment="1" applyProtection="1">
      <alignment horizontal="center"/>
    </xf>
    <xf numFmtId="3" fontId="1" fillId="4" borderId="46" xfId="0" applyNumberFormat="1" applyFont="1" applyFill="1" applyBorder="1" applyAlignment="1" applyProtection="1">
      <alignment horizontal="center"/>
    </xf>
    <xf numFmtId="0" fontId="1" fillId="2" borderId="5" xfId="0" applyNumberFormat="1" applyFont="1" applyFill="1" applyBorder="1" applyAlignment="1" applyProtection="1">
      <alignment horizontal="left" vertical="center" wrapText="1"/>
    </xf>
    <xf numFmtId="3" fontId="1" fillId="4" borderId="42" xfId="0" applyNumberFormat="1" applyFont="1" applyFill="1" applyBorder="1" applyAlignment="1" applyProtection="1">
      <alignment horizontal="center"/>
    </xf>
    <xf numFmtId="3" fontId="1" fillId="4" borderId="25" xfId="0" applyNumberFormat="1" applyFont="1" applyFill="1" applyBorder="1" applyAlignment="1" applyProtection="1">
      <alignment horizontal="center"/>
    </xf>
    <xf numFmtId="3" fontId="1" fillId="4" borderId="28" xfId="0" applyNumberFormat="1" applyFont="1" applyFill="1" applyBorder="1" applyAlignment="1" applyProtection="1">
      <alignment horizontal="center"/>
    </xf>
    <xf numFmtId="0" fontId="1" fillId="4" borderId="66" xfId="0" applyNumberFormat="1" applyFont="1" applyFill="1" applyBorder="1" applyAlignment="1" applyProtection="1">
      <alignment horizontal="left"/>
    </xf>
    <xf numFmtId="0" fontId="1" fillId="4" borderId="67" xfId="0" applyNumberFormat="1" applyFont="1" applyFill="1" applyBorder="1" applyAlignment="1" applyProtection="1">
      <alignment horizontal="left"/>
    </xf>
    <xf numFmtId="0" fontId="1" fillId="4" borderId="68" xfId="0" applyNumberFormat="1" applyFont="1" applyFill="1" applyBorder="1" applyAlignment="1" applyProtection="1">
      <alignment horizontal="left"/>
    </xf>
    <xf numFmtId="3" fontId="1" fillId="4" borderId="69" xfId="0" applyNumberFormat="1" applyFont="1" applyFill="1" applyBorder="1" applyAlignment="1" applyProtection="1">
      <alignment horizontal="center"/>
    </xf>
    <xf numFmtId="3" fontId="1" fillId="4" borderId="68" xfId="0" applyNumberFormat="1" applyFont="1" applyFill="1" applyBorder="1" applyAlignment="1" applyProtection="1">
      <alignment horizontal="center"/>
    </xf>
    <xf numFmtId="0" fontId="3" fillId="4" borderId="6" xfId="0" applyNumberFormat="1" applyFont="1" applyFill="1" applyBorder="1" applyAlignment="1" applyProtection="1">
      <alignment horizontal="center" vertical="center"/>
    </xf>
    <xf numFmtId="0" fontId="3" fillId="4" borderId="7" xfId="0" applyNumberFormat="1" applyFont="1" applyFill="1" applyBorder="1" applyAlignment="1" applyProtection="1">
      <alignment horizontal="center" vertical="center"/>
    </xf>
    <xf numFmtId="0" fontId="3" fillId="4" borderId="8" xfId="0" applyNumberFormat="1" applyFont="1" applyFill="1" applyBorder="1" applyAlignment="1" applyProtection="1">
      <alignment horizontal="center" vertical="center"/>
    </xf>
    <xf numFmtId="0" fontId="3" fillId="4" borderId="13" xfId="0" applyNumberFormat="1" applyFont="1" applyFill="1" applyBorder="1" applyAlignment="1" applyProtection="1">
      <alignment horizontal="center" vertical="center"/>
    </xf>
    <xf numFmtId="0" fontId="3" fillId="4" borderId="0" xfId="0" applyNumberFormat="1" applyFont="1" applyFill="1" applyBorder="1" applyAlignment="1" applyProtection="1">
      <alignment horizontal="center" vertical="center"/>
    </xf>
    <xf numFmtId="0" fontId="3" fillId="4" borderId="14" xfId="0" applyNumberFormat="1" applyFont="1" applyFill="1" applyBorder="1" applyAlignment="1" applyProtection="1">
      <alignment horizontal="center" vertical="center"/>
    </xf>
    <xf numFmtId="0" fontId="3" fillId="4" borderId="6" xfId="0" applyNumberFormat="1" applyFont="1" applyFill="1" applyBorder="1" applyAlignment="1" applyProtection="1">
      <alignment horizontal="center" vertical="center" wrapText="1"/>
    </xf>
    <xf numFmtId="0" fontId="3" fillId="4" borderId="7" xfId="0" applyNumberFormat="1" applyFont="1" applyFill="1" applyBorder="1" applyAlignment="1" applyProtection="1">
      <alignment horizontal="center" vertical="center" wrapText="1"/>
    </xf>
    <xf numFmtId="0" fontId="3" fillId="4" borderId="13" xfId="0" applyNumberFormat="1" applyFont="1" applyFill="1" applyBorder="1" applyAlignment="1" applyProtection="1">
      <alignment horizontal="center" vertical="center" wrapText="1"/>
    </xf>
    <xf numFmtId="0" fontId="3" fillId="4" borderId="0" xfId="0" applyNumberFormat="1" applyFont="1" applyFill="1" applyBorder="1" applyAlignment="1" applyProtection="1">
      <alignment horizontal="center" vertical="center" wrapText="1"/>
    </xf>
    <xf numFmtId="0" fontId="1" fillId="4" borderId="9" xfId="0" applyNumberFormat="1" applyFont="1" applyFill="1" applyBorder="1" applyAlignment="1" applyProtection="1">
      <alignment horizontal="center" vertical="center" wrapText="1"/>
    </xf>
    <xf numFmtId="0" fontId="1" fillId="4" borderId="10" xfId="0" applyNumberFormat="1" applyFont="1" applyFill="1" applyBorder="1" applyAlignment="1" applyProtection="1">
      <alignment horizontal="center" vertical="center" wrapText="1"/>
    </xf>
    <xf numFmtId="0" fontId="1" fillId="4" borderId="11" xfId="0" applyNumberFormat="1" applyFont="1" applyFill="1" applyBorder="1" applyAlignment="1" applyProtection="1">
      <alignment horizontal="center" vertical="center" wrapText="1"/>
    </xf>
    <xf numFmtId="0" fontId="1" fillId="2" borderId="30" xfId="0" applyNumberFormat="1" applyFont="1" applyFill="1" applyBorder="1" applyAlignment="1" applyProtection="1">
      <alignment horizontal="center" vertical="center" wrapText="1"/>
      <protection locked="0"/>
    </xf>
    <xf numFmtId="0" fontId="1" fillId="2" borderId="17" xfId="0" applyNumberFormat="1" applyFont="1" applyFill="1" applyBorder="1" applyAlignment="1" applyProtection="1">
      <alignment horizontal="center" vertical="center" wrapText="1"/>
      <protection locked="0"/>
    </xf>
    <xf numFmtId="0" fontId="1" fillId="2" borderId="33" xfId="0" applyNumberFormat="1" applyFont="1" applyFill="1" applyBorder="1" applyAlignment="1" applyProtection="1">
      <alignment horizontal="center" vertical="center" wrapText="1"/>
      <protection locked="0"/>
    </xf>
    <xf numFmtId="0" fontId="1" fillId="2" borderId="31" xfId="0" applyNumberFormat="1" applyFont="1" applyFill="1" applyBorder="1" applyAlignment="1" applyProtection="1">
      <alignment horizontal="center" vertical="center" wrapText="1"/>
      <protection locked="0"/>
    </xf>
    <xf numFmtId="0" fontId="1" fillId="2" borderId="20" xfId="0" applyNumberFormat="1" applyFont="1" applyFill="1" applyBorder="1" applyAlignment="1" applyProtection="1">
      <alignment horizontal="center" vertical="center" wrapText="1"/>
      <protection locked="0"/>
    </xf>
    <xf numFmtId="0" fontId="1" fillId="2" borderId="34" xfId="0" applyNumberFormat="1" applyFont="1" applyFill="1" applyBorder="1" applyAlignment="1" applyProtection="1">
      <alignment horizontal="center" vertical="center" wrapText="1"/>
      <protection locked="0"/>
    </xf>
    <xf numFmtId="0" fontId="1" fillId="4" borderId="30" xfId="0" applyNumberFormat="1" applyFont="1" applyFill="1" applyBorder="1" applyAlignment="1" applyProtection="1">
      <alignment horizontal="center" vertical="center" wrapText="1"/>
    </xf>
    <xf numFmtId="0" fontId="1" fillId="4" borderId="17" xfId="0" applyNumberFormat="1" applyFont="1" applyFill="1" applyBorder="1" applyAlignment="1" applyProtection="1">
      <alignment horizontal="center" vertical="center" wrapText="1"/>
    </xf>
    <xf numFmtId="0" fontId="1" fillId="4" borderId="33" xfId="0" applyNumberFormat="1" applyFont="1" applyFill="1" applyBorder="1" applyAlignment="1" applyProtection="1">
      <alignment horizontal="center" vertical="center" wrapText="1"/>
    </xf>
    <xf numFmtId="0" fontId="1" fillId="4" borderId="37" xfId="0" applyNumberFormat="1" applyFont="1" applyFill="1" applyBorder="1" applyAlignment="1" applyProtection="1">
      <alignment horizontal="left"/>
    </xf>
    <xf numFmtId="0" fontId="1" fillId="4" borderId="10" xfId="0" applyNumberFormat="1" applyFont="1" applyFill="1" applyBorder="1" applyAlignment="1" applyProtection="1">
      <alignment horizontal="left"/>
    </xf>
    <xf numFmtId="0" fontId="1" fillId="4" borderId="11" xfId="0" applyNumberFormat="1" applyFont="1" applyFill="1" applyBorder="1" applyAlignment="1" applyProtection="1">
      <alignment horizontal="left"/>
    </xf>
    <xf numFmtId="3" fontId="1" fillId="4" borderId="56" xfId="0" applyNumberFormat="1" applyFont="1" applyFill="1" applyBorder="1" applyAlignment="1" applyProtection="1">
      <alignment horizontal="center"/>
    </xf>
    <xf numFmtId="0" fontId="1" fillId="4" borderId="43" xfId="0" applyNumberFormat="1" applyFont="1" applyFill="1" applyBorder="1" applyAlignment="1" applyProtection="1">
      <alignment horizontal="left"/>
    </xf>
    <xf numFmtId="0" fontId="1" fillId="4" borderId="45" xfId="0" applyNumberFormat="1" applyFont="1" applyFill="1" applyBorder="1" applyAlignment="1" applyProtection="1">
      <alignment horizontal="left"/>
    </xf>
    <xf numFmtId="3" fontId="1" fillId="4" borderId="50" xfId="0" applyNumberFormat="1" applyFont="1" applyFill="1" applyBorder="1" applyAlignment="1" applyProtection="1">
      <alignment horizontal="center"/>
    </xf>
    <xf numFmtId="0" fontId="3" fillId="4" borderId="54" xfId="0" applyNumberFormat="1" applyFont="1" applyFill="1" applyBorder="1" applyAlignment="1" applyProtection="1">
      <alignment horizontal="left"/>
    </xf>
    <xf numFmtId="0" fontId="3" fillId="4" borderId="55" xfId="0" applyNumberFormat="1" applyFont="1" applyFill="1" applyBorder="1" applyAlignment="1" applyProtection="1">
      <alignment horizontal="left"/>
    </xf>
    <xf numFmtId="0" fontId="3" fillId="4" borderId="56" xfId="0" applyNumberFormat="1" applyFont="1" applyFill="1" applyBorder="1" applyAlignment="1" applyProtection="1">
      <alignment horizontal="left"/>
    </xf>
    <xf numFmtId="0" fontId="5" fillId="4" borderId="45" xfId="0" applyNumberFormat="1" applyFont="1" applyFill="1" applyBorder="1" applyAlignment="1" applyProtection="1">
      <alignment horizontal="left"/>
    </xf>
    <xf numFmtId="0" fontId="5" fillId="4" borderId="46" xfId="0" applyNumberFormat="1" applyFont="1" applyFill="1" applyBorder="1" applyAlignment="1" applyProtection="1">
      <alignment horizontal="left"/>
    </xf>
    <xf numFmtId="0" fontId="5" fillId="4" borderId="47" xfId="0" applyNumberFormat="1" applyFont="1" applyFill="1" applyBorder="1" applyAlignment="1" applyProtection="1">
      <alignment horizontal="left"/>
    </xf>
    <xf numFmtId="0" fontId="5" fillId="4" borderId="45" xfId="0" applyNumberFormat="1" applyFont="1" applyFill="1" applyBorder="1" applyAlignment="1" applyProtection="1">
      <alignment horizontal="left" wrapText="1"/>
    </xf>
    <xf numFmtId="0" fontId="5" fillId="4" borderId="46" xfId="0" applyNumberFormat="1" applyFont="1" applyFill="1" applyBorder="1" applyAlignment="1" applyProtection="1">
      <alignment horizontal="left" wrapText="1"/>
    </xf>
    <xf numFmtId="0" fontId="5" fillId="4" borderId="47" xfId="0" applyNumberFormat="1" applyFont="1" applyFill="1" applyBorder="1" applyAlignment="1" applyProtection="1">
      <alignment horizontal="left" wrapText="1"/>
    </xf>
    <xf numFmtId="0" fontId="1" fillId="4" borderId="29" xfId="0" applyNumberFormat="1" applyFont="1" applyFill="1" applyBorder="1" applyAlignment="1" applyProtection="1">
      <alignment horizontal="center" vertical="center" wrapText="1"/>
    </xf>
    <xf numFmtId="0" fontId="1" fillId="4" borderId="32" xfId="0" applyNumberFormat="1" applyFont="1" applyFill="1" applyBorder="1" applyAlignment="1" applyProtection="1">
      <alignment horizontal="center" vertical="center" wrapText="1"/>
    </xf>
    <xf numFmtId="0" fontId="1" fillId="4" borderId="5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horizontal="left" vertical="top"/>
    </xf>
    <xf numFmtId="3" fontId="1" fillId="4" borderId="67" xfId="0" applyNumberFormat="1" applyFont="1" applyFill="1" applyBorder="1" applyAlignment="1" applyProtection="1">
      <alignment horizontal="center"/>
    </xf>
    <xf numFmtId="0" fontId="1" fillId="2" borderId="0" xfId="0" applyNumberFormat="1" applyFont="1" applyFill="1" applyBorder="1" applyAlignment="1" applyProtection="1">
      <alignment horizontal="left" vertical="center" wrapText="1"/>
    </xf>
    <xf numFmtId="0" fontId="1" fillId="4" borderId="30" xfId="0" applyNumberFormat="1" applyFont="1" applyFill="1" applyBorder="1" applyAlignment="1" applyProtection="1">
      <alignment horizontal="center" wrapText="1"/>
    </xf>
    <xf numFmtId="0" fontId="1" fillId="4" borderId="17" xfId="0" applyNumberFormat="1" applyFont="1" applyFill="1" applyBorder="1" applyAlignment="1" applyProtection="1">
      <alignment horizontal="center" wrapText="1"/>
    </xf>
    <xf numFmtId="0" fontId="1" fillId="4" borderId="33" xfId="0" applyNumberFormat="1" applyFont="1" applyFill="1" applyBorder="1" applyAlignment="1" applyProtection="1">
      <alignment horizontal="center" wrapText="1"/>
    </xf>
    <xf numFmtId="0" fontId="1" fillId="4" borderId="18" xfId="0" applyNumberFormat="1" applyFont="1" applyFill="1" applyBorder="1" applyAlignment="1" applyProtection="1">
      <alignment horizontal="center" vertical="center" wrapText="1"/>
    </xf>
    <xf numFmtId="0" fontId="1" fillId="4" borderId="16" xfId="0" applyNumberFormat="1" applyFont="1" applyFill="1" applyBorder="1" applyAlignment="1" applyProtection="1">
      <alignment horizontal="center" vertical="center" wrapText="1"/>
    </xf>
    <xf numFmtId="0" fontId="1" fillId="4" borderId="74" xfId="0" applyNumberFormat="1" applyFont="1" applyFill="1" applyBorder="1" applyAlignment="1" applyProtection="1">
      <alignment horizontal="center" vertical="center" wrapText="1"/>
    </xf>
    <xf numFmtId="0" fontId="1" fillId="4" borderId="12" xfId="0" applyNumberFormat="1" applyFont="1" applyFill="1" applyBorder="1" applyAlignment="1" applyProtection="1">
      <alignment horizontal="center" vertical="center"/>
    </xf>
    <xf numFmtId="0" fontId="1" fillId="4" borderId="21" xfId="0" applyNumberFormat="1" applyFont="1" applyFill="1" applyBorder="1" applyAlignment="1" applyProtection="1">
      <alignment horizontal="center" vertical="center"/>
    </xf>
    <xf numFmtId="0" fontId="3" fillId="4" borderId="12" xfId="0" applyNumberFormat="1" applyFont="1" applyFill="1" applyBorder="1" applyAlignment="1" applyProtection="1">
      <alignment horizontal="center" vertical="center"/>
    </xf>
    <xf numFmtId="0" fontId="3" fillId="4" borderId="21" xfId="0" applyNumberFormat="1" applyFont="1" applyFill="1" applyBorder="1" applyAlignment="1" applyProtection="1">
      <alignment horizontal="center" vertical="center"/>
    </xf>
    <xf numFmtId="0" fontId="3" fillId="4" borderId="75" xfId="0" applyNumberFormat="1" applyFont="1" applyFill="1" applyBorder="1" applyAlignment="1" applyProtection="1">
      <alignment horizontal="center" vertical="center"/>
    </xf>
    <xf numFmtId="0" fontId="1" fillId="4" borderId="13" xfId="0" applyNumberFormat="1" applyFont="1" applyFill="1" applyBorder="1" applyAlignment="1" applyProtection="1">
      <alignment horizontal="center" vertical="center" wrapText="1"/>
    </xf>
    <xf numFmtId="0" fontId="1" fillId="4" borderId="0" xfId="0" applyNumberFormat="1" applyFont="1" applyFill="1" applyBorder="1" applyAlignment="1" applyProtection="1">
      <alignment horizontal="center" vertical="center" wrapText="1"/>
    </xf>
    <xf numFmtId="0" fontId="1" fillId="4" borderId="15" xfId="0" applyNumberFormat="1" applyFont="1" applyFill="1" applyBorder="1" applyAlignment="1" applyProtection="1">
      <alignment horizontal="center" vertical="center" wrapText="1"/>
    </xf>
    <xf numFmtId="0" fontId="1" fillId="4" borderId="22" xfId="0" applyNumberFormat="1" applyFont="1" applyFill="1" applyBorder="1" applyAlignment="1" applyProtection="1">
      <alignment horizontal="center" vertical="center" wrapText="1"/>
    </xf>
    <xf numFmtId="0" fontId="1" fillId="4" borderId="23" xfId="0" applyNumberFormat="1" applyFont="1" applyFill="1" applyBorder="1" applyAlignment="1" applyProtection="1">
      <alignment horizontal="center" vertical="center" wrapText="1"/>
    </xf>
    <xf numFmtId="0" fontId="1" fillId="4" borderId="24" xfId="0" applyNumberFormat="1" applyFont="1" applyFill="1" applyBorder="1" applyAlignment="1" applyProtection="1">
      <alignment horizontal="center" vertical="center" wrapText="1"/>
    </xf>
    <xf numFmtId="0" fontId="1" fillId="4" borderId="25" xfId="0" applyNumberFormat="1" applyFont="1" applyFill="1" applyBorder="1" applyAlignment="1" applyProtection="1">
      <alignment horizontal="center" vertical="center" wrapText="1"/>
    </xf>
    <xf numFmtId="0" fontId="1" fillId="4" borderId="26" xfId="0" applyNumberFormat="1" applyFont="1" applyFill="1" applyBorder="1" applyAlignment="1" applyProtection="1">
      <alignment horizontal="center" vertical="center" wrapText="1"/>
    </xf>
    <xf numFmtId="0" fontId="1" fillId="2" borderId="9" xfId="0" applyNumberFormat="1" applyFont="1" applyFill="1" applyBorder="1" applyAlignment="1" applyProtection="1">
      <alignment horizontal="center" vertical="center" wrapText="1"/>
      <protection locked="0"/>
    </xf>
    <xf numFmtId="0" fontId="1" fillId="2" borderId="10"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1" fillId="4" borderId="19" xfId="0" applyNumberFormat="1" applyFont="1" applyFill="1" applyBorder="1" applyAlignment="1" applyProtection="1">
      <alignment horizontal="center" vertical="center" wrapText="1"/>
    </xf>
    <xf numFmtId="0" fontId="1" fillId="4" borderId="14" xfId="0" applyNumberFormat="1" applyFont="1" applyFill="1" applyBorder="1" applyAlignment="1" applyProtection="1">
      <alignment horizontal="center" vertical="center" wrapText="1"/>
    </xf>
    <xf numFmtId="0" fontId="1" fillId="4" borderId="27" xfId="0" applyNumberFormat="1" applyFont="1" applyFill="1" applyBorder="1" applyAlignment="1" applyProtection="1">
      <alignment horizontal="center" vertical="center" wrapText="1"/>
    </xf>
    <xf numFmtId="0" fontId="1" fillId="4" borderId="20" xfId="0" applyNumberFormat="1" applyFont="1" applyFill="1" applyBorder="1" applyAlignment="1" applyProtection="1">
      <alignment horizontal="center" vertical="center" wrapText="1"/>
    </xf>
    <xf numFmtId="0" fontId="1" fillId="4" borderId="28" xfId="0" applyNumberFormat="1" applyFont="1" applyFill="1" applyBorder="1" applyAlignment="1" applyProtection="1">
      <alignment horizontal="center" vertical="center" wrapText="1"/>
    </xf>
    <xf numFmtId="0" fontId="1" fillId="4" borderId="36" xfId="0" applyNumberFormat="1" applyFont="1" applyFill="1" applyBorder="1" applyAlignment="1" applyProtection="1">
      <alignment horizontal="left"/>
    </xf>
    <xf numFmtId="3" fontId="1" fillId="4" borderId="39" xfId="0" applyNumberFormat="1" applyFont="1" applyFill="1" applyBorder="1" applyAlignment="1" applyProtection="1">
      <alignment horizontal="center"/>
    </xf>
    <xf numFmtId="3" fontId="1" fillId="4" borderId="47" xfId="0" applyNumberFormat="1" applyFont="1" applyFill="1" applyBorder="1" applyAlignment="1" applyProtection="1">
      <alignment horizontal="center"/>
    </xf>
    <xf numFmtId="3" fontId="1" fillId="4" borderId="11" xfId="0" applyNumberFormat="1" applyFont="1" applyFill="1" applyBorder="1" applyAlignment="1" applyProtection="1">
      <alignment horizontal="center"/>
    </xf>
    <xf numFmtId="0" fontId="1" fillId="4" borderId="31" xfId="0" applyNumberFormat="1" applyFont="1" applyFill="1" applyBorder="1" applyAlignment="1" applyProtection="1">
      <alignment horizontal="center" vertical="center" wrapText="1"/>
    </xf>
    <xf numFmtId="0" fontId="1" fillId="4" borderId="34"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left"/>
    </xf>
    <xf numFmtId="0" fontId="1" fillId="2" borderId="2" xfId="0" applyNumberFormat="1" applyFont="1" applyFill="1" applyBorder="1" applyAlignment="1" applyProtection="1">
      <alignment horizontal="left"/>
    </xf>
    <xf numFmtId="0" fontId="1" fillId="2" borderId="3" xfId="0" applyNumberFormat="1" applyFont="1" applyFill="1" applyBorder="1" applyAlignment="1" applyProtection="1">
      <alignment horizontal="left"/>
    </xf>
    <xf numFmtId="0" fontId="1" fillId="2" borderId="1" xfId="0" applyNumberFormat="1" applyFont="1" applyFill="1" applyBorder="1" applyAlignment="1" applyProtection="1"/>
    <xf numFmtId="0" fontId="1" fillId="2" borderId="2" xfId="0" applyNumberFormat="1" applyFont="1" applyFill="1" applyBorder="1" applyAlignment="1" applyProtection="1"/>
    <xf numFmtId="0" fontId="1" fillId="2" borderId="3" xfId="0" applyNumberFormat="1" applyFont="1" applyFill="1" applyBorder="1" applyAlignment="1" applyProtection="1"/>
    <xf numFmtId="0" fontId="3" fillId="2" borderId="1" xfId="0" applyNumberFormat="1" applyFont="1" applyFill="1" applyBorder="1" applyAlignment="1" applyProtection="1">
      <alignment horizontal="left"/>
    </xf>
    <xf numFmtId="0" fontId="3" fillId="2" borderId="2" xfId="0" applyNumberFormat="1" applyFont="1" applyFill="1" applyBorder="1" applyAlignment="1" applyProtection="1">
      <alignment horizontal="left"/>
    </xf>
    <xf numFmtId="0" fontId="3" fillId="2" borderId="3" xfId="0" applyNumberFormat="1" applyFont="1" applyFill="1" applyBorder="1" applyAlignment="1" applyProtection="1">
      <alignment horizontal="left"/>
    </xf>
    <xf numFmtId="0" fontId="4" fillId="3" borderId="0" xfId="0" applyNumberFormat="1" applyFont="1" applyFill="1" applyBorder="1" applyAlignment="1" applyProtection="1">
      <alignment horizontal="left" vertical="center" wrapText="1"/>
    </xf>
    <xf numFmtId="0" fontId="3" fillId="4" borderId="8" xfId="0" applyNumberFormat="1" applyFont="1" applyFill="1" applyBorder="1" applyAlignment="1" applyProtection="1">
      <alignment horizontal="center" vertical="center" wrapText="1"/>
    </xf>
    <xf numFmtId="0" fontId="3" fillId="4" borderId="14" xfId="0" applyNumberFormat="1" applyFont="1" applyFill="1" applyBorder="1" applyAlignment="1" applyProtection="1">
      <alignment horizontal="center" vertical="center" wrapText="1"/>
    </xf>
    <xf numFmtId="0" fontId="7" fillId="4" borderId="66" xfId="0" applyNumberFormat="1" applyFont="1" applyFill="1" applyBorder="1" applyAlignment="1" applyProtection="1">
      <alignment horizontal="right" vertical="center"/>
    </xf>
    <xf numFmtId="0" fontId="7" fillId="4" borderId="67" xfId="0" applyNumberFormat="1" applyFont="1" applyFill="1" applyBorder="1" applyAlignment="1" applyProtection="1">
      <alignment horizontal="right" vertical="center"/>
    </xf>
    <xf numFmtId="0" fontId="7" fillId="4" borderId="70" xfId="0" applyNumberFormat="1" applyFont="1" applyFill="1" applyBorder="1" applyAlignment="1" applyProtection="1">
      <alignment horizontal="right" vertical="center"/>
    </xf>
    <xf numFmtId="0" fontId="6" fillId="2" borderId="0" xfId="0" applyNumberFormat="1" applyFont="1" applyFill="1" applyBorder="1" applyAlignment="1" applyProtection="1">
      <alignment horizontal="left" wrapText="1"/>
    </xf>
    <xf numFmtId="0" fontId="6" fillId="4" borderId="43" xfId="0" applyNumberFormat="1" applyFont="1" applyFill="1" applyBorder="1" applyAlignment="1" applyProtection="1">
      <alignment horizontal="left" vertical="center" wrapText="1"/>
    </xf>
    <xf numFmtId="0" fontId="6" fillId="4" borderId="46" xfId="0" applyNumberFormat="1" applyFont="1" applyFill="1" applyBorder="1" applyAlignment="1" applyProtection="1">
      <alignment horizontal="left" vertical="center" wrapText="1"/>
    </xf>
    <xf numFmtId="0" fontId="6" fillId="4" borderId="51" xfId="0" applyNumberFormat="1" applyFont="1" applyFill="1" applyBorder="1" applyAlignment="1" applyProtection="1">
      <alignment horizontal="left" vertical="center" wrapText="1"/>
    </xf>
    <xf numFmtId="0" fontId="6" fillId="2" borderId="81" xfId="0" applyNumberFormat="1" applyFont="1" applyFill="1" applyBorder="1" applyAlignment="1" applyProtection="1">
      <alignment horizontal="left" vertical="center" wrapText="1"/>
      <protection locked="0"/>
    </xf>
    <xf numFmtId="0" fontId="6" fillId="2" borderId="80" xfId="0" applyNumberFormat="1" applyFont="1" applyFill="1" applyBorder="1" applyAlignment="1" applyProtection="1">
      <alignment horizontal="left" vertical="center" wrapText="1"/>
      <protection locked="0"/>
    </xf>
    <xf numFmtId="0" fontId="6" fillId="2" borderId="46" xfId="0" applyNumberFormat="1" applyFont="1" applyFill="1" applyBorder="1" applyAlignment="1" applyProtection="1">
      <alignment horizontal="left" vertical="center" wrapText="1"/>
      <protection locked="0"/>
    </xf>
    <xf numFmtId="0" fontId="6" fillId="2" borderId="51" xfId="0" applyNumberFormat="1" applyFont="1" applyFill="1" applyBorder="1" applyAlignment="1" applyProtection="1">
      <alignment horizontal="left" vertical="center" wrapText="1"/>
      <protection locked="0"/>
    </xf>
    <xf numFmtId="0" fontId="7" fillId="4" borderId="43" xfId="0" applyNumberFormat="1" applyFont="1" applyFill="1" applyBorder="1" applyAlignment="1" applyProtection="1">
      <alignment horizontal="left" vertical="center" wrapText="1"/>
    </xf>
    <xf numFmtId="0" fontId="7" fillId="4" borderId="45" xfId="0" applyNumberFormat="1" applyFont="1" applyFill="1" applyBorder="1" applyAlignment="1" applyProtection="1">
      <alignment horizontal="left" vertical="center" wrapText="1"/>
    </xf>
    <xf numFmtId="0" fontId="7" fillId="4" borderId="46" xfId="0" applyNumberFormat="1" applyFont="1" applyFill="1" applyBorder="1" applyAlignment="1" applyProtection="1">
      <alignment horizontal="left" vertical="center" wrapText="1"/>
    </xf>
    <xf numFmtId="0" fontId="7" fillId="4" borderId="51" xfId="0" applyNumberFormat="1" applyFont="1" applyFill="1" applyBorder="1" applyAlignment="1" applyProtection="1">
      <alignment horizontal="left" vertical="center" wrapText="1"/>
    </xf>
    <xf numFmtId="0" fontId="6" fillId="4" borderId="45" xfId="0" applyNumberFormat="1" applyFont="1" applyFill="1" applyBorder="1" applyAlignment="1" applyProtection="1">
      <alignment horizontal="left" vertical="center" wrapText="1"/>
    </xf>
    <xf numFmtId="0" fontId="6" fillId="0" borderId="46" xfId="0" applyNumberFormat="1" applyFont="1" applyFill="1" applyBorder="1" applyAlignment="1" applyProtection="1">
      <alignment horizontal="left" vertical="center" wrapText="1"/>
      <protection locked="0"/>
    </xf>
    <xf numFmtId="0" fontId="6" fillId="0" borderId="51" xfId="0" applyNumberFormat="1" applyFont="1" applyFill="1" applyBorder="1" applyAlignment="1" applyProtection="1">
      <alignment horizontal="left" vertical="center" wrapText="1"/>
      <protection locked="0"/>
    </xf>
    <xf numFmtId="0" fontId="6" fillId="2" borderId="45" xfId="0" applyNumberFormat="1" applyFont="1" applyFill="1" applyBorder="1" applyAlignment="1" applyProtection="1">
      <alignment horizontal="left" vertical="center" wrapText="1"/>
      <protection locked="0"/>
    </xf>
    <xf numFmtId="0" fontId="6" fillId="4" borderId="46" xfId="0" applyNumberFormat="1" applyFont="1" applyFill="1" applyBorder="1" applyAlignment="1" applyProtection="1">
      <alignment horizontal="left" vertical="center"/>
    </xf>
    <xf numFmtId="0" fontId="6" fillId="4" borderId="51" xfId="0" applyNumberFormat="1" applyFont="1" applyFill="1" applyBorder="1" applyAlignment="1" applyProtection="1">
      <alignment horizontal="left" vertical="center"/>
    </xf>
    <xf numFmtId="0" fontId="6" fillId="2" borderId="46" xfId="0" applyNumberFormat="1" applyFont="1" applyFill="1" applyBorder="1" applyAlignment="1" applyProtection="1">
      <alignment horizontal="left" vertical="center"/>
      <protection locked="0"/>
    </xf>
    <xf numFmtId="0" fontId="6" fillId="2" borderId="51" xfId="0" applyNumberFormat="1" applyFont="1" applyFill="1" applyBorder="1" applyAlignment="1" applyProtection="1">
      <alignment horizontal="left" vertical="center"/>
      <protection locked="0"/>
    </xf>
    <xf numFmtId="0" fontId="7" fillId="4" borderId="46" xfId="0" applyNumberFormat="1" applyFont="1" applyFill="1" applyBorder="1" applyAlignment="1" applyProtection="1">
      <alignment horizontal="left" vertical="center"/>
    </xf>
    <xf numFmtId="0" fontId="7" fillId="4" borderId="51" xfId="0" applyNumberFormat="1" applyFont="1" applyFill="1" applyBorder="1" applyAlignment="1" applyProtection="1">
      <alignment horizontal="left" vertical="center"/>
    </xf>
    <xf numFmtId="0" fontId="7" fillId="4" borderId="45" xfId="0" applyNumberFormat="1" applyFont="1" applyFill="1" applyBorder="1" applyAlignment="1" applyProtection="1">
      <alignment horizontal="left" vertical="center"/>
    </xf>
    <xf numFmtId="0" fontId="6" fillId="4" borderId="30" xfId="0" applyNumberFormat="1" applyFont="1" applyFill="1" applyBorder="1" applyAlignment="1" applyProtection="1">
      <alignment horizontal="center" vertical="center" wrapText="1"/>
    </xf>
    <xf numFmtId="0" fontId="6" fillId="4" borderId="33" xfId="0" applyNumberFormat="1" applyFont="1" applyFill="1" applyBorder="1" applyAlignment="1" applyProtection="1">
      <alignment horizontal="center" vertical="center" wrapText="1"/>
    </xf>
    <xf numFmtId="0" fontId="6" fillId="4" borderId="80" xfId="0" applyNumberFormat="1" applyFont="1" applyFill="1" applyBorder="1" applyAlignment="1" applyProtection="1">
      <alignment horizontal="center" vertical="center" wrapText="1"/>
    </xf>
    <xf numFmtId="0" fontId="6" fillId="4" borderId="82" xfId="0" applyNumberFormat="1" applyFont="1" applyFill="1" applyBorder="1" applyAlignment="1" applyProtection="1">
      <alignment horizontal="center" vertical="center" wrapText="1"/>
    </xf>
    <xf numFmtId="0" fontId="7" fillId="4" borderId="63" xfId="0" applyNumberFormat="1" applyFont="1" applyFill="1" applyBorder="1" applyAlignment="1" applyProtection="1">
      <alignment horizontal="center" vertical="center" wrapText="1"/>
    </xf>
    <xf numFmtId="0" fontId="7" fillId="4" borderId="7" xfId="0" applyNumberFormat="1" applyFont="1" applyFill="1" applyBorder="1" applyAlignment="1" applyProtection="1">
      <alignment horizontal="center" vertical="center" wrapText="1"/>
    </xf>
    <xf numFmtId="0" fontId="7" fillId="4" borderId="25" xfId="0" applyNumberFormat="1" applyFont="1" applyFill="1" applyBorder="1" applyAlignment="1" applyProtection="1">
      <alignment horizontal="center" vertical="center" wrapText="1"/>
    </xf>
    <xf numFmtId="0" fontId="7" fillId="4" borderId="23" xfId="0" applyNumberFormat="1" applyFont="1" applyFill="1" applyBorder="1" applyAlignment="1" applyProtection="1">
      <alignment horizontal="center" vertical="center" wrapText="1"/>
    </xf>
    <xf numFmtId="0" fontId="7" fillId="4" borderId="6" xfId="0" applyNumberFormat="1" applyFont="1" applyFill="1" applyBorder="1" applyAlignment="1" applyProtection="1">
      <alignment horizontal="center" vertical="center" wrapText="1"/>
    </xf>
    <xf numFmtId="0" fontId="7" fillId="4" borderId="8" xfId="0" applyNumberFormat="1" applyFont="1" applyFill="1" applyBorder="1" applyAlignment="1" applyProtection="1">
      <alignment horizontal="center" vertical="center" wrapText="1"/>
    </xf>
    <xf numFmtId="0" fontId="7" fillId="4" borderId="22" xfId="0" applyNumberFormat="1" applyFont="1" applyFill="1" applyBorder="1" applyAlignment="1" applyProtection="1">
      <alignment horizontal="center" vertical="center" wrapText="1"/>
    </xf>
    <xf numFmtId="0" fontId="7" fillId="4" borderId="27" xfId="0" applyNumberFormat="1" applyFont="1" applyFill="1" applyBorder="1" applyAlignment="1" applyProtection="1">
      <alignment horizontal="center" vertical="center" wrapText="1"/>
    </xf>
    <xf numFmtId="0" fontId="7" fillId="4" borderId="16" xfId="0" applyNumberFormat="1" applyFont="1" applyFill="1" applyBorder="1" applyAlignment="1" applyProtection="1">
      <alignment horizontal="center" vertical="center" wrapText="1"/>
    </xf>
    <xf numFmtId="0" fontId="7" fillId="4" borderId="0" xfId="0" applyNumberFormat="1" applyFont="1" applyFill="1" applyBorder="1" applyAlignment="1" applyProtection="1">
      <alignment horizontal="center" vertical="center" wrapText="1"/>
    </xf>
    <xf numFmtId="0" fontId="7" fillId="4" borderId="15" xfId="0" applyNumberFormat="1" applyFont="1" applyFill="1" applyBorder="1" applyAlignment="1" applyProtection="1">
      <alignment horizontal="center" vertical="center" wrapText="1"/>
    </xf>
    <xf numFmtId="0" fontId="7" fillId="4" borderId="74" xfId="0" applyNumberFormat="1" applyFont="1" applyFill="1" applyBorder="1" applyAlignment="1" applyProtection="1">
      <alignment horizontal="center" vertical="center" wrapText="1"/>
    </xf>
    <xf numFmtId="0" fontId="7" fillId="4" borderId="5" xfId="0" applyNumberFormat="1" applyFont="1" applyFill="1" applyBorder="1" applyAlignment="1" applyProtection="1">
      <alignment horizontal="center" vertical="center" wrapText="1"/>
    </xf>
    <xf numFmtId="0" fontId="7" fillId="4" borderId="82" xfId="0" applyNumberFormat="1" applyFont="1" applyFill="1" applyBorder="1" applyAlignment="1" applyProtection="1">
      <alignment horizontal="center" vertical="center" wrapText="1"/>
    </xf>
    <xf numFmtId="0" fontId="6" fillId="4" borderId="81" xfId="0" applyNumberFormat="1" applyFont="1" applyFill="1" applyBorder="1" applyAlignment="1" applyProtection="1">
      <alignment horizontal="center" vertical="center" wrapText="1"/>
    </xf>
    <xf numFmtId="0" fontId="6" fillId="4" borderId="5" xfId="0" applyNumberFormat="1" applyFont="1" applyFill="1" applyBorder="1" applyAlignment="1" applyProtection="1">
      <alignment horizontal="center" vertical="center" wrapText="1"/>
    </xf>
    <xf numFmtId="0" fontId="6" fillId="4" borderId="29" xfId="0" applyNumberFormat="1" applyFont="1" applyFill="1" applyBorder="1" applyAlignment="1" applyProtection="1">
      <alignment horizontal="center" vertical="center" wrapText="1"/>
    </xf>
    <xf numFmtId="0" fontId="6" fillId="4" borderId="53" xfId="0" applyNumberFormat="1" applyFont="1" applyFill="1" applyBorder="1" applyAlignment="1" applyProtection="1">
      <alignment horizontal="center" vertical="center" wrapText="1"/>
    </xf>
    <xf numFmtId="0" fontId="6" fillId="4" borderId="19" xfId="0" applyNumberFormat="1" applyFont="1" applyFill="1" applyBorder="1" applyAlignment="1" applyProtection="1">
      <alignment horizontal="center" vertical="center" wrapText="1"/>
    </xf>
    <xf numFmtId="0" fontId="6" fillId="4" borderId="77" xfId="0" applyNumberFormat="1" applyFont="1" applyFill="1" applyBorder="1" applyAlignment="1" applyProtection="1">
      <alignment horizontal="center" vertical="center" wrapText="1"/>
    </xf>
    <xf numFmtId="0" fontId="6" fillId="4" borderId="35" xfId="0" applyNumberFormat="1" applyFont="1" applyFill="1" applyBorder="1" applyAlignment="1" applyProtection="1">
      <alignment horizontal="left" vertical="center"/>
    </xf>
    <xf numFmtId="0" fontId="6" fillId="4" borderId="32" xfId="0" applyNumberFormat="1" applyFont="1" applyFill="1" applyBorder="1" applyAlignment="1" applyProtection="1">
      <alignment horizontal="left" vertical="center"/>
    </xf>
    <xf numFmtId="0" fontId="6" fillId="4" borderId="53" xfId="0" applyNumberFormat="1" applyFont="1" applyFill="1" applyBorder="1" applyAlignment="1" applyProtection="1">
      <alignment horizontal="left" vertical="center"/>
    </xf>
    <xf numFmtId="0" fontId="7" fillId="4" borderId="79" xfId="0" applyNumberFormat="1" applyFont="1" applyFill="1" applyBorder="1" applyAlignment="1" applyProtection="1">
      <alignment horizontal="center" vertical="center" wrapText="1"/>
    </xf>
    <xf numFmtId="0" fontId="7" fillId="4" borderId="24"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left"/>
    </xf>
    <xf numFmtId="0" fontId="6" fillId="2" borderId="2" xfId="0" applyNumberFormat="1" applyFont="1" applyFill="1" applyBorder="1" applyAlignment="1" applyProtection="1">
      <alignment horizontal="left"/>
    </xf>
    <xf numFmtId="0" fontId="6" fillId="2" borderId="3" xfId="0" applyNumberFormat="1" applyFont="1" applyFill="1" applyBorder="1" applyAlignment="1" applyProtection="1">
      <alignment horizontal="left"/>
    </xf>
    <xf numFmtId="0" fontId="6" fillId="2" borderId="1" xfId="0" applyNumberFormat="1" applyFont="1" applyFill="1" applyBorder="1" applyAlignment="1" applyProtection="1"/>
    <xf numFmtId="0" fontId="6" fillId="2" borderId="2" xfId="0" applyNumberFormat="1" applyFont="1" applyFill="1" applyBorder="1" applyAlignment="1" applyProtection="1"/>
    <xf numFmtId="0" fontId="6" fillId="2" borderId="3" xfId="0" applyNumberFormat="1" applyFont="1" applyFill="1" applyBorder="1" applyAlignment="1" applyProtection="1"/>
    <xf numFmtId="0" fontId="7" fillId="2" borderId="1" xfId="0" applyNumberFormat="1" applyFont="1" applyFill="1" applyBorder="1" applyAlignment="1" applyProtection="1">
      <alignment horizontal="left"/>
    </xf>
    <xf numFmtId="0" fontId="7" fillId="2" borderId="2" xfId="0" applyNumberFormat="1" applyFont="1" applyFill="1" applyBorder="1" applyAlignment="1" applyProtection="1">
      <alignment horizontal="left"/>
    </xf>
    <xf numFmtId="0" fontId="7" fillId="2" borderId="3" xfId="0" applyNumberFormat="1" applyFont="1" applyFill="1" applyBorder="1" applyAlignment="1" applyProtection="1">
      <alignment horizontal="left"/>
    </xf>
    <xf numFmtId="0" fontId="6" fillId="2" borderId="5" xfId="0" applyNumberFormat="1" applyFont="1" applyFill="1" applyBorder="1" applyAlignment="1" applyProtection="1">
      <alignment horizontal="left" vertical="top" wrapText="1"/>
    </xf>
    <xf numFmtId="0" fontId="6" fillId="4" borderId="47" xfId="0" applyNumberFormat="1" applyFont="1" applyFill="1" applyBorder="1" applyAlignment="1" applyProtection="1">
      <alignment horizontal="left" vertical="center" wrapText="1"/>
    </xf>
    <xf numFmtId="0" fontId="6" fillId="4" borderId="81" xfId="0" applyNumberFormat="1" applyFont="1" applyFill="1" applyBorder="1" applyAlignment="1" applyProtection="1">
      <alignment horizontal="left" vertical="center" wrapText="1"/>
    </xf>
    <xf numFmtId="0" fontId="6" fillId="4" borderId="80" xfId="0" applyNumberFormat="1" applyFont="1" applyFill="1" applyBorder="1" applyAlignment="1" applyProtection="1">
      <alignment horizontal="left" vertical="center" wrapText="1"/>
    </xf>
    <xf numFmtId="0" fontId="7" fillId="4" borderId="66" xfId="0" applyNumberFormat="1" applyFont="1" applyFill="1" applyBorder="1" applyAlignment="1" applyProtection="1">
      <alignment horizontal="right"/>
    </xf>
    <xf numFmtId="0" fontId="7" fillId="4" borderId="67" xfId="0" applyNumberFormat="1" applyFont="1" applyFill="1" applyBorder="1" applyAlignment="1" applyProtection="1">
      <alignment horizontal="right"/>
    </xf>
    <xf numFmtId="0" fontId="14" fillId="3" borderId="30" xfId="0" applyNumberFormat="1" applyFont="1" applyFill="1" applyBorder="1" applyAlignment="1" applyProtection="1">
      <alignment horizontal="center" vertical="center" wrapText="1"/>
      <protection locked="0"/>
    </xf>
    <xf numFmtId="0" fontId="14" fillId="3" borderId="17" xfId="0" applyNumberFormat="1" applyFont="1" applyFill="1" applyBorder="1" applyAlignment="1" applyProtection="1">
      <alignment horizontal="center" vertical="center" wrapText="1"/>
      <protection locked="0"/>
    </xf>
    <xf numFmtId="0" fontId="14" fillId="3" borderId="33" xfId="0" applyNumberFormat="1" applyFont="1" applyFill="1" applyBorder="1" applyAlignment="1" applyProtection="1">
      <alignment horizontal="center" vertical="center" wrapText="1"/>
      <protection locked="0"/>
    </xf>
    <xf numFmtId="0" fontId="14" fillId="3" borderId="31" xfId="0" applyNumberFormat="1" applyFont="1" applyFill="1" applyBorder="1" applyAlignment="1" applyProtection="1">
      <alignment horizontal="center" vertical="center" wrapText="1"/>
      <protection locked="0"/>
    </xf>
    <xf numFmtId="0" fontId="14" fillId="3" borderId="20" xfId="0" applyNumberFormat="1" applyFont="1" applyFill="1" applyBorder="1" applyAlignment="1" applyProtection="1">
      <alignment horizontal="center" vertical="center" wrapText="1"/>
      <protection locked="0"/>
    </xf>
    <xf numFmtId="0" fontId="14" fillId="3" borderId="34" xfId="0" applyNumberFormat="1" applyFont="1" applyFill="1" applyBorder="1" applyAlignment="1" applyProtection="1">
      <alignment horizontal="center" vertical="center" wrapText="1"/>
      <protection locked="0"/>
    </xf>
    <xf numFmtId="0" fontId="14" fillId="3" borderId="16" xfId="0" applyNumberFormat="1" applyFont="1" applyFill="1" applyBorder="1" applyAlignment="1" applyProtection="1">
      <alignment horizontal="center" vertical="center" wrapText="1"/>
      <protection locked="0"/>
    </xf>
    <xf numFmtId="0" fontId="14" fillId="3" borderId="74" xfId="0" applyNumberFormat="1" applyFont="1" applyFill="1" applyBorder="1" applyAlignment="1" applyProtection="1">
      <alignment horizontal="center" vertical="center" wrapText="1"/>
      <protection locked="0"/>
    </xf>
    <xf numFmtId="0" fontId="14" fillId="3" borderId="81"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14" fillId="2" borderId="5" xfId="0" applyNumberFormat="1" applyFont="1" applyFill="1" applyBorder="1" applyAlignment="1" applyProtection="1">
      <alignment horizontal="center" vertical="center" wrapText="1"/>
      <protection locked="0"/>
    </xf>
    <xf numFmtId="0" fontId="14" fillId="4" borderId="63" xfId="0" applyNumberFormat="1" applyFont="1" applyFill="1" applyBorder="1" applyAlignment="1" applyProtection="1">
      <alignment horizontal="center" vertical="center" wrapText="1"/>
    </xf>
    <xf numFmtId="0" fontId="14" fillId="4" borderId="7" xfId="0" applyNumberFormat="1" applyFont="1" applyFill="1" applyBorder="1" applyAlignment="1" applyProtection="1">
      <alignment horizontal="center" vertical="center" wrapText="1"/>
    </xf>
    <xf numFmtId="0" fontId="14" fillId="4" borderId="79" xfId="0" applyNumberFormat="1" applyFont="1" applyFill="1" applyBorder="1" applyAlignment="1" applyProtection="1">
      <alignment horizontal="center" vertical="center" wrapText="1"/>
    </xf>
    <xf numFmtId="0" fontId="14" fillId="4" borderId="16" xfId="0" applyNumberFormat="1" applyFont="1" applyFill="1" applyBorder="1" applyAlignment="1" applyProtection="1">
      <alignment horizontal="center" vertical="center" wrapText="1"/>
    </xf>
    <xf numFmtId="0" fontId="14" fillId="4" borderId="0" xfId="0" applyNumberFormat="1" applyFont="1" applyFill="1" applyBorder="1" applyAlignment="1" applyProtection="1">
      <alignment horizontal="center" vertical="center" wrapText="1"/>
    </xf>
    <xf numFmtId="0" fontId="14" fillId="4" borderId="15" xfId="0" applyNumberFormat="1" applyFont="1" applyFill="1" applyBorder="1" applyAlignment="1" applyProtection="1">
      <alignment horizontal="center" vertical="center" wrapText="1"/>
    </xf>
    <xf numFmtId="0" fontId="14" fillId="4" borderId="25" xfId="0" applyNumberFormat="1" applyFont="1" applyFill="1" applyBorder="1" applyAlignment="1" applyProtection="1">
      <alignment horizontal="center" vertical="center" wrapText="1"/>
    </xf>
    <xf numFmtId="0" fontId="14" fillId="4" borderId="23" xfId="0" applyNumberFormat="1" applyFont="1" applyFill="1" applyBorder="1" applyAlignment="1" applyProtection="1">
      <alignment horizontal="center" vertical="center" wrapText="1"/>
    </xf>
    <xf numFmtId="0" fontId="14" fillId="4" borderId="24" xfId="0" applyNumberFormat="1" applyFont="1" applyFill="1" applyBorder="1" applyAlignment="1" applyProtection="1">
      <alignment horizontal="center" vertical="center" wrapText="1"/>
    </xf>
    <xf numFmtId="0" fontId="14" fillId="3" borderId="15" xfId="0" applyNumberFormat="1" applyFont="1" applyFill="1" applyBorder="1" applyAlignment="1" applyProtection="1">
      <alignment horizontal="center" vertical="center" wrapText="1"/>
      <protection locked="0"/>
    </xf>
    <xf numFmtId="0" fontId="14" fillId="2" borderId="82" xfId="0" applyNumberFormat="1" applyFont="1" applyFill="1" applyBorder="1" applyAlignment="1" applyProtection="1">
      <alignment horizontal="center" vertical="center" wrapText="1"/>
      <protection locked="0"/>
    </xf>
    <xf numFmtId="0" fontId="10" fillId="2" borderId="1" xfId="0" applyNumberFormat="1" applyFont="1" applyFill="1" applyBorder="1" applyAlignment="1" applyProtection="1">
      <alignment horizontal="left"/>
    </xf>
    <xf numFmtId="0" fontId="10" fillId="2" borderId="2" xfId="0" applyNumberFormat="1" applyFont="1" applyFill="1" applyBorder="1" applyAlignment="1" applyProtection="1">
      <alignment horizontal="left"/>
    </xf>
    <xf numFmtId="0" fontId="10" fillId="2" borderId="3" xfId="0" applyNumberFormat="1" applyFont="1" applyFill="1" applyBorder="1" applyAlignment="1" applyProtection="1">
      <alignment horizontal="left"/>
    </xf>
    <xf numFmtId="0" fontId="10" fillId="2" borderId="1" xfId="0" applyNumberFormat="1" applyFont="1" applyFill="1" applyBorder="1" applyAlignment="1" applyProtection="1"/>
    <xf numFmtId="0" fontId="10" fillId="2" borderId="2" xfId="0" applyNumberFormat="1" applyFont="1" applyFill="1" applyBorder="1" applyAlignment="1" applyProtection="1"/>
    <xf numFmtId="0" fontId="10" fillId="2" borderId="3" xfId="0" applyNumberFormat="1" applyFont="1" applyFill="1" applyBorder="1" applyAlignment="1" applyProtection="1"/>
    <xf numFmtId="0" fontId="11" fillId="2" borderId="1" xfId="0" applyNumberFormat="1" applyFont="1" applyFill="1" applyBorder="1" applyAlignment="1" applyProtection="1">
      <alignment horizontal="left"/>
    </xf>
    <xf numFmtId="0" fontId="11" fillId="2" borderId="2" xfId="0" applyNumberFormat="1" applyFont="1" applyFill="1" applyBorder="1" applyAlignment="1" applyProtection="1">
      <alignment horizontal="left"/>
    </xf>
    <xf numFmtId="0" fontId="11" fillId="2" borderId="3" xfId="0" applyNumberFormat="1" applyFont="1" applyFill="1" applyBorder="1" applyAlignment="1" applyProtection="1">
      <alignment horizontal="left"/>
    </xf>
    <xf numFmtId="0" fontId="12" fillId="3" borderId="0" xfId="0" applyNumberFormat="1" applyFont="1" applyFill="1" applyBorder="1" applyAlignment="1" applyProtection="1">
      <alignment horizontal="left" vertical="center" wrapText="1"/>
    </xf>
    <xf numFmtId="0" fontId="13" fillId="4" borderId="26" xfId="0" applyNumberFormat="1" applyFont="1" applyFill="1" applyBorder="1" applyAlignment="1" applyProtection="1">
      <alignment horizontal="center"/>
    </xf>
    <xf numFmtId="0" fontId="9" fillId="2" borderId="5" xfId="0" applyNumberFormat="1" applyFont="1" applyFill="1" applyBorder="1" applyAlignment="1" applyProtection="1">
      <alignment horizontal="right"/>
    </xf>
    <xf numFmtId="0" fontId="9" fillId="4" borderId="18" xfId="0" applyNumberFormat="1" applyFont="1" applyFill="1" applyBorder="1" applyAlignment="1" applyProtection="1">
      <alignment horizontal="center" vertical="center" wrapText="1"/>
    </xf>
    <xf numFmtId="0" fontId="9" fillId="4" borderId="80" xfId="0" applyNumberFormat="1" applyFont="1" applyFill="1" applyBorder="1" applyAlignment="1" applyProtection="1">
      <alignment horizontal="center" vertical="center" wrapText="1"/>
    </xf>
    <xf numFmtId="0" fontId="9" fillId="4" borderId="16" xfId="0" applyNumberFormat="1" applyFont="1" applyFill="1" applyBorder="1" applyAlignment="1" applyProtection="1">
      <alignment horizontal="center" vertical="center" wrapText="1"/>
    </xf>
    <xf numFmtId="0" fontId="9" fillId="4" borderId="15" xfId="0" applyNumberFormat="1" applyFont="1" applyFill="1" applyBorder="1" applyAlignment="1" applyProtection="1">
      <alignment horizontal="center" vertical="center" wrapText="1"/>
    </xf>
    <xf numFmtId="0" fontId="9" fillId="4" borderId="25" xfId="0" applyNumberFormat="1" applyFont="1" applyFill="1" applyBorder="1" applyAlignment="1" applyProtection="1">
      <alignment horizontal="center" vertical="center" wrapText="1"/>
    </xf>
    <xf numFmtId="0" fontId="9" fillId="4" borderId="24" xfId="0" applyNumberFormat="1" applyFont="1" applyFill="1" applyBorder="1" applyAlignment="1" applyProtection="1">
      <alignment horizontal="center" vertical="center" wrapText="1"/>
    </xf>
    <xf numFmtId="0" fontId="8" fillId="4" borderId="6" xfId="0" applyNumberFormat="1" applyFont="1" applyFill="1" applyBorder="1" applyAlignment="1" applyProtection="1">
      <alignment horizontal="center" vertical="center"/>
    </xf>
    <xf numFmtId="0" fontId="8" fillId="4" borderId="7" xfId="0" applyNumberFormat="1" applyFont="1" applyFill="1" applyBorder="1" applyAlignment="1" applyProtection="1">
      <alignment horizontal="center" vertical="center"/>
    </xf>
    <xf numFmtId="0" fontId="8" fillId="4" borderId="13" xfId="0" applyNumberFormat="1" applyFont="1" applyFill="1" applyBorder="1" applyAlignment="1" applyProtection="1">
      <alignment horizontal="center" vertical="center"/>
    </xf>
    <xf numFmtId="0" fontId="8" fillId="4" borderId="0" xfId="0" applyNumberFormat="1" applyFont="1" applyFill="1" applyBorder="1" applyAlignment="1" applyProtection="1">
      <alignment horizontal="center" vertical="center"/>
    </xf>
    <xf numFmtId="0" fontId="8" fillId="4" borderId="78" xfId="0" applyNumberFormat="1" applyFont="1" applyFill="1" applyBorder="1" applyAlignment="1" applyProtection="1">
      <alignment horizontal="center" vertical="center"/>
    </xf>
    <xf numFmtId="0" fontId="8" fillId="4" borderId="5" xfId="0" applyNumberFormat="1" applyFont="1" applyFill="1" applyBorder="1" applyAlignment="1" applyProtection="1">
      <alignment horizontal="center" vertical="center"/>
    </xf>
    <xf numFmtId="0" fontId="9" fillId="4" borderId="12" xfId="0" applyNumberFormat="1" applyFont="1" applyFill="1" applyBorder="1" applyAlignment="1" applyProtection="1">
      <alignment horizontal="center" vertical="center" wrapText="1"/>
    </xf>
    <xf numFmtId="0" fontId="9" fillId="4" borderId="21" xfId="0" applyNumberFormat="1" applyFont="1" applyFill="1" applyBorder="1" applyAlignment="1" applyProtection="1">
      <alignment horizontal="center" vertical="center" wrapText="1"/>
    </xf>
    <xf numFmtId="0" fontId="9" fillId="4" borderId="75" xfId="0" applyNumberFormat="1" applyFont="1" applyFill="1" applyBorder="1" applyAlignment="1" applyProtection="1">
      <alignment horizontal="center" vertical="center" wrapText="1"/>
    </xf>
    <xf numFmtId="0" fontId="8" fillId="4" borderId="67" xfId="0" applyNumberFormat="1" applyFont="1" applyFill="1" applyBorder="1" applyAlignment="1" applyProtection="1">
      <alignment horizontal="center" vertical="center" wrapText="1"/>
    </xf>
    <xf numFmtId="0" fontId="8" fillId="4" borderId="68" xfId="0" applyNumberFormat="1" applyFont="1" applyFill="1" applyBorder="1" applyAlignment="1" applyProtection="1">
      <alignment horizontal="center" vertical="center" wrapText="1"/>
    </xf>
    <xf numFmtId="0" fontId="14" fillId="4" borderId="6" xfId="0" applyNumberFormat="1" applyFont="1" applyFill="1" applyBorder="1" applyAlignment="1" applyProtection="1">
      <alignment horizontal="center" vertical="center" wrapText="1"/>
    </xf>
    <xf numFmtId="0" fontId="14" fillId="4" borderId="13" xfId="0" applyNumberFormat="1" applyFont="1" applyFill="1" applyBorder="1" applyAlignment="1" applyProtection="1">
      <alignment horizontal="center" vertical="center" wrapText="1"/>
    </xf>
    <xf numFmtId="0" fontId="14" fillId="4" borderId="22" xfId="0" applyNumberFormat="1" applyFont="1" applyFill="1" applyBorder="1" applyAlignment="1" applyProtection="1">
      <alignment horizontal="center" vertical="center" wrapText="1"/>
    </xf>
    <xf numFmtId="0" fontId="14" fillId="3" borderId="14" xfId="0" applyNumberFormat="1" applyFont="1" applyFill="1" applyBorder="1" applyAlignment="1" applyProtection="1">
      <alignment horizontal="center" vertical="center" wrapText="1"/>
      <protection locked="0"/>
    </xf>
    <xf numFmtId="0" fontId="14" fillId="2" borderId="23" xfId="0" applyNumberFormat="1" applyFont="1" applyFill="1" applyBorder="1" applyAlignment="1" applyProtection="1">
      <alignment horizontal="center" vertical="center" wrapText="1"/>
      <protection locked="0"/>
    </xf>
    <xf numFmtId="0" fontId="14" fillId="3" borderId="27" xfId="0" applyNumberFormat="1" applyFont="1" applyFill="1" applyBorder="1" applyAlignment="1" applyProtection="1">
      <alignment horizontal="center" vertical="center" wrapText="1"/>
      <protection locked="0"/>
    </xf>
    <xf numFmtId="0" fontId="8" fillId="4" borderId="66" xfId="0" applyNumberFormat="1" applyFont="1" applyFill="1" applyBorder="1" applyAlignment="1" applyProtection="1">
      <alignment horizontal="right"/>
    </xf>
    <xf numFmtId="0" fontId="8" fillId="4" borderId="67" xfId="0" applyNumberFormat="1" applyFont="1" applyFill="1" applyBorder="1" applyAlignment="1" applyProtection="1">
      <alignment horizontal="right"/>
    </xf>
    <xf numFmtId="0" fontId="6" fillId="4" borderId="45" xfId="0" applyNumberFormat="1" applyFont="1" applyFill="1" applyBorder="1" applyAlignment="1" applyProtection="1">
      <alignment horizontal="left" vertical="center" wrapText="1"/>
      <protection locked="0"/>
    </xf>
    <xf numFmtId="0" fontId="10" fillId="4" borderId="46"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left" vertical="top" wrapText="1"/>
    </xf>
    <xf numFmtId="0" fontId="6" fillId="4" borderId="46" xfId="0" applyNumberFormat="1" applyFont="1" applyFill="1" applyBorder="1" applyAlignment="1" applyProtection="1">
      <alignment horizontal="left" vertical="center" wrapText="1"/>
      <protection locked="0"/>
    </xf>
    <xf numFmtId="0" fontId="6" fillId="4" borderId="51" xfId="0" applyNumberFormat="1" applyFont="1" applyFill="1" applyBorder="1" applyAlignment="1" applyProtection="1">
      <alignment horizontal="left" vertical="center" wrapText="1"/>
      <protection locked="0"/>
    </xf>
    <xf numFmtId="0" fontId="7" fillId="4" borderId="47" xfId="0" applyNumberFormat="1" applyFont="1" applyFill="1" applyBorder="1" applyAlignment="1" applyProtection="1">
      <alignment horizontal="left" vertical="center" wrapText="1"/>
    </xf>
    <xf numFmtId="0" fontId="9" fillId="4" borderId="76" xfId="0" applyNumberFormat="1" applyFont="1" applyFill="1" applyBorder="1" applyAlignment="1" applyProtection="1">
      <alignment horizontal="center" vertical="center" wrapText="1"/>
    </xf>
    <xf numFmtId="0" fontId="9" fillId="4" borderId="17" xfId="0" applyNumberFormat="1" applyFont="1" applyFill="1" applyBorder="1" applyAlignment="1" applyProtection="1">
      <alignment horizontal="center" vertical="center" wrapText="1"/>
    </xf>
    <xf numFmtId="0" fontId="9" fillId="4" borderId="33" xfId="0" applyNumberFormat="1" applyFont="1" applyFill="1" applyBorder="1" applyAlignment="1" applyProtection="1">
      <alignment horizontal="center" vertical="center" wrapText="1"/>
    </xf>
    <xf numFmtId="0" fontId="9" fillId="4" borderId="64" xfId="0" applyNumberFormat="1" applyFont="1" applyFill="1" applyBorder="1" applyAlignment="1" applyProtection="1">
      <alignment horizontal="center" vertical="center" wrapText="1"/>
    </xf>
    <xf numFmtId="0" fontId="9" fillId="4" borderId="20" xfId="0" applyNumberFormat="1" applyFont="1" applyFill="1" applyBorder="1" applyAlignment="1" applyProtection="1">
      <alignment horizontal="center" vertical="center" wrapText="1"/>
    </xf>
    <xf numFmtId="0" fontId="9" fillId="4" borderId="34"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protection locked="0"/>
    </xf>
    <xf numFmtId="49" fontId="9" fillId="0" borderId="21" xfId="0" applyNumberFormat="1" applyFont="1" applyFill="1" applyBorder="1" applyAlignment="1" applyProtection="1">
      <alignment horizontal="center" vertical="center" wrapText="1"/>
      <protection locked="0"/>
    </xf>
    <xf numFmtId="49" fontId="9" fillId="0" borderId="75" xfId="0" applyNumberFormat="1" applyFont="1" applyFill="1" applyBorder="1" applyAlignment="1" applyProtection="1">
      <alignment horizontal="center" vertical="center" wrapText="1"/>
      <protection locked="0"/>
    </xf>
    <xf numFmtId="0" fontId="9" fillId="4" borderId="79" xfId="0" applyNumberFormat="1" applyFont="1" applyFill="1" applyBorder="1" applyAlignment="1" applyProtection="1">
      <alignment horizontal="center" vertical="center" wrapText="1"/>
    </xf>
    <xf numFmtId="0" fontId="9" fillId="4" borderId="82" xfId="0" applyNumberFormat="1" applyFont="1" applyFill="1" applyBorder="1" applyAlignment="1" applyProtection="1">
      <alignment horizontal="center" vertical="center" wrapText="1"/>
    </xf>
    <xf numFmtId="0" fontId="9" fillId="2" borderId="83" xfId="0" applyNumberFormat="1" applyFont="1" applyFill="1" applyBorder="1" applyAlignment="1" applyProtection="1">
      <alignment horizontal="left"/>
    </xf>
    <xf numFmtId="0" fontId="9" fillId="2" borderId="0" xfId="0" applyNumberFormat="1" applyFont="1" applyFill="1" applyBorder="1" applyAlignment="1" applyProtection="1">
      <alignment horizontal="left"/>
    </xf>
    <xf numFmtId="0" fontId="9" fillId="2" borderId="84" xfId="0" applyNumberFormat="1" applyFont="1" applyFill="1" applyBorder="1" applyAlignment="1" applyProtection="1">
      <alignment horizontal="left"/>
    </xf>
    <xf numFmtId="0" fontId="9" fillId="2" borderId="83" xfId="0" applyNumberFormat="1" applyFont="1" applyFill="1" applyBorder="1" applyAlignment="1" applyProtection="1"/>
    <xf numFmtId="0" fontId="9" fillId="2" borderId="0" xfId="0" applyNumberFormat="1" applyFont="1" applyFill="1" applyBorder="1" applyAlignment="1" applyProtection="1"/>
    <xf numFmtId="0" fontId="9" fillId="2" borderId="84" xfId="0" applyNumberFormat="1" applyFont="1" applyFill="1" applyBorder="1" applyAlignment="1" applyProtection="1"/>
    <xf numFmtId="0" fontId="8" fillId="2" borderId="83" xfId="0" applyNumberFormat="1" applyFont="1" applyFill="1" applyBorder="1" applyAlignment="1" applyProtection="1">
      <alignment horizontal="left"/>
    </xf>
    <xf numFmtId="0" fontId="8" fillId="2" borderId="0" xfId="0" applyNumberFormat="1" applyFont="1" applyFill="1" applyBorder="1" applyAlignment="1" applyProtection="1">
      <alignment horizontal="left"/>
    </xf>
    <xf numFmtId="0" fontId="8" fillId="2" borderId="84" xfId="0" applyNumberFormat="1" applyFont="1" applyFill="1" applyBorder="1" applyAlignment="1" applyProtection="1">
      <alignment horizontal="left"/>
    </xf>
    <xf numFmtId="0" fontId="9" fillId="2" borderId="5" xfId="0" applyNumberFormat="1" applyFont="1" applyFill="1" applyBorder="1" applyAlignment="1" applyProtection="1">
      <alignment horizontal="center"/>
    </xf>
    <xf numFmtId="0" fontId="9" fillId="4" borderId="43" xfId="0" applyNumberFormat="1" applyFont="1" applyFill="1" applyBorder="1" applyAlignment="1" applyProtection="1">
      <alignment horizontal="center" vertical="center" wrapText="1"/>
    </xf>
    <xf numFmtId="0" fontId="9" fillId="4" borderId="6" xfId="0" applyNumberFormat="1" applyFont="1" applyFill="1" applyBorder="1" applyAlignment="1" applyProtection="1">
      <alignment horizontal="center" vertical="center"/>
    </xf>
    <xf numFmtId="0" fontId="9" fillId="4" borderId="7" xfId="0" applyNumberFormat="1" applyFont="1" applyFill="1" applyBorder="1" applyAlignment="1" applyProtection="1">
      <alignment horizontal="center" vertical="center"/>
    </xf>
    <xf numFmtId="0" fontId="9" fillId="4" borderId="8" xfId="0" applyNumberFormat="1" applyFont="1" applyFill="1" applyBorder="1" applyAlignment="1" applyProtection="1">
      <alignment horizontal="center" vertical="center"/>
    </xf>
    <xf numFmtId="0" fontId="9" fillId="4" borderId="78" xfId="0" applyNumberFormat="1" applyFont="1" applyFill="1" applyBorder="1" applyAlignment="1" applyProtection="1">
      <alignment horizontal="center" vertical="center"/>
    </xf>
    <xf numFmtId="0" fontId="9" fillId="4" borderId="5" xfId="0" applyNumberFormat="1" applyFont="1" applyFill="1" applyBorder="1" applyAlignment="1" applyProtection="1">
      <alignment horizontal="center" vertical="center"/>
    </xf>
    <xf numFmtId="0" fontId="9" fillId="4" borderId="77" xfId="0" applyNumberFormat="1" applyFont="1" applyFill="1" applyBorder="1" applyAlignment="1" applyProtection="1">
      <alignment horizontal="center" vertical="center"/>
    </xf>
    <xf numFmtId="0" fontId="9" fillId="2" borderId="69" xfId="0" applyNumberFormat="1" applyFont="1" applyFill="1" applyBorder="1" applyAlignment="1" applyProtection="1">
      <alignment horizontal="center"/>
      <protection locked="0"/>
    </xf>
    <xf numFmtId="0" fontId="9" fillId="2" borderId="67" xfId="0" applyNumberFormat="1" applyFont="1" applyFill="1" applyBorder="1" applyAlignment="1" applyProtection="1">
      <alignment horizontal="center"/>
      <protection locked="0"/>
    </xf>
    <xf numFmtId="0" fontId="9" fillId="2" borderId="68" xfId="0" applyNumberFormat="1" applyFont="1" applyFill="1" applyBorder="1" applyAlignment="1" applyProtection="1">
      <alignment horizontal="center"/>
      <protection locked="0"/>
    </xf>
    <xf numFmtId="0" fontId="6" fillId="2" borderId="0" xfId="0" applyNumberFormat="1" applyFont="1" applyFill="1" applyBorder="1" applyAlignment="1" applyProtection="1">
      <alignment horizontal="left" vertical="top" wrapText="1"/>
    </xf>
    <xf numFmtId="0" fontId="12" fillId="4" borderId="63" xfId="0" applyNumberFormat="1" applyFont="1" applyFill="1" applyBorder="1" applyAlignment="1" applyProtection="1">
      <alignment horizontal="right"/>
    </xf>
    <xf numFmtId="0" fontId="12" fillId="4" borderId="7" xfId="0" applyNumberFormat="1" applyFont="1" applyFill="1" applyBorder="1" applyAlignment="1" applyProtection="1">
      <alignment horizontal="right"/>
    </xf>
    <xf numFmtId="0" fontId="12" fillId="4" borderId="8" xfId="0" applyNumberFormat="1" applyFont="1" applyFill="1" applyBorder="1" applyAlignment="1" applyProtection="1">
      <alignment horizontal="right"/>
    </xf>
    <xf numFmtId="0" fontId="6" fillId="2" borderId="7" xfId="0" applyNumberFormat="1" applyFont="1" applyFill="1" applyBorder="1" applyAlignment="1" applyProtection="1">
      <alignment horizontal="left" wrapText="1"/>
    </xf>
    <xf numFmtId="0" fontId="6" fillId="4" borderId="47" xfId="0" applyNumberFormat="1" applyFont="1" applyFill="1" applyBorder="1" applyAlignment="1" applyProtection="1">
      <alignment horizontal="left" vertical="center"/>
    </xf>
    <xf numFmtId="0" fontId="7" fillId="4" borderId="47" xfId="0" applyNumberFormat="1" applyFont="1" applyFill="1" applyBorder="1" applyAlignment="1" applyProtection="1">
      <alignment horizontal="left" vertical="center"/>
    </xf>
    <xf numFmtId="0" fontId="14" fillId="4" borderId="30" xfId="0" applyNumberFormat="1" applyFont="1" applyFill="1" applyBorder="1" applyAlignment="1" applyProtection="1">
      <alignment horizontal="center" vertical="center" wrapText="1"/>
    </xf>
    <xf numFmtId="0" fontId="14" fillId="4" borderId="17" xfId="0" applyNumberFormat="1" applyFont="1" applyFill="1" applyBorder="1" applyAlignment="1" applyProtection="1">
      <alignment horizontal="center" vertical="center" wrapText="1"/>
    </xf>
    <xf numFmtId="0" fontId="14" fillId="4" borderId="33" xfId="0" applyNumberFormat="1" applyFont="1" applyFill="1" applyBorder="1" applyAlignment="1" applyProtection="1">
      <alignment horizontal="center" vertical="center" wrapText="1"/>
    </xf>
    <xf numFmtId="0" fontId="14" fillId="4" borderId="86" xfId="0" applyNumberFormat="1" applyFont="1" applyFill="1" applyBorder="1" applyAlignment="1" applyProtection="1">
      <alignment horizontal="center" vertical="center" wrapText="1"/>
    </xf>
    <xf numFmtId="0" fontId="14" fillId="4" borderId="80" xfId="0" applyNumberFormat="1" applyFont="1" applyFill="1" applyBorder="1" applyAlignment="1" applyProtection="1">
      <alignment horizontal="center" vertical="center" wrapText="1"/>
    </xf>
    <xf numFmtId="0" fontId="14" fillId="4" borderId="18" xfId="0" applyNumberFormat="1" applyFont="1" applyFill="1" applyBorder="1" applyAlignment="1" applyProtection="1">
      <alignment horizontal="center" vertical="center" wrapText="1"/>
    </xf>
    <xf numFmtId="0" fontId="14" fillId="4" borderId="29" xfId="0" applyNumberFormat="1" applyFont="1" applyFill="1" applyBorder="1" applyAlignment="1" applyProtection="1">
      <alignment horizontal="center" vertical="center" wrapText="1"/>
    </xf>
    <xf numFmtId="0" fontId="14" fillId="4" borderId="32" xfId="0" applyNumberFormat="1" applyFont="1" applyFill="1" applyBorder="1" applyAlignment="1" applyProtection="1">
      <alignment horizontal="center" vertical="center" wrapText="1"/>
    </xf>
    <xf numFmtId="0" fontId="14" fillId="4" borderId="53" xfId="0" applyNumberFormat="1" applyFont="1" applyFill="1" applyBorder="1" applyAlignment="1" applyProtection="1">
      <alignment horizontal="center" vertical="center" wrapText="1"/>
    </xf>
    <xf numFmtId="0" fontId="14" fillId="4" borderId="74" xfId="0" applyNumberFormat="1" applyFont="1" applyFill="1" applyBorder="1" applyAlignment="1" applyProtection="1">
      <alignment horizontal="center" vertical="center" wrapText="1"/>
    </xf>
    <xf numFmtId="0" fontId="14" fillId="3" borderId="43" xfId="0" applyNumberFormat="1" applyFont="1" applyFill="1" applyBorder="1" applyAlignment="1" applyProtection="1">
      <alignment horizontal="center" vertical="center" wrapText="1"/>
      <protection locked="0"/>
    </xf>
    <xf numFmtId="0" fontId="14" fillId="3" borderId="60" xfId="0" applyNumberFormat="1" applyFont="1" applyFill="1" applyBorder="1" applyAlignment="1" applyProtection="1">
      <alignment horizontal="center" vertical="center" wrapText="1"/>
      <protection locked="0"/>
    </xf>
    <xf numFmtId="0" fontId="14" fillId="4" borderId="43" xfId="0" applyNumberFormat="1" applyFont="1" applyFill="1" applyBorder="1" applyAlignment="1" applyProtection="1">
      <alignment horizontal="center" vertical="center" wrapText="1"/>
    </xf>
    <xf numFmtId="0" fontId="14" fillId="4" borderId="19" xfId="0" applyNumberFormat="1" applyFont="1" applyFill="1" applyBorder="1" applyAlignment="1" applyProtection="1">
      <alignment horizontal="center" vertical="center" wrapText="1"/>
    </xf>
    <xf numFmtId="0" fontId="14" fillId="4" borderId="14" xfId="0" applyNumberFormat="1" applyFont="1" applyFill="1" applyBorder="1" applyAlignment="1" applyProtection="1">
      <alignment horizontal="center" vertical="center" wrapText="1"/>
    </xf>
    <xf numFmtId="0" fontId="14" fillId="4" borderId="27" xfId="0" applyNumberFormat="1" applyFont="1" applyFill="1" applyBorder="1" applyAlignment="1" applyProtection="1">
      <alignment horizontal="center" vertical="center" wrapText="1"/>
    </xf>
    <xf numFmtId="0" fontId="14" fillId="4" borderId="49" xfId="0" applyNumberFormat="1" applyFont="1" applyFill="1" applyBorder="1" applyAlignment="1" applyProtection="1">
      <alignment horizontal="center" vertical="center" wrapText="1"/>
    </xf>
    <xf numFmtId="0" fontId="14" fillId="4" borderId="51" xfId="0" applyNumberFormat="1" applyFont="1" applyFill="1" applyBorder="1" applyAlignment="1" applyProtection="1">
      <alignment horizontal="center" vertical="center" wrapText="1"/>
    </xf>
    <xf numFmtId="0" fontId="8" fillId="4" borderId="8" xfId="0" applyNumberFormat="1" applyFont="1" applyFill="1" applyBorder="1" applyAlignment="1" applyProtection="1">
      <alignment horizontal="center" vertical="center"/>
    </xf>
    <xf numFmtId="0" fontId="8" fillId="4" borderId="14" xfId="0" applyNumberFormat="1" applyFont="1" applyFill="1" applyBorder="1" applyAlignment="1" applyProtection="1">
      <alignment horizontal="center" vertical="center"/>
    </xf>
    <xf numFmtId="0" fontId="8" fillId="4" borderId="77" xfId="0" applyNumberFormat="1" applyFont="1" applyFill="1" applyBorder="1" applyAlignment="1" applyProtection="1">
      <alignment horizontal="center" vertical="center"/>
    </xf>
    <xf numFmtId="0" fontId="9" fillId="2" borderId="7" xfId="0" applyNumberFormat="1" applyFont="1" applyFill="1" applyBorder="1" applyAlignment="1" applyProtection="1">
      <alignment horizontal="center"/>
      <protection locked="0"/>
    </xf>
    <xf numFmtId="0" fontId="9" fillId="2" borderId="8" xfId="0" applyNumberFormat="1" applyFont="1" applyFill="1" applyBorder="1" applyAlignment="1" applyProtection="1">
      <alignment horizontal="center"/>
      <protection locked="0"/>
    </xf>
    <xf numFmtId="0" fontId="14" fillId="4" borderId="26" xfId="0" applyNumberFormat="1" applyFont="1" applyFill="1" applyBorder="1" applyAlignment="1" applyProtection="1">
      <alignment horizontal="center" vertical="center" wrapText="1"/>
    </xf>
    <xf numFmtId="0" fontId="14" fillId="4" borderId="50" xfId="0" applyNumberFormat="1" applyFont="1" applyFill="1" applyBorder="1" applyAlignment="1" applyProtection="1">
      <alignment horizontal="center" vertical="center" wrapText="1"/>
    </xf>
    <xf numFmtId="0" fontId="12" fillId="4" borderId="66" xfId="0" applyNumberFormat="1" applyFont="1" applyFill="1" applyBorder="1" applyAlignment="1" applyProtection="1">
      <alignment horizontal="right"/>
    </xf>
    <xf numFmtId="0" fontId="12" fillId="4" borderId="67" xfId="0" applyNumberFormat="1" applyFont="1" applyFill="1" applyBorder="1" applyAlignment="1" applyProtection="1">
      <alignment horizontal="right"/>
    </xf>
    <xf numFmtId="0" fontId="6" fillId="2" borderId="0" xfId="0" applyNumberFormat="1" applyFont="1" applyFill="1" applyBorder="1" applyAlignment="1" applyProtection="1">
      <alignment horizontal="center"/>
    </xf>
    <xf numFmtId="0" fontId="14" fillId="4" borderId="60" xfId="0" applyNumberFormat="1" applyFont="1" applyFill="1" applyBorder="1" applyAlignment="1" applyProtection="1">
      <alignment horizontal="center" vertical="center" wrapText="1"/>
    </xf>
    <xf numFmtId="0" fontId="14" fillId="4" borderId="20" xfId="0" applyNumberFormat="1" applyFont="1" applyFill="1" applyBorder="1" applyAlignment="1" applyProtection="1">
      <alignment horizontal="center" vertical="center" wrapText="1"/>
    </xf>
    <xf numFmtId="0" fontId="14" fillId="4" borderId="34" xfId="0" applyNumberFormat="1" applyFont="1" applyFill="1" applyBorder="1" applyAlignment="1" applyProtection="1">
      <alignment horizontal="center" vertical="center" wrapText="1"/>
    </xf>
    <xf numFmtId="0" fontId="12" fillId="2" borderId="0" xfId="0" applyNumberFormat="1" applyFont="1" applyFill="1" applyBorder="1" applyAlignment="1" applyProtection="1">
      <alignment horizontal="left" vertical="center" wrapText="1"/>
    </xf>
    <xf numFmtId="0" fontId="9" fillId="2" borderId="0" xfId="0" applyNumberFormat="1" applyFont="1" applyFill="1" applyBorder="1" applyAlignment="1" applyProtection="1">
      <alignment horizontal="left" vertical="center"/>
    </xf>
    <xf numFmtId="0" fontId="9" fillId="2" borderId="1" xfId="0" applyNumberFormat="1" applyFont="1" applyFill="1" applyBorder="1" applyAlignment="1" applyProtection="1">
      <alignment horizontal="left"/>
    </xf>
    <xf numFmtId="0" fontId="9" fillId="2" borderId="2" xfId="0" applyNumberFormat="1" applyFont="1" applyFill="1" applyBorder="1" applyAlignment="1" applyProtection="1">
      <alignment horizontal="left"/>
    </xf>
    <xf numFmtId="0" fontId="9" fillId="2" borderId="3" xfId="0" applyNumberFormat="1" applyFont="1" applyFill="1" applyBorder="1" applyAlignment="1" applyProtection="1">
      <alignment horizontal="left"/>
    </xf>
    <xf numFmtId="0" fontId="9" fillId="2" borderId="1" xfId="0" applyNumberFormat="1" applyFont="1" applyFill="1" applyBorder="1" applyAlignment="1" applyProtection="1"/>
    <xf numFmtId="0" fontId="9" fillId="2" borderId="2" xfId="0" applyNumberFormat="1" applyFont="1" applyFill="1" applyBorder="1" applyAlignment="1" applyProtection="1"/>
    <xf numFmtId="0" fontId="9" fillId="2" borderId="3" xfId="0" applyNumberFormat="1" applyFont="1" applyFill="1" applyBorder="1" applyAlignment="1" applyProtection="1"/>
    <xf numFmtId="0" fontId="8" fillId="2" borderId="1" xfId="0" applyNumberFormat="1" applyFont="1" applyFill="1" applyBorder="1" applyAlignment="1" applyProtection="1">
      <alignment horizontal="left"/>
    </xf>
    <xf numFmtId="0" fontId="8" fillId="2" borderId="2" xfId="0" applyNumberFormat="1" applyFont="1" applyFill="1" applyBorder="1" applyAlignment="1" applyProtection="1">
      <alignment horizontal="left"/>
    </xf>
    <xf numFmtId="0" fontId="8" fillId="2" borderId="3" xfId="0" applyNumberFormat="1" applyFont="1" applyFill="1" applyBorder="1" applyAlignment="1" applyProtection="1">
      <alignment horizontal="left"/>
    </xf>
    <xf numFmtId="0" fontId="9" fillId="0" borderId="0" xfId="0" applyNumberFormat="1" applyFont="1" applyFill="1" applyBorder="1" applyAlignment="1" applyProtection="1">
      <alignment horizontal="left" wrapText="1"/>
    </xf>
    <xf numFmtId="0" fontId="8" fillId="4" borderId="69" xfId="0" applyNumberFormat="1" applyFont="1" applyFill="1" applyBorder="1" applyAlignment="1" applyProtection="1">
      <alignment horizontal="right"/>
    </xf>
    <xf numFmtId="0" fontId="8" fillId="4" borderId="68" xfId="0" applyNumberFormat="1" applyFont="1" applyFill="1" applyBorder="1" applyAlignment="1" applyProtection="1">
      <alignment horizontal="right"/>
    </xf>
    <xf numFmtId="0" fontId="9" fillId="0" borderId="0" xfId="0" applyNumberFormat="1" applyFont="1" applyFill="1" applyBorder="1" applyAlignment="1" applyProtection="1">
      <alignment horizontal="left"/>
    </xf>
    <xf numFmtId="0" fontId="9" fillId="4" borderId="45" xfId="0" applyNumberFormat="1" applyFont="1" applyFill="1" applyBorder="1" applyAlignment="1" applyProtection="1">
      <alignment horizontal="left" vertical="center"/>
    </xf>
    <xf numFmtId="0" fontId="9" fillId="4" borderId="46" xfId="0" applyNumberFormat="1" applyFont="1" applyFill="1" applyBorder="1" applyAlignment="1" applyProtection="1">
      <alignment horizontal="left" vertical="center"/>
    </xf>
    <xf numFmtId="0" fontId="9" fillId="4" borderId="47" xfId="0" applyNumberFormat="1" applyFont="1" applyFill="1" applyBorder="1" applyAlignment="1" applyProtection="1">
      <alignment horizontal="left" vertical="center"/>
    </xf>
    <xf numFmtId="0" fontId="8" fillId="4" borderId="45" xfId="0" applyNumberFormat="1" applyFont="1" applyFill="1" applyBorder="1" applyAlignment="1" applyProtection="1">
      <alignment horizontal="left" vertical="center"/>
    </xf>
    <xf numFmtId="0" fontId="8" fillId="4" borderId="46" xfId="0" applyNumberFormat="1" applyFont="1" applyFill="1" applyBorder="1" applyAlignment="1" applyProtection="1">
      <alignment horizontal="left" vertical="center"/>
    </xf>
    <xf numFmtId="0" fontId="8" fillId="4" borderId="47" xfId="0" applyNumberFormat="1" applyFont="1" applyFill="1" applyBorder="1" applyAlignment="1" applyProtection="1">
      <alignment horizontal="left" vertical="center"/>
    </xf>
    <xf numFmtId="0" fontId="9" fillId="4" borderId="45" xfId="0" applyNumberFormat="1" applyFont="1" applyFill="1" applyBorder="1" applyAlignment="1" applyProtection="1">
      <alignment horizontal="left" vertical="center" wrapText="1"/>
    </xf>
    <xf numFmtId="0" fontId="9" fillId="4" borderId="46" xfId="0" applyNumberFormat="1" applyFont="1" applyFill="1" applyBorder="1" applyAlignment="1" applyProtection="1">
      <alignment horizontal="left" vertical="center" wrapText="1"/>
    </xf>
    <xf numFmtId="0" fontId="9" fillId="4" borderId="47" xfId="0" applyNumberFormat="1" applyFont="1" applyFill="1" applyBorder="1" applyAlignment="1" applyProtection="1">
      <alignment horizontal="left" vertical="center" wrapText="1"/>
    </xf>
    <xf numFmtId="0" fontId="6" fillId="4" borderId="45" xfId="0" applyNumberFormat="1" applyFont="1" applyFill="1" applyBorder="1" applyAlignment="1" applyProtection="1">
      <alignment horizontal="left" vertical="center"/>
    </xf>
    <xf numFmtId="0" fontId="8" fillId="4" borderId="35" xfId="0" applyNumberFormat="1" applyFont="1" applyFill="1" applyBorder="1" applyAlignment="1" applyProtection="1">
      <alignment horizontal="right" vertical="center"/>
    </xf>
    <xf numFmtId="0" fontId="8" fillId="4" borderId="76" xfId="0" applyNumberFormat="1" applyFont="1" applyFill="1" applyBorder="1" applyAlignment="1" applyProtection="1">
      <alignment horizontal="right" vertical="center"/>
    </xf>
    <xf numFmtId="0" fontId="8" fillId="4" borderId="64" xfId="0" applyNumberFormat="1" applyFont="1" applyFill="1" applyBorder="1" applyAlignment="1" applyProtection="1">
      <alignment horizontal="right" vertical="center"/>
    </xf>
    <xf numFmtId="0" fontId="8" fillId="4" borderId="86" xfId="0" applyNumberFormat="1" applyFont="1" applyFill="1" applyBorder="1" applyAlignment="1" applyProtection="1">
      <alignment horizontal="right" vertical="center"/>
    </xf>
    <xf numFmtId="0" fontId="8" fillId="4" borderId="81" xfId="0" applyNumberFormat="1" applyFont="1" applyFill="1" applyBorder="1" applyAlignment="1" applyProtection="1">
      <alignment horizontal="right" vertical="center"/>
    </xf>
    <xf numFmtId="0" fontId="8" fillId="4" borderId="19" xfId="0" applyNumberFormat="1" applyFont="1" applyFill="1" applyBorder="1" applyAlignment="1" applyProtection="1">
      <alignment horizontal="right" vertical="center"/>
    </xf>
    <xf numFmtId="0" fontId="8" fillId="4" borderId="48" xfId="0" applyNumberFormat="1" applyFont="1" applyFill="1" applyBorder="1" applyAlignment="1" applyProtection="1">
      <alignment horizontal="right" vertical="center"/>
    </xf>
    <xf numFmtId="0" fontId="8" fillId="4" borderId="46" xfId="0" applyNumberFormat="1" applyFont="1" applyFill="1" applyBorder="1" applyAlignment="1" applyProtection="1">
      <alignment horizontal="right" vertical="center"/>
    </xf>
    <xf numFmtId="0" fontId="8" fillId="4" borderId="47" xfId="0" applyNumberFormat="1" applyFont="1" applyFill="1" applyBorder="1" applyAlignment="1" applyProtection="1">
      <alignment horizontal="right" vertical="center"/>
    </xf>
    <xf numFmtId="0" fontId="8" fillId="4" borderId="78" xfId="0" applyNumberFormat="1" applyFont="1" applyFill="1" applyBorder="1" applyAlignment="1" applyProtection="1">
      <alignment horizontal="right" vertical="center"/>
    </xf>
    <xf numFmtId="0" fontId="8" fillId="4" borderId="5" xfId="0" applyNumberFormat="1" applyFont="1" applyFill="1" applyBorder="1" applyAlignment="1" applyProtection="1">
      <alignment horizontal="right" vertical="center"/>
    </xf>
    <xf numFmtId="0" fontId="8" fillId="4" borderId="77" xfId="0" applyNumberFormat="1" applyFont="1" applyFill="1" applyBorder="1" applyAlignment="1" applyProtection="1">
      <alignment horizontal="right" vertical="center"/>
    </xf>
    <xf numFmtId="0" fontId="7" fillId="4" borderId="25" xfId="0" applyNumberFormat="1" applyFont="1" applyFill="1" applyBorder="1" applyAlignment="1" applyProtection="1">
      <alignment horizontal="left" vertical="center"/>
    </xf>
    <xf numFmtId="0" fontId="7" fillId="4" borderId="23" xfId="0" applyNumberFormat="1" applyFont="1" applyFill="1" applyBorder="1" applyAlignment="1" applyProtection="1">
      <alignment horizontal="left" vertical="center"/>
    </xf>
    <xf numFmtId="0" fontId="7" fillId="4" borderId="27" xfId="0" applyNumberFormat="1" applyFont="1" applyFill="1" applyBorder="1" applyAlignment="1" applyProtection="1">
      <alignment horizontal="left" vertical="center"/>
    </xf>
    <xf numFmtId="0" fontId="14" fillId="4" borderId="12" xfId="0" applyNumberFormat="1" applyFont="1" applyFill="1" applyBorder="1" applyAlignment="1" applyProtection="1">
      <alignment horizontal="center" vertical="center" wrapText="1"/>
    </xf>
    <xf numFmtId="0" fontId="14" fillId="4" borderId="21" xfId="0" applyNumberFormat="1" applyFont="1" applyFill="1" applyBorder="1" applyAlignment="1" applyProtection="1">
      <alignment horizontal="center" vertical="center" wrapText="1"/>
    </xf>
    <xf numFmtId="0" fontId="14" fillId="4" borderId="44"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left"/>
    </xf>
    <xf numFmtId="0" fontId="9" fillId="0" borderId="2" xfId="0" applyNumberFormat="1" applyFont="1" applyFill="1" applyBorder="1" applyAlignment="1" applyProtection="1">
      <alignment horizontal="left"/>
    </xf>
    <xf numFmtId="0" fontId="9" fillId="0" borderId="3" xfId="0" applyNumberFormat="1" applyFont="1" applyFill="1" applyBorder="1" applyAlignment="1" applyProtection="1">
      <alignment horizontal="left"/>
    </xf>
    <xf numFmtId="0" fontId="9" fillId="0" borderId="1" xfId="0" applyNumberFormat="1" applyFont="1" applyFill="1" applyBorder="1" applyAlignment="1" applyProtection="1"/>
    <xf numFmtId="0" fontId="9" fillId="0" borderId="2" xfId="0" applyNumberFormat="1" applyFont="1" applyFill="1" applyBorder="1" applyAlignment="1" applyProtection="1"/>
    <xf numFmtId="0" fontId="9" fillId="0" borderId="3" xfId="0" applyNumberFormat="1" applyFont="1" applyFill="1" applyBorder="1" applyAlignment="1" applyProtection="1"/>
    <xf numFmtId="0" fontId="8" fillId="0" borderId="1" xfId="0" applyNumberFormat="1" applyFont="1" applyFill="1" applyBorder="1" applyAlignment="1" applyProtection="1">
      <alignment horizontal="left"/>
    </xf>
    <xf numFmtId="0" fontId="8" fillId="0" borderId="2" xfId="0" applyNumberFormat="1" applyFont="1" applyFill="1" applyBorder="1" applyAlignment="1" applyProtection="1">
      <alignment horizontal="left"/>
    </xf>
    <xf numFmtId="0" fontId="8" fillId="0" borderId="3" xfId="0" applyNumberFormat="1" applyFont="1" applyFill="1" applyBorder="1" applyAlignment="1" applyProtection="1">
      <alignment horizontal="left"/>
    </xf>
    <xf numFmtId="0" fontId="14" fillId="4" borderId="9" xfId="0" applyNumberFormat="1" applyFont="1" applyFill="1" applyBorder="1" applyAlignment="1" applyProtection="1">
      <alignment horizontal="center" vertical="center" wrapText="1"/>
    </xf>
    <xf numFmtId="0" fontId="14" fillId="4" borderId="10" xfId="0" applyNumberFormat="1" applyFont="1" applyFill="1" applyBorder="1" applyAlignment="1" applyProtection="1">
      <alignment horizontal="center" vertical="center" wrapText="1"/>
    </xf>
    <xf numFmtId="0" fontId="14" fillId="4" borderId="11" xfId="0" applyNumberFormat="1" applyFont="1" applyFill="1" applyBorder="1" applyAlignment="1" applyProtection="1">
      <alignment horizontal="center" vertical="center" wrapText="1"/>
    </xf>
    <xf numFmtId="0" fontId="14" fillId="4" borderId="8" xfId="0" applyNumberFormat="1" applyFont="1" applyFill="1" applyBorder="1" applyAlignment="1" applyProtection="1">
      <alignment horizontal="center" vertical="center" wrapText="1"/>
    </xf>
    <xf numFmtId="0" fontId="14" fillId="4" borderId="28" xfId="0" applyNumberFormat="1" applyFont="1" applyFill="1" applyBorder="1" applyAlignment="1" applyProtection="1">
      <alignment horizontal="center" vertical="center" wrapText="1"/>
    </xf>
    <xf numFmtId="0" fontId="9" fillId="4" borderId="38" xfId="0" applyNumberFormat="1" applyFont="1" applyFill="1" applyBorder="1" applyAlignment="1" applyProtection="1">
      <alignment horizontal="center" vertical="center"/>
    </xf>
    <xf numFmtId="0" fontId="9" fillId="4" borderId="40" xfId="0" applyNumberFormat="1" applyFont="1" applyFill="1" applyBorder="1" applyAlignment="1" applyProtection="1">
      <alignment horizontal="center" vertical="center"/>
    </xf>
    <xf numFmtId="0" fontId="9" fillId="4" borderId="36" xfId="0" applyNumberFormat="1" applyFont="1" applyFill="1" applyBorder="1" applyAlignment="1" applyProtection="1">
      <alignment horizontal="center" vertical="center"/>
    </xf>
    <xf numFmtId="0" fontId="9" fillId="4" borderId="6" xfId="0" applyNumberFormat="1" applyFont="1" applyFill="1" applyBorder="1" applyAlignment="1" applyProtection="1">
      <alignment horizontal="center"/>
    </xf>
    <xf numFmtId="0" fontId="9" fillId="4" borderId="7" xfId="0" applyNumberFormat="1" applyFont="1" applyFill="1" applyBorder="1" applyAlignment="1" applyProtection="1">
      <alignment horizontal="center"/>
    </xf>
    <xf numFmtId="0" fontId="9" fillId="4" borderId="8" xfId="0" applyNumberFormat="1" applyFont="1" applyFill="1" applyBorder="1" applyAlignment="1" applyProtection="1">
      <alignment horizontal="center"/>
    </xf>
    <xf numFmtId="0" fontId="8" fillId="4" borderId="69" xfId="0" applyNumberFormat="1" applyFont="1" applyFill="1" applyBorder="1" applyAlignment="1" applyProtection="1">
      <alignment horizontal="right" vertical="center"/>
    </xf>
    <xf numFmtId="0" fontId="8" fillId="4" borderId="67" xfId="0" applyNumberFormat="1" applyFont="1" applyFill="1" applyBorder="1" applyAlignment="1" applyProtection="1">
      <alignment horizontal="right" vertical="center"/>
    </xf>
    <xf numFmtId="0" fontId="8" fillId="4" borderId="68" xfId="0" applyNumberFormat="1" applyFont="1" applyFill="1" applyBorder="1" applyAlignment="1" applyProtection="1">
      <alignment horizontal="right" vertical="center"/>
    </xf>
    <xf numFmtId="0" fontId="7" fillId="4" borderId="37" xfId="0" applyNumberFormat="1" applyFont="1" applyFill="1" applyBorder="1" applyAlignment="1" applyProtection="1">
      <alignment horizontal="left" vertical="center"/>
    </xf>
    <xf numFmtId="0" fontId="7" fillId="4" borderId="10" xfId="0" applyNumberFormat="1" applyFont="1" applyFill="1" applyBorder="1" applyAlignment="1" applyProtection="1">
      <alignment horizontal="left" vertical="center"/>
    </xf>
    <xf numFmtId="0" fontId="7" fillId="4" borderId="11" xfId="0" applyNumberFormat="1" applyFont="1" applyFill="1" applyBorder="1" applyAlignment="1" applyProtection="1">
      <alignment horizontal="left" vertical="center"/>
    </xf>
    <xf numFmtId="0" fontId="9" fillId="2" borderId="0" xfId="0" applyNumberFormat="1" applyFont="1" applyFill="1" applyBorder="1" applyAlignment="1" applyProtection="1">
      <alignment horizontal="left" vertical="top" wrapText="1"/>
    </xf>
    <xf numFmtId="0" fontId="9" fillId="4" borderId="65" xfId="0" applyNumberFormat="1" applyFont="1" applyFill="1" applyBorder="1" applyAlignment="1" applyProtection="1">
      <alignment horizontal="center" vertical="center" wrapText="1"/>
    </xf>
    <xf numFmtId="0" fontId="9" fillId="4" borderId="71" xfId="0" applyNumberFormat="1" applyFont="1" applyFill="1" applyBorder="1" applyAlignment="1" applyProtection="1">
      <alignment horizontal="center" vertical="center" wrapText="1"/>
    </xf>
    <xf numFmtId="0" fontId="9" fillId="2" borderId="0" xfId="0" applyNumberFormat="1" applyFont="1" applyFill="1" applyBorder="1" applyAlignment="1" applyProtection="1">
      <alignment horizontal="left" vertical="top"/>
    </xf>
    <xf numFmtId="0" fontId="9" fillId="4" borderId="6" xfId="0" applyNumberFormat="1" applyFont="1" applyFill="1" applyBorder="1" applyAlignment="1" applyProtection="1">
      <alignment horizontal="center" vertical="center" wrapText="1"/>
    </xf>
    <xf numFmtId="0" fontId="9" fillId="4" borderId="13" xfId="0" applyNumberFormat="1" applyFont="1" applyFill="1" applyBorder="1" applyAlignment="1" applyProtection="1">
      <alignment horizontal="center" vertical="center" wrapText="1"/>
    </xf>
    <xf numFmtId="0" fontId="9" fillId="4" borderId="78" xfId="0" applyNumberFormat="1" applyFont="1" applyFill="1" applyBorder="1" applyAlignment="1" applyProtection="1">
      <alignment horizontal="center" vertical="center" wrapText="1"/>
    </xf>
    <xf numFmtId="0" fontId="9" fillId="2" borderId="0" xfId="0" applyNumberFormat="1" applyFont="1" applyFill="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75"/>
  <sheetViews>
    <sheetView tabSelected="1" zoomScale="85" zoomScaleNormal="85" workbookViewId="0">
      <selection sqref="A1:AU1"/>
    </sheetView>
  </sheetViews>
  <sheetFormatPr defaultColWidth="9.140625" defaultRowHeight="12.75" customHeight="1" x14ac:dyDescent="0.2"/>
  <cols>
    <col min="1" max="1" width="2.85546875" style="1" customWidth="1"/>
    <col min="2" max="2" width="9.140625" style="1" bestFit="1" customWidth="1"/>
    <col min="3" max="5" width="11.42578125" style="1" customWidth="1"/>
    <col min="6" max="6" width="35.42578125" style="1" customWidth="1"/>
    <col min="7" max="7" width="8.140625" style="1" customWidth="1"/>
    <col min="8" max="8" width="10" style="1" customWidth="1"/>
    <col min="9" max="10" width="16.28515625" style="1" customWidth="1"/>
    <col min="11" max="11" width="21.28515625" style="1" customWidth="1"/>
    <col min="12" max="12" width="18.140625" style="1" customWidth="1"/>
    <col min="13" max="13" width="15.85546875" style="1" customWidth="1"/>
    <col min="14" max="15" width="16.28515625" style="1" customWidth="1"/>
    <col min="16" max="16" width="19.7109375" style="1" customWidth="1"/>
    <col min="17" max="17" width="17.5703125" style="1" customWidth="1"/>
    <col min="18" max="18" width="16.28515625" style="1" customWidth="1"/>
    <col min="19" max="19" width="14.42578125" style="1" customWidth="1"/>
    <col min="20" max="20" width="17.5703125" style="1" customWidth="1"/>
    <col min="21" max="22" width="16.28515625" style="1" customWidth="1"/>
    <col min="23" max="23" width="13.42578125" style="1" customWidth="1"/>
    <col min="24" max="24" width="17.85546875" style="1" customWidth="1"/>
    <col min="25" max="25" width="13.5703125" style="1" customWidth="1"/>
    <col min="26" max="26" width="13.85546875" style="1" customWidth="1"/>
    <col min="27" max="27" width="13.42578125" style="1" customWidth="1"/>
    <col min="28" max="28" width="10.7109375" style="1" customWidth="1"/>
    <col min="29" max="29" width="12.85546875" style="1" customWidth="1"/>
    <col min="30" max="31" width="16.28515625" style="1" customWidth="1"/>
    <col min="32" max="32" width="14.28515625" style="1" customWidth="1"/>
    <col min="33" max="33" width="18.140625" style="1" customWidth="1"/>
    <col min="34" max="34" width="15.85546875" style="1" customWidth="1"/>
    <col min="35" max="36" width="16.28515625" style="1" customWidth="1"/>
    <col min="37" max="37" width="19.7109375" style="1" customWidth="1"/>
    <col min="38" max="38" width="17.5703125" style="1" customWidth="1"/>
    <col min="39" max="39" width="16.28515625" style="1" customWidth="1"/>
    <col min="40" max="40" width="14.42578125" style="1" customWidth="1"/>
    <col min="41" max="41" width="17.5703125" style="1" customWidth="1"/>
    <col min="42" max="43" width="16.28515625" style="1" customWidth="1"/>
    <col min="44" max="44" width="13.42578125" style="1" customWidth="1"/>
    <col min="45" max="45" width="17.85546875" style="1" customWidth="1"/>
    <col min="46" max="46" width="14.140625" style="1" customWidth="1"/>
    <col min="47" max="47" width="24.140625" style="1" customWidth="1"/>
    <col min="48" max="48" width="9.140625" style="1" bestFit="1" customWidth="1"/>
    <col min="49" max="16384" width="9.140625" style="1"/>
  </cols>
  <sheetData>
    <row r="1" spans="1:47" s="2" customFormat="1" ht="15" x14ac:dyDescent="0.25">
      <c r="A1" s="565" t="s">
        <v>0</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c r="AT1" s="566"/>
      <c r="AU1" s="567"/>
    </row>
    <row r="2" spans="1:47" s="2" customFormat="1" ht="15" x14ac:dyDescent="0.25">
      <c r="A2" s="565" t="s">
        <v>1</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7"/>
    </row>
    <row r="3" spans="1:47" s="2" customFormat="1" ht="15" x14ac:dyDescent="0.25">
      <c r="A3" s="568"/>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N3" s="569"/>
      <c r="AO3" s="569"/>
      <c r="AP3" s="569"/>
      <c r="AQ3" s="569"/>
      <c r="AR3" s="569"/>
      <c r="AS3" s="569"/>
      <c r="AT3" s="569"/>
      <c r="AU3" s="570"/>
    </row>
    <row r="4" spans="1:47" s="2" customFormat="1" ht="15" x14ac:dyDescent="0.2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row>
    <row r="5" spans="1:47" s="2" customFormat="1" ht="15" x14ac:dyDescent="0.25">
      <c r="A5" s="571" t="s">
        <v>2</v>
      </c>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2"/>
      <c r="AL5" s="572"/>
      <c r="AM5" s="572"/>
      <c r="AN5" s="572"/>
      <c r="AO5" s="572"/>
      <c r="AP5" s="572"/>
      <c r="AQ5" s="572"/>
      <c r="AR5" s="572"/>
      <c r="AS5" s="572"/>
      <c r="AT5" s="572"/>
      <c r="AU5" s="573"/>
    </row>
    <row r="6" spans="1:47" s="2" customFormat="1" ht="15"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s="2" customFormat="1" ht="18" customHeight="1" x14ac:dyDescent="0.25">
      <c r="B7" s="574"/>
      <c r="C7" s="574"/>
      <c r="D7" s="574"/>
      <c r="E7" s="574"/>
      <c r="F7" s="574"/>
      <c r="G7" s="574"/>
      <c r="H7" s="574"/>
      <c r="I7" s="574"/>
      <c r="J7" s="574"/>
      <c r="K7" s="574"/>
      <c r="L7" s="574"/>
      <c r="M7" s="4"/>
      <c r="N7" s="4"/>
      <c r="AH7" s="4"/>
      <c r="AI7" s="4"/>
    </row>
    <row r="8" spans="1:47" s="2" customFormat="1" ht="29.25" customHeight="1" x14ac:dyDescent="0.25">
      <c r="B8" s="5"/>
      <c r="C8" s="5"/>
      <c r="D8" s="5"/>
      <c r="E8" s="5"/>
      <c r="F8" s="5"/>
      <c r="AP8" s="479" t="s">
        <v>3</v>
      </c>
      <c r="AQ8" s="479"/>
      <c r="AR8" s="479"/>
      <c r="AS8" s="479"/>
      <c r="AT8" s="479"/>
      <c r="AU8" s="479"/>
    </row>
    <row r="9" spans="1:47" s="2" customFormat="1" ht="15.75" customHeight="1" x14ac:dyDescent="0.25">
      <c r="B9" s="488" t="s">
        <v>4</v>
      </c>
      <c r="C9" s="489"/>
      <c r="D9" s="489"/>
      <c r="E9" s="489"/>
      <c r="F9" s="489"/>
      <c r="G9" s="494" t="s">
        <v>5</v>
      </c>
      <c r="H9" s="575"/>
      <c r="I9" s="498" t="s">
        <v>6</v>
      </c>
      <c r="J9" s="499"/>
      <c r="K9" s="499"/>
      <c r="L9" s="499"/>
      <c r="M9" s="499"/>
      <c r="N9" s="499"/>
      <c r="O9" s="499"/>
      <c r="P9" s="499"/>
      <c r="Q9" s="499"/>
      <c r="R9" s="499"/>
      <c r="S9" s="499"/>
      <c r="T9" s="499"/>
      <c r="U9" s="499"/>
      <c r="V9" s="499"/>
      <c r="W9" s="499"/>
      <c r="X9" s="499"/>
      <c r="Y9" s="499"/>
      <c r="Z9" s="499"/>
      <c r="AA9" s="499"/>
      <c r="AB9" s="499"/>
      <c r="AC9" s="500"/>
      <c r="AD9" s="498" t="str">
        <f>'Priedas 6'!$AE$9</f>
        <v>CŠT sistema 1</v>
      </c>
      <c r="AE9" s="499"/>
      <c r="AF9" s="499"/>
      <c r="AG9" s="499"/>
      <c r="AH9" s="499"/>
      <c r="AI9" s="499"/>
      <c r="AJ9" s="499"/>
      <c r="AK9" s="499"/>
      <c r="AL9" s="499"/>
      <c r="AM9" s="499"/>
      <c r="AN9" s="499"/>
      <c r="AO9" s="499"/>
      <c r="AP9" s="499"/>
      <c r="AQ9" s="499"/>
      <c r="AR9" s="499"/>
      <c r="AS9" s="500"/>
      <c r="AT9" s="538" t="s">
        <v>7</v>
      </c>
      <c r="AU9" s="540" t="s">
        <v>8</v>
      </c>
    </row>
    <row r="10" spans="1:47" s="2" customFormat="1" ht="15.75" customHeight="1" x14ac:dyDescent="0.25">
      <c r="B10" s="491"/>
      <c r="C10" s="492"/>
      <c r="D10" s="492"/>
      <c r="E10" s="492"/>
      <c r="F10" s="492"/>
      <c r="G10" s="496"/>
      <c r="H10" s="576"/>
      <c r="I10" s="543" t="s">
        <v>9</v>
      </c>
      <c r="J10" s="544"/>
      <c r="K10" s="545"/>
      <c r="L10" s="536" t="s">
        <v>10</v>
      </c>
      <c r="M10" s="544"/>
      <c r="N10" s="545"/>
      <c r="O10" s="508" t="s">
        <v>11</v>
      </c>
      <c r="P10" s="536" t="s">
        <v>12</v>
      </c>
      <c r="Q10" s="544"/>
      <c r="R10" s="544"/>
      <c r="S10" s="545"/>
      <c r="T10" s="508" t="s">
        <v>13</v>
      </c>
      <c r="U10" s="536" t="s">
        <v>14</v>
      </c>
      <c r="V10" s="544"/>
      <c r="W10" s="545"/>
      <c r="X10" s="508" t="s">
        <v>15</v>
      </c>
      <c r="Y10" s="536" t="s">
        <v>16</v>
      </c>
      <c r="Z10" s="544"/>
      <c r="AA10" s="545"/>
      <c r="AB10" s="535" t="s">
        <v>17</v>
      </c>
      <c r="AC10" s="554"/>
      <c r="AD10" s="543" t="s">
        <v>9</v>
      </c>
      <c r="AE10" s="544"/>
      <c r="AF10" s="545"/>
      <c r="AG10" s="536" t="s">
        <v>10</v>
      </c>
      <c r="AH10" s="544"/>
      <c r="AI10" s="545"/>
      <c r="AJ10" s="508" t="s">
        <v>11</v>
      </c>
      <c r="AK10" s="536" t="s">
        <v>12</v>
      </c>
      <c r="AL10" s="544"/>
      <c r="AM10" s="544"/>
      <c r="AN10" s="545"/>
      <c r="AO10" s="508" t="s">
        <v>13</v>
      </c>
      <c r="AP10" s="536" t="s">
        <v>14</v>
      </c>
      <c r="AQ10" s="544"/>
      <c r="AR10" s="545"/>
      <c r="AS10" s="557" t="s">
        <v>15</v>
      </c>
      <c r="AT10" s="539"/>
      <c r="AU10" s="541"/>
    </row>
    <row r="11" spans="1:47" s="2" customFormat="1" ht="15.75" customHeight="1" x14ac:dyDescent="0.25">
      <c r="B11" s="491"/>
      <c r="C11" s="492"/>
      <c r="D11" s="492"/>
      <c r="E11" s="492"/>
      <c r="F11" s="492"/>
      <c r="G11" s="496"/>
      <c r="H11" s="576"/>
      <c r="I11" s="543"/>
      <c r="J11" s="544"/>
      <c r="K11" s="545"/>
      <c r="L11" s="536"/>
      <c r="M11" s="544"/>
      <c r="N11" s="545"/>
      <c r="O11" s="508"/>
      <c r="P11" s="536"/>
      <c r="Q11" s="544"/>
      <c r="R11" s="544"/>
      <c r="S11" s="545"/>
      <c r="T11" s="508"/>
      <c r="U11" s="536"/>
      <c r="V11" s="544"/>
      <c r="W11" s="545"/>
      <c r="X11" s="508"/>
      <c r="Y11" s="536"/>
      <c r="Z11" s="544"/>
      <c r="AA11" s="545"/>
      <c r="AB11" s="536"/>
      <c r="AC11" s="555"/>
      <c r="AD11" s="543"/>
      <c r="AE11" s="544"/>
      <c r="AF11" s="545"/>
      <c r="AG11" s="536"/>
      <c r="AH11" s="544"/>
      <c r="AI11" s="545"/>
      <c r="AJ11" s="508"/>
      <c r="AK11" s="536"/>
      <c r="AL11" s="544"/>
      <c r="AM11" s="544"/>
      <c r="AN11" s="545"/>
      <c r="AO11" s="508"/>
      <c r="AP11" s="536"/>
      <c r="AQ11" s="544"/>
      <c r="AR11" s="545"/>
      <c r="AS11" s="557"/>
      <c r="AT11" s="539"/>
      <c r="AU11" s="541"/>
    </row>
    <row r="12" spans="1:47" s="6" customFormat="1" ht="37.5" customHeight="1" x14ac:dyDescent="0.25">
      <c r="B12" s="491"/>
      <c r="C12" s="492"/>
      <c r="D12" s="492"/>
      <c r="E12" s="492"/>
      <c r="F12" s="492"/>
      <c r="G12" s="496"/>
      <c r="H12" s="576"/>
      <c r="I12" s="546"/>
      <c r="J12" s="547"/>
      <c r="K12" s="548"/>
      <c r="L12" s="549"/>
      <c r="M12" s="547"/>
      <c r="N12" s="548"/>
      <c r="O12" s="550"/>
      <c r="P12" s="549"/>
      <c r="Q12" s="547"/>
      <c r="R12" s="547"/>
      <c r="S12" s="548"/>
      <c r="T12" s="550"/>
      <c r="U12" s="549"/>
      <c r="V12" s="547"/>
      <c r="W12" s="548"/>
      <c r="X12" s="550"/>
      <c r="Y12" s="549"/>
      <c r="Z12" s="547"/>
      <c r="AA12" s="548"/>
      <c r="AB12" s="549"/>
      <c r="AC12" s="556"/>
      <c r="AD12" s="546"/>
      <c r="AE12" s="547"/>
      <c r="AF12" s="548"/>
      <c r="AG12" s="549"/>
      <c r="AH12" s="547"/>
      <c r="AI12" s="548"/>
      <c r="AJ12" s="550"/>
      <c r="AK12" s="549"/>
      <c r="AL12" s="547"/>
      <c r="AM12" s="547"/>
      <c r="AN12" s="548"/>
      <c r="AO12" s="550"/>
      <c r="AP12" s="549"/>
      <c r="AQ12" s="547"/>
      <c r="AR12" s="548"/>
      <c r="AS12" s="558"/>
      <c r="AT12" s="539"/>
      <c r="AU12" s="541"/>
    </row>
    <row r="13" spans="1:47" s="6" customFormat="1" ht="15.75" customHeight="1" x14ac:dyDescent="0.25">
      <c r="B13" s="491"/>
      <c r="C13" s="492"/>
      <c r="D13" s="492"/>
      <c r="E13" s="492"/>
      <c r="F13" s="492"/>
      <c r="G13" s="496"/>
      <c r="H13" s="576"/>
      <c r="I13" s="526" t="s">
        <v>18</v>
      </c>
      <c r="J13" s="507" t="s">
        <v>19</v>
      </c>
      <c r="K13" s="507" t="str">
        <f>'Priedas 6'!$L$13</f>
        <v xml:space="preserve">... paslauga (produktas) </v>
      </c>
      <c r="L13" s="507" t="s">
        <v>20</v>
      </c>
      <c r="M13" s="507" t="s">
        <v>21</v>
      </c>
      <c r="N13" s="507" t="str">
        <f>'Priedas 6'!$O$13</f>
        <v xml:space="preserve">... paslauga (produktas) </v>
      </c>
      <c r="O13" s="507" t="str">
        <f>'Priedas 6'!$P$13</f>
        <v xml:space="preserve">... paslauga (produktas) </v>
      </c>
      <c r="P13" s="507" t="s">
        <v>22</v>
      </c>
      <c r="Q13" s="507" t="s">
        <v>23</v>
      </c>
      <c r="R13" s="507" t="s">
        <v>24</v>
      </c>
      <c r="S13" s="507" t="str">
        <f>'Priedas 6'!$T$13</f>
        <v xml:space="preserve">... paslauga (produktas) </v>
      </c>
      <c r="T13" s="507" t="str">
        <f>'Priedas 6'!$U$13</f>
        <v xml:space="preserve">... paslauga (produktas) </v>
      </c>
      <c r="U13" s="507" t="s">
        <v>25</v>
      </c>
      <c r="V13" s="507" t="s">
        <v>26</v>
      </c>
      <c r="W13" s="507" t="str">
        <f>'Priedas 6'!$X$13</f>
        <v xml:space="preserve">... paslauga (produktas) </v>
      </c>
      <c r="X13" s="507" t="str">
        <f>'Priedas 6'!$Y$13</f>
        <v xml:space="preserve">... paslauga (produktas) </v>
      </c>
      <c r="Y13" s="507" t="s">
        <v>27</v>
      </c>
      <c r="Z13" s="507" t="s">
        <v>28</v>
      </c>
      <c r="AA13" s="507" t="str">
        <f>'Priedas 6'!$AB$13</f>
        <v xml:space="preserve">... paslauga (produktas) </v>
      </c>
      <c r="AB13" s="507" t="s">
        <v>27</v>
      </c>
      <c r="AC13" s="563" t="str">
        <f>'Priedas 6'!$AD$13</f>
        <v>Daugiabučių namų modernizacija</v>
      </c>
      <c r="AD13" s="526" t="s">
        <v>18</v>
      </c>
      <c r="AE13" s="507" t="s">
        <v>19</v>
      </c>
      <c r="AF13" s="507" t="str">
        <f>'Priedas 6'!$AI$13</f>
        <v xml:space="preserve">... paslauga (produktas) </v>
      </c>
      <c r="AG13" s="507" t="s">
        <v>20</v>
      </c>
      <c r="AH13" s="507" t="s">
        <v>21</v>
      </c>
      <c r="AI13" s="507" t="str">
        <f>'Priedas 6'!$AL$13</f>
        <v xml:space="preserve">... paslauga (produktas) </v>
      </c>
      <c r="AJ13" s="507" t="str">
        <f>'Priedas 6'!$AM$13</f>
        <v xml:space="preserve">... paslauga (produktas) </v>
      </c>
      <c r="AK13" s="507" t="s">
        <v>22</v>
      </c>
      <c r="AL13" s="507" t="s">
        <v>23</v>
      </c>
      <c r="AM13" s="507" t="s">
        <v>24</v>
      </c>
      <c r="AN13" s="507">
        <f>'Priedas 6'!$L$133</f>
        <v>0</v>
      </c>
      <c r="AO13" s="507">
        <f>'Priedas 6'!$L$134</f>
        <v>0</v>
      </c>
      <c r="AP13" s="507" t="s">
        <v>25</v>
      </c>
      <c r="AQ13" s="507" t="s">
        <v>26</v>
      </c>
      <c r="AR13" s="507">
        <f>'Priedas 6'!$L$135</f>
        <v>0</v>
      </c>
      <c r="AS13" s="563">
        <f>'Priedas 6'!$L$136</f>
        <v>0</v>
      </c>
      <c r="AT13" s="539"/>
      <c r="AU13" s="541"/>
    </row>
    <row r="14" spans="1:47" s="6" customFormat="1" ht="15.75" customHeight="1" x14ac:dyDescent="0.25">
      <c r="B14" s="491"/>
      <c r="C14" s="492"/>
      <c r="D14" s="492"/>
      <c r="E14" s="492"/>
      <c r="F14" s="492"/>
      <c r="G14" s="496"/>
      <c r="H14" s="576"/>
      <c r="I14" s="527"/>
      <c r="J14" s="508"/>
      <c r="K14" s="508"/>
      <c r="L14" s="508"/>
      <c r="M14" s="508"/>
      <c r="N14" s="508"/>
      <c r="O14" s="508"/>
      <c r="P14" s="508"/>
      <c r="Q14" s="508"/>
      <c r="R14" s="508"/>
      <c r="S14" s="508"/>
      <c r="T14" s="508"/>
      <c r="U14" s="508"/>
      <c r="V14" s="508"/>
      <c r="W14" s="508"/>
      <c r="X14" s="508"/>
      <c r="Y14" s="508"/>
      <c r="Z14" s="508"/>
      <c r="AA14" s="508"/>
      <c r="AB14" s="508"/>
      <c r="AC14" s="557"/>
      <c r="AD14" s="527"/>
      <c r="AE14" s="508"/>
      <c r="AF14" s="508"/>
      <c r="AG14" s="508"/>
      <c r="AH14" s="508"/>
      <c r="AI14" s="508"/>
      <c r="AJ14" s="508"/>
      <c r="AK14" s="508"/>
      <c r="AL14" s="508"/>
      <c r="AM14" s="508"/>
      <c r="AN14" s="508"/>
      <c r="AO14" s="508"/>
      <c r="AP14" s="508"/>
      <c r="AQ14" s="508"/>
      <c r="AR14" s="508"/>
      <c r="AS14" s="557"/>
      <c r="AT14" s="539"/>
      <c r="AU14" s="541"/>
    </row>
    <row r="15" spans="1:47" s="6" customFormat="1" ht="15.75" customHeight="1" x14ac:dyDescent="0.25">
      <c r="B15" s="491"/>
      <c r="C15" s="492"/>
      <c r="D15" s="492"/>
      <c r="E15" s="492"/>
      <c r="F15" s="492"/>
      <c r="G15" s="496"/>
      <c r="H15" s="576"/>
      <c r="I15" s="527"/>
      <c r="J15" s="508"/>
      <c r="K15" s="508"/>
      <c r="L15" s="508"/>
      <c r="M15" s="508"/>
      <c r="N15" s="508"/>
      <c r="O15" s="508"/>
      <c r="P15" s="508"/>
      <c r="Q15" s="508"/>
      <c r="R15" s="508"/>
      <c r="S15" s="508"/>
      <c r="T15" s="508"/>
      <c r="U15" s="508"/>
      <c r="V15" s="508"/>
      <c r="W15" s="508"/>
      <c r="X15" s="508"/>
      <c r="Y15" s="508"/>
      <c r="Z15" s="508"/>
      <c r="AA15" s="508"/>
      <c r="AB15" s="508"/>
      <c r="AC15" s="557"/>
      <c r="AD15" s="527"/>
      <c r="AE15" s="508"/>
      <c r="AF15" s="508"/>
      <c r="AG15" s="508"/>
      <c r="AH15" s="508"/>
      <c r="AI15" s="508"/>
      <c r="AJ15" s="508"/>
      <c r="AK15" s="508"/>
      <c r="AL15" s="508"/>
      <c r="AM15" s="508"/>
      <c r="AN15" s="508"/>
      <c r="AO15" s="508"/>
      <c r="AP15" s="508"/>
      <c r="AQ15" s="508"/>
      <c r="AR15" s="508"/>
      <c r="AS15" s="557"/>
      <c r="AT15" s="539"/>
      <c r="AU15" s="541"/>
    </row>
    <row r="16" spans="1:47" s="6" customFormat="1" x14ac:dyDescent="0.25">
      <c r="B16" s="491"/>
      <c r="C16" s="492"/>
      <c r="D16" s="492"/>
      <c r="E16" s="492"/>
      <c r="F16" s="492"/>
      <c r="G16" s="496"/>
      <c r="H16" s="576"/>
      <c r="I16" s="527"/>
      <c r="J16" s="508"/>
      <c r="K16" s="508"/>
      <c r="L16" s="508"/>
      <c r="M16" s="509"/>
      <c r="N16" s="508"/>
      <c r="O16" s="508"/>
      <c r="P16" s="508"/>
      <c r="Q16" s="508"/>
      <c r="R16" s="508"/>
      <c r="S16" s="508"/>
      <c r="T16" s="508"/>
      <c r="U16" s="508"/>
      <c r="V16" s="509"/>
      <c r="W16" s="508"/>
      <c r="X16" s="508"/>
      <c r="Y16" s="508"/>
      <c r="Z16" s="508"/>
      <c r="AA16" s="508"/>
      <c r="AB16" s="508"/>
      <c r="AC16" s="564"/>
      <c r="AD16" s="527"/>
      <c r="AE16" s="508"/>
      <c r="AF16" s="508"/>
      <c r="AG16" s="508"/>
      <c r="AH16" s="509"/>
      <c r="AI16" s="508"/>
      <c r="AJ16" s="508"/>
      <c r="AK16" s="508"/>
      <c r="AL16" s="508"/>
      <c r="AM16" s="508"/>
      <c r="AN16" s="508"/>
      <c r="AO16" s="508"/>
      <c r="AP16" s="508"/>
      <c r="AQ16" s="509"/>
      <c r="AR16" s="508"/>
      <c r="AS16" s="564"/>
      <c r="AT16" s="539"/>
      <c r="AU16" s="541"/>
    </row>
    <row r="17" spans="2:47" s="2" customFormat="1" ht="14.25" customHeight="1" x14ac:dyDescent="0.25">
      <c r="B17" s="7"/>
      <c r="C17" s="559" t="s">
        <v>29</v>
      </c>
      <c r="D17" s="559"/>
      <c r="E17" s="559"/>
      <c r="F17" s="510"/>
      <c r="G17" s="461">
        <f>SUM(G19:G22)</f>
        <v>3047394.6289000004</v>
      </c>
      <c r="H17" s="560">
        <f>SUM(H19:H21)</f>
        <v>0</v>
      </c>
      <c r="I17" s="8">
        <f t="shared" ref="I17:AS17" si="0">SUM(I19:I22)</f>
        <v>2301641.37</v>
      </c>
      <c r="J17" s="9">
        <f t="shared" si="0"/>
        <v>0</v>
      </c>
      <c r="K17" s="9">
        <f t="shared" si="0"/>
        <v>0</v>
      </c>
      <c r="L17" s="9">
        <f t="shared" si="0"/>
        <v>374831.98789999983</v>
      </c>
      <c r="M17" s="9">
        <f t="shared" si="0"/>
        <v>0</v>
      </c>
      <c r="N17" s="9">
        <f t="shared" si="0"/>
        <v>0</v>
      </c>
      <c r="O17" s="9">
        <f t="shared" si="0"/>
        <v>35271.171000000009</v>
      </c>
      <c r="P17" s="9">
        <f t="shared" si="0"/>
        <v>194091.96</v>
      </c>
      <c r="Q17" s="9">
        <f t="shared" si="0"/>
        <v>0</v>
      </c>
      <c r="R17" s="9">
        <f t="shared" si="0"/>
        <v>53052.900000000009</v>
      </c>
      <c r="S17" s="9">
        <f t="shared" si="0"/>
        <v>0</v>
      </c>
      <c r="T17" s="9">
        <f t="shared" si="0"/>
        <v>0</v>
      </c>
      <c r="U17" s="9">
        <f t="shared" si="0"/>
        <v>14627.72</v>
      </c>
      <c r="V17" s="9">
        <f t="shared" si="0"/>
        <v>0</v>
      </c>
      <c r="W17" s="9">
        <f t="shared" si="0"/>
        <v>0</v>
      </c>
      <c r="X17" s="9">
        <f t="shared" si="0"/>
        <v>0</v>
      </c>
      <c r="Y17" s="9">
        <f t="shared" si="0"/>
        <v>0</v>
      </c>
      <c r="Z17" s="9">
        <f t="shared" si="0"/>
        <v>0</v>
      </c>
      <c r="AA17" s="9">
        <f t="shared" si="0"/>
        <v>0</v>
      </c>
      <c r="AB17" s="9">
        <f t="shared" si="0"/>
        <v>0</v>
      </c>
      <c r="AC17" s="10">
        <f t="shared" si="0"/>
        <v>73877.52</v>
      </c>
      <c r="AD17" s="8">
        <f t="shared" si="0"/>
        <v>2301641.37</v>
      </c>
      <c r="AE17" s="9">
        <f t="shared" si="0"/>
        <v>0</v>
      </c>
      <c r="AF17" s="9">
        <f t="shared" si="0"/>
        <v>0</v>
      </c>
      <c r="AG17" s="9">
        <f t="shared" si="0"/>
        <v>374831.98789999983</v>
      </c>
      <c r="AH17" s="9">
        <f t="shared" si="0"/>
        <v>0</v>
      </c>
      <c r="AI17" s="9">
        <f t="shared" si="0"/>
        <v>0</v>
      </c>
      <c r="AJ17" s="9">
        <f t="shared" si="0"/>
        <v>35271.171000000009</v>
      </c>
      <c r="AK17" s="9">
        <f t="shared" si="0"/>
        <v>194091.96</v>
      </c>
      <c r="AL17" s="9">
        <f t="shared" si="0"/>
        <v>0</v>
      </c>
      <c r="AM17" s="9">
        <f t="shared" si="0"/>
        <v>53052.900000000009</v>
      </c>
      <c r="AN17" s="9">
        <f t="shared" si="0"/>
        <v>0</v>
      </c>
      <c r="AO17" s="9">
        <f t="shared" si="0"/>
        <v>0</v>
      </c>
      <c r="AP17" s="9">
        <f t="shared" si="0"/>
        <v>14627.72</v>
      </c>
      <c r="AQ17" s="9">
        <f t="shared" si="0"/>
        <v>0</v>
      </c>
      <c r="AR17" s="9">
        <f t="shared" si="0"/>
        <v>0</v>
      </c>
      <c r="AS17" s="10">
        <f t="shared" si="0"/>
        <v>0</v>
      </c>
      <c r="AT17" s="11" t="s">
        <v>30</v>
      </c>
      <c r="AU17" s="12" t="s">
        <v>31</v>
      </c>
    </row>
    <row r="18" spans="2:47" s="2" customFormat="1" ht="14.25" customHeight="1" x14ac:dyDescent="0.25">
      <c r="B18" s="13"/>
      <c r="C18" s="14" t="s">
        <v>32</v>
      </c>
      <c r="D18" s="15"/>
      <c r="E18" s="15"/>
      <c r="F18" s="15"/>
      <c r="G18" s="480">
        <f>SUM(I18:J18,Y18,AB18)</f>
        <v>0</v>
      </c>
      <c r="H18" s="482"/>
      <c r="I18" s="16">
        <f t="shared" ref="I18:J21" si="1">SUM(AD18)</f>
        <v>0</v>
      </c>
      <c r="J18" s="18">
        <f t="shared" si="1"/>
        <v>0</v>
      </c>
      <c r="K18" s="18"/>
      <c r="L18" s="18"/>
      <c r="M18" s="18"/>
      <c r="N18" s="18"/>
      <c r="O18" s="18"/>
      <c r="P18" s="18"/>
      <c r="Q18" s="18"/>
      <c r="R18" s="18"/>
      <c r="S18" s="18"/>
      <c r="T18" s="18"/>
      <c r="U18" s="18"/>
      <c r="V18" s="18"/>
      <c r="W18" s="18"/>
      <c r="X18" s="19"/>
      <c r="Y18" s="20"/>
      <c r="Z18" s="19"/>
      <c r="AA18" s="19"/>
      <c r="AB18" s="21"/>
      <c r="AC18" s="22"/>
      <c r="AD18" s="23"/>
      <c r="AE18" s="20"/>
      <c r="AF18" s="18"/>
      <c r="AG18" s="18"/>
      <c r="AH18" s="18"/>
      <c r="AI18" s="18"/>
      <c r="AJ18" s="18"/>
      <c r="AK18" s="18"/>
      <c r="AL18" s="18"/>
      <c r="AM18" s="18"/>
      <c r="AN18" s="18"/>
      <c r="AO18" s="18"/>
      <c r="AP18" s="18"/>
      <c r="AQ18" s="18"/>
      <c r="AR18" s="18"/>
      <c r="AS18" s="22"/>
      <c r="AT18" s="24" t="s">
        <v>30</v>
      </c>
      <c r="AU18" s="25"/>
    </row>
    <row r="19" spans="2:47" s="2" customFormat="1" ht="14.25" customHeight="1" x14ac:dyDescent="0.25">
      <c r="B19" s="13"/>
      <c r="C19" s="520" t="s">
        <v>33</v>
      </c>
      <c r="D19" s="521"/>
      <c r="E19" s="521"/>
      <c r="F19" s="522"/>
      <c r="G19" s="477">
        <f>SUM(I19:W19,Y19:AA19)</f>
        <v>2973517.1089000003</v>
      </c>
      <c r="H19" s="561"/>
      <c r="I19" s="29">
        <f t="shared" si="1"/>
        <v>1816553.37</v>
      </c>
      <c r="J19" s="30">
        <f t="shared" si="1"/>
        <v>0</v>
      </c>
      <c r="K19" s="30">
        <f t="shared" ref="K19:W21" si="2">SUM(AF19)</f>
        <v>0</v>
      </c>
      <c r="L19" s="31">
        <f t="shared" si="2"/>
        <v>859919.98789999983</v>
      </c>
      <c r="M19" s="31">
        <f t="shared" si="2"/>
        <v>0</v>
      </c>
      <c r="N19" s="31">
        <f t="shared" si="2"/>
        <v>0</v>
      </c>
      <c r="O19" s="31">
        <f t="shared" si="2"/>
        <v>35271.171000000009</v>
      </c>
      <c r="P19" s="31">
        <f t="shared" si="2"/>
        <v>194091.96</v>
      </c>
      <c r="Q19" s="31">
        <f t="shared" si="2"/>
        <v>0</v>
      </c>
      <c r="R19" s="31">
        <f t="shared" si="2"/>
        <v>53052.900000000009</v>
      </c>
      <c r="S19" s="31">
        <f t="shared" si="2"/>
        <v>0</v>
      </c>
      <c r="T19" s="31">
        <f t="shared" si="2"/>
        <v>0</v>
      </c>
      <c r="U19" s="31">
        <f t="shared" si="2"/>
        <v>14627.72</v>
      </c>
      <c r="V19" s="31">
        <f t="shared" si="2"/>
        <v>0</v>
      </c>
      <c r="W19" s="31">
        <f t="shared" si="2"/>
        <v>0</v>
      </c>
      <c r="X19" s="32" t="s">
        <v>30</v>
      </c>
      <c r="Y19" s="33">
        <v>0</v>
      </c>
      <c r="Z19" s="34">
        <v>0</v>
      </c>
      <c r="AA19" s="34">
        <v>0</v>
      </c>
      <c r="AB19" s="35">
        <v>0</v>
      </c>
      <c r="AC19" s="36">
        <v>0</v>
      </c>
      <c r="AD19" s="37">
        <v>1816553.37</v>
      </c>
      <c r="AE19" s="38">
        <v>0</v>
      </c>
      <c r="AF19" s="39"/>
      <c r="AG19" s="33">
        <v>859919.98789999983</v>
      </c>
      <c r="AH19" s="33">
        <v>0</v>
      </c>
      <c r="AI19" s="40"/>
      <c r="AJ19" s="33">
        <v>35271.171000000009</v>
      </c>
      <c r="AK19" s="33">
        <v>194091.96</v>
      </c>
      <c r="AL19" s="33">
        <v>0</v>
      </c>
      <c r="AM19" s="33">
        <v>53052.900000000009</v>
      </c>
      <c r="AN19" s="40"/>
      <c r="AO19" s="33">
        <v>0</v>
      </c>
      <c r="AP19" s="33">
        <v>14627.72</v>
      </c>
      <c r="AQ19" s="33">
        <v>0</v>
      </c>
      <c r="AR19" s="40"/>
      <c r="AS19" s="36">
        <v>0</v>
      </c>
      <c r="AT19" s="24" t="s">
        <v>30</v>
      </c>
      <c r="AU19" s="25" t="s">
        <v>34</v>
      </c>
    </row>
    <row r="20" spans="2:47" s="2" customFormat="1" ht="12.75" customHeight="1" x14ac:dyDescent="0.25">
      <c r="B20" s="13"/>
      <c r="C20" s="523" t="s">
        <v>35</v>
      </c>
      <c r="D20" s="524"/>
      <c r="E20" s="524"/>
      <c r="F20" s="525"/>
      <c r="G20" s="477">
        <f>SUM(I20:AC20)</f>
        <v>0</v>
      </c>
      <c r="H20" s="561"/>
      <c r="I20" s="29">
        <f t="shared" si="1"/>
        <v>0</v>
      </c>
      <c r="J20" s="30">
        <f t="shared" si="1"/>
        <v>0</v>
      </c>
      <c r="K20" s="30">
        <f t="shared" si="2"/>
        <v>0</v>
      </c>
      <c r="L20" s="31">
        <f t="shared" si="2"/>
        <v>0</v>
      </c>
      <c r="M20" s="31">
        <f t="shared" si="2"/>
        <v>0</v>
      </c>
      <c r="N20" s="31">
        <f t="shared" si="2"/>
        <v>0</v>
      </c>
      <c r="O20" s="31">
        <f t="shared" si="2"/>
        <v>0</v>
      </c>
      <c r="P20" s="31">
        <f t="shared" si="2"/>
        <v>0</v>
      </c>
      <c r="Q20" s="31">
        <f t="shared" si="2"/>
        <v>0</v>
      </c>
      <c r="R20" s="31">
        <f t="shared" si="2"/>
        <v>0</v>
      </c>
      <c r="S20" s="31">
        <f t="shared" si="2"/>
        <v>0</v>
      </c>
      <c r="T20" s="31">
        <f t="shared" si="2"/>
        <v>0</v>
      </c>
      <c r="U20" s="31">
        <f t="shared" si="2"/>
        <v>0</v>
      </c>
      <c r="V20" s="31">
        <f t="shared" si="2"/>
        <v>0</v>
      </c>
      <c r="W20" s="31">
        <f t="shared" si="2"/>
        <v>0</v>
      </c>
      <c r="X20" s="31">
        <f>SUM(AS20)</f>
        <v>0</v>
      </c>
      <c r="Y20" s="41"/>
      <c r="Z20" s="42"/>
      <c r="AA20" s="42"/>
      <c r="AB20" s="41"/>
      <c r="AC20" s="43"/>
      <c r="AD20" s="44"/>
      <c r="AE20" s="39"/>
      <c r="AF20" s="39"/>
      <c r="AG20" s="40"/>
      <c r="AH20" s="40"/>
      <c r="AI20" s="40"/>
      <c r="AJ20" s="40"/>
      <c r="AK20" s="40"/>
      <c r="AL20" s="40"/>
      <c r="AM20" s="40"/>
      <c r="AN20" s="40"/>
      <c r="AO20" s="40"/>
      <c r="AP20" s="40"/>
      <c r="AQ20" s="40"/>
      <c r="AR20" s="40"/>
      <c r="AS20" s="45"/>
      <c r="AT20" s="24" t="s">
        <v>30</v>
      </c>
      <c r="AU20" s="25" t="s">
        <v>36</v>
      </c>
    </row>
    <row r="21" spans="2:47" s="2" customFormat="1" ht="14.25" customHeight="1" x14ac:dyDescent="0.25">
      <c r="B21" s="13"/>
      <c r="C21" s="520" t="s">
        <v>37</v>
      </c>
      <c r="D21" s="521"/>
      <c r="E21" s="521"/>
      <c r="F21" s="522"/>
      <c r="G21" s="477">
        <f>SUM(I21:AC21)</f>
        <v>73877.52</v>
      </c>
      <c r="H21" s="561"/>
      <c r="I21" s="29">
        <f t="shared" si="1"/>
        <v>0</v>
      </c>
      <c r="J21" s="30">
        <f t="shared" si="1"/>
        <v>0</v>
      </c>
      <c r="K21" s="30">
        <f t="shared" si="2"/>
        <v>0</v>
      </c>
      <c r="L21" s="31">
        <f t="shared" si="2"/>
        <v>0</v>
      </c>
      <c r="M21" s="31">
        <f t="shared" si="2"/>
        <v>0</v>
      </c>
      <c r="N21" s="31">
        <f t="shared" si="2"/>
        <v>0</v>
      </c>
      <c r="O21" s="31">
        <f t="shared" si="2"/>
        <v>0</v>
      </c>
      <c r="P21" s="31">
        <f t="shared" si="2"/>
        <v>0</v>
      </c>
      <c r="Q21" s="31">
        <f t="shared" si="2"/>
        <v>0</v>
      </c>
      <c r="R21" s="31">
        <f t="shared" si="2"/>
        <v>0</v>
      </c>
      <c r="S21" s="31">
        <f t="shared" si="2"/>
        <v>0</v>
      </c>
      <c r="T21" s="31">
        <f t="shared" si="2"/>
        <v>0</v>
      </c>
      <c r="U21" s="31">
        <f t="shared" si="2"/>
        <v>0</v>
      </c>
      <c r="V21" s="31">
        <f t="shared" si="2"/>
        <v>0</v>
      </c>
      <c r="W21" s="31">
        <f t="shared" si="2"/>
        <v>0</v>
      </c>
      <c r="X21" s="31">
        <f>SUM(AS21)</f>
        <v>0</v>
      </c>
      <c r="Y21" s="41"/>
      <c r="Z21" s="42"/>
      <c r="AA21" s="42"/>
      <c r="AB21" s="42"/>
      <c r="AC21" s="43">
        <v>73877.52</v>
      </c>
      <c r="AD21" s="44"/>
      <c r="AE21" s="39"/>
      <c r="AF21" s="39"/>
      <c r="AG21" s="40"/>
      <c r="AH21" s="40"/>
      <c r="AI21" s="40"/>
      <c r="AJ21" s="40"/>
      <c r="AK21" s="40"/>
      <c r="AL21" s="40"/>
      <c r="AM21" s="40"/>
      <c r="AN21" s="40"/>
      <c r="AO21" s="40"/>
      <c r="AP21" s="40"/>
      <c r="AQ21" s="40"/>
      <c r="AR21" s="40"/>
      <c r="AS21" s="45"/>
      <c r="AT21" s="24" t="s">
        <v>30</v>
      </c>
      <c r="AU21" s="25" t="s">
        <v>38</v>
      </c>
    </row>
    <row r="22" spans="2:47" s="2" customFormat="1" ht="14.25" customHeight="1" x14ac:dyDescent="0.25">
      <c r="B22" s="13"/>
      <c r="C22" s="26" t="s">
        <v>39</v>
      </c>
      <c r="D22" s="27"/>
      <c r="E22" s="27"/>
      <c r="F22" s="27"/>
      <c r="G22" s="480">
        <f>SUM(I22,L22)</f>
        <v>0</v>
      </c>
      <c r="H22" s="482"/>
      <c r="I22" s="29">
        <f>SUM(AD22)</f>
        <v>485088</v>
      </c>
      <c r="J22" s="30"/>
      <c r="K22" s="30"/>
      <c r="L22" s="31">
        <f>SUM(AG22)</f>
        <v>-485088</v>
      </c>
      <c r="M22" s="31"/>
      <c r="N22" s="31"/>
      <c r="O22" s="31"/>
      <c r="P22" s="31"/>
      <c r="Q22" s="31"/>
      <c r="R22" s="31"/>
      <c r="S22" s="31"/>
      <c r="T22" s="31"/>
      <c r="U22" s="31"/>
      <c r="V22" s="31"/>
      <c r="W22" s="31"/>
      <c r="X22" s="31"/>
      <c r="Y22" s="46"/>
      <c r="Z22" s="47"/>
      <c r="AA22" s="47"/>
      <c r="AB22" s="47"/>
      <c r="AC22" s="48"/>
      <c r="AD22" s="49">
        <v>485088</v>
      </c>
      <c r="AE22" s="30"/>
      <c r="AF22" s="30"/>
      <c r="AG22" s="50">
        <v>-485088</v>
      </c>
      <c r="AH22" s="31"/>
      <c r="AI22" s="31"/>
      <c r="AJ22" s="31"/>
      <c r="AK22" s="31"/>
      <c r="AL22" s="31"/>
      <c r="AM22" s="31"/>
      <c r="AN22" s="31"/>
      <c r="AO22" s="31"/>
      <c r="AP22" s="31"/>
      <c r="AQ22" s="31"/>
      <c r="AR22" s="31"/>
      <c r="AS22" s="17"/>
      <c r="AT22" s="24" t="s">
        <v>30</v>
      </c>
      <c r="AU22" s="25" t="s">
        <v>40</v>
      </c>
    </row>
    <row r="23" spans="2:47" s="2" customFormat="1" ht="14.25" customHeight="1" x14ac:dyDescent="0.25">
      <c r="B23" s="13"/>
      <c r="C23" s="514" t="s">
        <v>41</v>
      </c>
      <c r="D23" s="514"/>
      <c r="E23" s="514"/>
      <c r="F23" s="515"/>
      <c r="G23" s="466">
        <f>SUM(I23:AC23,AT23)</f>
        <v>3097498.8748202119</v>
      </c>
      <c r="H23" s="516"/>
      <c r="I23" s="53">
        <f>SUM(AD23)</f>
        <v>2165382.0900000003</v>
      </c>
      <c r="J23" s="54">
        <f>SUM(AE23)</f>
        <v>0</v>
      </c>
      <c r="K23" s="54">
        <f>SUM(AF23)</f>
        <v>0</v>
      </c>
      <c r="L23" s="55">
        <f>SUM(AG23)</f>
        <v>312496.13999999996</v>
      </c>
      <c r="M23" s="55">
        <f t="shared" ref="M23:X23" si="3">SUM(AH23)</f>
        <v>0</v>
      </c>
      <c r="N23" s="55">
        <f t="shared" si="3"/>
        <v>0</v>
      </c>
      <c r="O23" s="55">
        <f t="shared" si="3"/>
        <v>47572.75</v>
      </c>
      <c r="P23" s="55">
        <f t="shared" si="3"/>
        <v>197219.26000000004</v>
      </c>
      <c r="Q23" s="55">
        <f t="shared" si="3"/>
        <v>0</v>
      </c>
      <c r="R23" s="55">
        <f t="shared" si="3"/>
        <v>62317.42</v>
      </c>
      <c r="S23" s="55">
        <f t="shared" si="3"/>
        <v>0</v>
      </c>
      <c r="T23" s="55">
        <f t="shared" si="3"/>
        <v>0</v>
      </c>
      <c r="U23" s="55">
        <f t="shared" si="3"/>
        <v>15457.289999999999</v>
      </c>
      <c r="V23" s="55">
        <f t="shared" si="3"/>
        <v>0</v>
      </c>
      <c r="W23" s="55">
        <f t="shared" si="3"/>
        <v>0</v>
      </c>
      <c r="X23" s="55">
        <f t="shared" si="3"/>
        <v>4150</v>
      </c>
      <c r="Y23" s="56">
        <f>'Priedas 12'!$Z$176</f>
        <v>0</v>
      </c>
      <c r="Z23" s="57">
        <f>'Priedas 12'!$AA$176</f>
        <v>0</v>
      </c>
      <c r="AA23" s="57">
        <f>'Priedas 12'!$AB$176</f>
        <v>11.857809273292572</v>
      </c>
      <c r="AB23" s="57">
        <f>'Priedas 12'!$AC$176</f>
        <v>0</v>
      </c>
      <c r="AC23" s="58">
        <f>'Priedas 12'!$AD$176</f>
        <v>87624.78701093838</v>
      </c>
      <c r="AD23" s="53">
        <f>SUM('Priedas 12'!$AE$176,'Priedas 12'!$AF$176)</f>
        <v>2165382.0900000003</v>
      </c>
      <c r="AE23" s="54">
        <f>SUM('Priedas 12'!$AG$176,'Priedas 12'!$AH$176)</f>
        <v>0</v>
      </c>
      <c r="AF23" s="54">
        <f>'Priedas 12'!$AI$176</f>
        <v>0</v>
      </c>
      <c r="AG23" s="55">
        <f>'Priedas 12'!$AJ$176</f>
        <v>312496.13999999996</v>
      </c>
      <c r="AH23" s="55">
        <f>'Priedas 12'!$AK$176</f>
        <v>0</v>
      </c>
      <c r="AI23" s="55">
        <f>'Priedas 12'!$AL$176</f>
        <v>0</v>
      </c>
      <c r="AJ23" s="55">
        <f>'Priedas 12'!$AM$176</f>
        <v>47572.75</v>
      </c>
      <c r="AK23" s="55">
        <f>'Priedas 12'!$AN$176</f>
        <v>197219.26000000004</v>
      </c>
      <c r="AL23" s="55">
        <f>'Priedas 12'!$AO$176</f>
        <v>0</v>
      </c>
      <c r="AM23" s="55">
        <f>'Priedas 12'!$AP$176</f>
        <v>62317.42</v>
      </c>
      <c r="AN23" s="55">
        <f>'Priedas 12'!$AQ$176</f>
        <v>0</v>
      </c>
      <c r="AO23" s="55">
        <f>'Priedas 12'!$AR$176</f>
        <v>0</v>
      </c>
      <c r="AP23" s="55">
        <f>'Priedas 12'!$AS$176</f>
        <v>15457.289999999999</v>
      </c>
      <c r="AQ23" s="55">
        <f>'Priedas 12'!$AT$176</f>
        <v>0</v>
      </c>
      <c r="AR23" s="55">
        <f>'Priedas 12'!$AU$176</f>
        <v>0</v>
      </c>
      <c r="AS23" s="52">
        <f>'Priedas 12'!$AV$176</f>
        <v>4150</v>
      </c>
      <c r="AT23" s="59">
        <v>205267.28</v>
      </c>
      <c r="AU23" s="60" t="s">
        <v>42</v>
      </c>
    </row>
    <row r="24" spans="2:47" s="2" customFormat="1" ht="14.25" customHeight="1" x14ac:dyDescent="0.25">
      <c r="B24" s="61"/>
      <c r="C24" s="517" t="s">
        <v>43</v>
      </c>
      <c r="D24" s="518"/>
      <c r="E24" s="518"/>
      <c r="F24" s="519"/>
      <c r="G24" s="471">
        <f>G17-G23</f>
        <v>-50104.245920211542</v>
      </c>
      <c r="H24" s="513"/>
      <c r="I24" s="63">
        <f t="shared" ref="I24:AS24" si="4">I17-I23</f>
        <v>136259.2799999998</v>
      </c>
      <c r="J24" s="64">
        <f t="shared" si="4"/>
        <v>0</v>
      </c>
      <c r="K24" s="64">
        <f t="shared" si="4"/>
        <v>0</v>
      </c>
      <c r="L24" s="65">
        <f t="shared" si="4"/>
        <v>62335.847899999877</v>
      </c>
      <c r="M24" s="65">
        <f t="shared" si="4"/>
        <v>0</v>
      </c>
      <c r="N24" s="65">
        <f t="shared" si="4"/>
        <v>0</v>
      </c>
      <c r="O24" s="65">
        <f t="shared" si="4"/>
        <v>-12301.578999999991</v>
      </c>
      <c r="P24" s="65">
        <f t="shared" si="4"/>
        <v>-3127.3000000000466</v>
      </c>
      <c r="Q24" s="65">
        <f t="shared" si="4"/>
        <v>0</v>
      </c>
      <c r="R24" s="66">
        <f t="shared" si="4"/>
        <v>-9264.5199999999895</v>
      </c>
      <c r="S24" s="66">
        <f t="shared" si="4"/>
        <v>0</v>
      </c>
      <c r="T24" s="65">
        <f t="shared" si="4"/>
        <v>0</v>
      </c>
      <c r="U24" s="66">
        <f t="shared" si="4"/>
        <v>-829.56999999999971</v>
      </c>
      <c r="V24" s="66">
        <f t="shared" si="4"/>
        <v>0</v>
      </c>
      <c r="W24" s="66">
        <f t="shared" si="4"/>
        <v>0</v>
      </c>
      <c r="X24" s="66">
        <f t="shared" si="4"/>
        <v>-4150</v>
      </c>
      <c r="Y24" s="66">
        <f t="shared" si="4"/>
        <v>0</v>
      </c>
      <c r="Z24" s="67">
        <f t="shared" si="4"/>
        <v>0</v>
      </c>
      <c r="AA24" s="67">
        <f t="shared" si="4"/>
        <v>-11.857809273292572</v>
      </c>
      <c r="AB24" s="67">
        <f t="shared" si="4"/>
        <v>0</v>
      </c>
      <c r="AC24" s="68">
        <f t="shared" si="4"/>
        <v>-13747.267010938376</v>
      </c>
      <c r="AD24" s="63">
        <f t="shared" si="4"/>
        <v>136259.2799999998</v>
      </c>
      <c r="AE24" s="64">
        <f t="shared" si="4"/>
        <v>0</v>
      </c>
      <c r="AF24" s="64">
        <f t="shared" si="4"/>
        <v>0</v>
      </c>
      <c r="AG24" s="65">
        <f t="shared" si="4"/>
        <v>62335.847899999877</v>
      </c>
      <c r="AH24" s="65">
        <f t="shared" si="4"/>
        <v>0</v>
      </c>
      <c r="AI24" s="65">
        <f t="shared" si="4"/>
        <v>0</v>
      </c>
      <c r="AJ24" s="65">
        <f t="shared" si="4"/>
        <v>-12301.578999999991</v>
      </c>
      <c r="AK24" s="65">
        <f t="shared" si="4"/>
        <v>-3127.3000000000466</v>
      </c>
      <c r="AL24" s="65">
        <f t="shared" si="4"/>
        <v>0</v>
      </c>
      <c r="AM24" s="66">
        <f t="shared" si="4"/>
        <v>-9264.5199999999895</v>
      </c>
      <c r="AN24" s="66">
        <f t="shared" si="4"/>
        <v>0</v>
      </c>
      <c r="AO24" s="65">
        <f t="shared" si="4"/>
        <v>0</v>
      </c>
      <c r="AP24" s="66">
        <f t="shared" si="4"/>
        <v>-829.56999999999971</v>
      </c>
      <c r="AQ24" s="66">
        <f t="shared" si="4"/>
        <v>0</v>
      </c>
      <c r="AR24" s="66">
        <f t="shared" si="4"/>
        <v>0</v>
      </c>
      <c r="AS24" s="68">
        <f t="shared" si="4"/>
        <v>-4150</v>
      </c>
      <c r="AT24" s="69" t="s">
        <v>30</v>
      </c>
      <c r="AU24" s="70" t="s">
        <v>44</v>
      </c>
    </row>
    <row r="25" spans="2:47" s="2" customFormat="1" ht="14.25" customHeight="1" x14ac:dyDescent="0.25">
      <c r="B25" s="71"/>
      <c r="C25" s="458" t="s">
        <v>45</v>
      </c>
      <c r="D25" s="459"/>
      <c r="E25" s="459"/>
      <c r="F25" s="460"/>
      <c r="G25" s="461">
        <f>SUM(I25:AC25)</f>
        <v>-115930</v>
      </c>
      <c r="H25" s="560"/>
      <c r="I25" s="72">
        <f t="shared" ref="I25:X26" si="5">SUM(AD25)</f>
        <v>-115930</v>
      </c>
      <c r="J25" s="73">
        <f t="shared" si="5"/>
        <v>0</v>
      </c>
      <c r="K25" s="74">
        <f t="shared" si="5"/>
        <v>0</v>
      </c>
      <c r="L25" s="74">
        <f t="shared" si="5"/>
        <v>0</v>
      </c>
      <c r="M25" s="74">
        <f t="shared" si="5"/>
        <v>0</v>
      </c>
      <c r="N25" s="74">
        <f t="shared" si="5"/>
        <v>0</v>
      </c>
      <c r="O25" s="74">
        <f t="shared" si="5"/>
        <v>0</v>
      </c>
      <c r="P25" s="46">
        <f t="shared" si="5"/>
        <v>0</v>
      </c>
      <c r="Q25" s="46">
        <f t="shared" si="5"/>
        <v>0</v>
      </c>
      <c r="R25" s="46">
        <f t="shared" si="5"/>
        <v>0</v>
      </c>
      <c r="S25" s="46">
        <f t="shared" si="5"/>
        <v>0</v>
      </c>
      <c r="T25" s="46">
        <f t="shared" si="5"/>
        <v>0</v>
      </c>
      <c r="U25" s="46">
        <f t="shared" si="5"/>
        <v>0</v>
      </c>
      <c r="V25" s="46">
        <f t="shared" si="5"/>
        <v>0</v>
      </c>
      <c r="W25" s="46">
        <f t="shared" si="5"/>
        <v>0</v>
      </c>
      <c r="X25" s="46">
        <f t="shared" si="5"/>
        <v>0</v>
      </c>
      <c r="Y25" s="41"/>
      <c r="Z25" s="41"/>
      <c r="AA25" s="41"/>
      <c r="AB25" s="42"/>
      <c r="AC25" s="43"/>
      <c r="AD25" s="75">
        <v>-115930</v>
      </c>
      <c r="AE25" s="76"/>
      <c r="AF25" s="77"/>
      <c r="AG25" s="77"/>
      <c r="AH25" s="77"/>
      <c r="AI25" s="77"/>
      <c r="AJ25" s="77"/>
      <c r="AK25" s="78"/>
      <c r="AL25" s="78"/>
      <c r="AM25" s="40"/>
      <c r="AN25" s="40"/>
      <c r="AO25" s="78"/>
      <c r="AP25" s="40"/>
      <c r="AQ25" s="40"/>
      <c r="AR25" s="40"/>
      <c r="AS25" s="45"/>
      <c r="AT25" s="79" t="s">
        <v>30</v>
      </c>
      <c r="AU25" s="25" t="s">
        <v>46</v>
      </c>
    </row>
    <row r="26" spans="2:47" s="2" customFormat="1" ht="14.25" customHeight="1" x14ac:dyDescent="0.25">
      <c r="B26" s="71"/>
      <c r="C26" s="463" t="s">
        <v>47</v>
      </c>
      <c r="D26" s="464"/>
      <c r="E26" s="464"/>
      <c r="F26" s="465"/>
      <c r="G26" s="466">
        <f>SUM(I26:AC26)</f>
        <v>-82184</v>
      </c>
      <c r="H26" s="516"/>
      <c r="I26" s="80">
        <f t="shared" si="5"/>
        <v>-82184</v>
      </c>
      <c r="J26" s="81">
        <f t="shared" si="5"/>
        <v>0</v>
      </c>
      <c r="K26" s="56">
        <f t="shared" si="5"/>
        <v>0</v>
      </c>
      <c r="L26" s="56">
        <f t="shared" si="5"/>
        <v>0</v>
      </c>
      <c r="M26" s="56">
        <f t="shared" si="5"/>
        <v>0</v>
      </c>
      <c r="N26" s="56">
        <f t="shared" si="5"/>
        <v>0</v>
      </c>
      <c r="O26" s="56">
        <f t="shared" si="5"/>
        <v>0</v>
      </c>
      <c r="P26" s="82">
        <f t="shared" si="5"/>
        <v>0</v>
      </c>
      <c r="Q26" s="82">
        <f t="shared" si="5"/>
        <v>0</v>
      </c>
      <c r="R26" s="82">
        <f t="shared" si="5"/>
        <v>0</v>
      </c>
      <c r="S26" s="82">
        <f t="shared" si="5"/>
        <v>0</v>
      </c>
      <c r="T26" s="82">
        <f t="shared" si="5"/>
        <v>0</v>
      </c>
      <c r="U26" s="82">
        <f t="shared" si="5"/>
        <v>0</v>
      </c>
      <c r="V26" s="82">
        <f t="shared" si="5"/>
        <v>0</v>
      </c>
      <c r="W26" s="82">
        <f t="shared" si="5"/>
        <v>0</v>
      </c>
      <c r="X26" s="82">
        <f t="shared" si="5"/>
        <v>0</v>
      </c>
      <c r="Y26" s="83"/>
      <c r="Z26" s="83"/>
      <c r="AA26" s="83"/>
      <c r="AB26" s="84"/>
      <c r="AC26" s="85"/>
      <c r="AD26" s="86">
        <v>-82184</v>
      </c>
      <c r="AE26" s="87"/>
      <c r="AF26" s="88"/>
      <c r="AG26" s="88"/>
      <c r="AH26" s="88"/>
      <c r="AI26" s="88"/>
      <c r="AJ26" s="88"/>
      <c r="AK26" s="89"/>
      <c r="AL26" s="89"/>
      <c r="AM26" s="90"/>
      <c r="AN26" s="90"/>
      <c r="AO26" s="89"/>
      <c r="AP26" s="90"/>
      <c r="AQ26" s="90"/>
      <c r="AR26" s="90"/>
      <c r="AS26" s="91"/>
      <c r="AT26" s="92" t="s">
        <v>30</v>
      </c>
      <c r="AU26" s="93" t="s">
        <v>48</v>
      </c>
    </row>
    <row r="27" spans="2:47" s="2" customFormat="1" ht="14.25" customHeight="1" x14ac:dyDescent="0.25">
      <c r="B27" s="94"/>
      <c r="C27" s="468" t="s">
        <v>49</v>
      </c>
      <c r="D27" s="469"/>
      <c r="E27" s="469"/>
      <c r="F27" s="470"/>
      <c r="G27" s="471">
        <f t="shared" ref="G27:AS27" si="6">G24-G25-G26</f>
        <v>148009.75407978846</v>
      </c>
      <c r="H27" s="513">
        <f t="shared" si="6"/>
        <v>0</v>
      </c>
      <c r="I27" s="95">
        <f t="shared" si="6"/>
        <v>334373.2799999998</v>
      </c>
      <c r="J27" s="96">
        <f t="shared" si="6"/>
        <v>0</v>
      </c>
      <c r="K27" s="66">
        <f t="shared" si="6"/>
        <v>0</v>
      </c>
      <c r="L27" s="66">
        <f t="shared" si="6"/>
        <v>62335.847899999877</v>
      </c>
      <c r="M27" s="66">
        <f t="shared" si="6"/>
        <v>0</v>
      </c>
      <c r="N27" s="66">
        <f t="shared" si="6"/>
        <v>0</v>
      </c>
      <c r="O27" s="66">
        <f t="shared" si="6"/>
        <v>-12301.578999999991</v>
      </c>
      <c r="P27" s="97">
        <f t="shared" si="6"/>
        <v>-3127.3000000000466</v>
      </c>
      <c r="Q27" s="97">
        <f t="shared" si="6"/>
        <v>0</v>
      </c>
      <c r="R27" s="97">
        <f t="shared" si="6"/>
        <v>-9264.5199999999895</v>
      </c>
      <c r="S27" s="97">
        <f t="shared" si="6"/>
        <v>0</v>
      </c>
      <c r="T27" s="97">
        <f t="shared" si="6"/>
        <v>0</v>
      </c>
      <c r="U27" s="97">
        <f t="shared" si="6"/>
        <v>-829.56999999999971</v>
      </c>
      <c r="V27" s="97">
        <f t="shared" si="6"/>
        <v>0</v>
      </c>
      <c r="W27" s="97">
        <f t="shared" si="6"/>
        <v>0</v>
      </c>
      <c r="X27" s="97">
        <f t="shared" si="6"/>
        <v>-4150</v>
      </c>
      <c r="Y27" s="97">
        <f t="shared" si="6"/>
        <v>0</v>
      </c>
      <c r="Z27" s="97">
        <f t="shared" si="6"/>
        <v>0</v>
      </c>
      <c r="AA27" s="97">
        <f t="shared" si="6"/>
        <v>-11.857809273292572</v>
      </c>
      <c r="AB27" s="98">
        <f t="shared" si="6"/>
        <v>0</v>
      </c>
      <c r="AC27" s="99">
        <f t="shared" si="6"/>
        <v>-13747.267010938376</v>
      </c>
      <c r="AD27" s="95">
        <f t="shared" si="6"/>
        <v>334373.2799999998</v>
      </c>
      <c r="AE27" s="96">
        <f t="shared" si="6"/>
        <v>0</v>
      </c>
      <c r="AF27" s="66">
        <f t="shared" si="6"/>
        <v>0</v>
      </c>
      <c r="AG27" s="66">
        <f t="shared" si="6"/>
        <v>62335.847899999877</v>
      </c>
      <c r="AH27" s="66">
        <f t="shared" si="6"/>
        <v>0</v>
      </c>
      <c r="AI27" s="66">
        <f t="shared" si="6"/>
        <v>0</v>
      </c>
      <c r="AJ27" s="66">
        <f t="shared" si="6"/>
        <v>-12301.578999999991</v>
      </c>
      <c r="AK27" s="97">
        <f t="shared" si="6"/>
        <v>-3127.3000000000466</v>
      </c>
      <c r="AL27" s="97">
        <f t="shared" si="6"/>
        <v>0</v>
      </c>
      <c r="AM27" s="97">
        <f t="shared" si="6"/>
        <v>-9264.5199999999895</v>
      </c>
      <c r="AN27" s="97">
        <f t="shared" si="6"/>
        <v>0</v>
      </c>
      <c r="AO27" s="97">
        <f t="shared" si="6"/>
        <v>0</v>
      </c>
      <c r="AP27" s="97">
        <f t="shared" si="6"/>
        <v>-829.56999999999971</v>
      </c>
      <c r="AQ27" s="97">
        <f t="shared" si="6"/>
        <v>0</v>
      </c>
      <c r="AR27" s="97">
        <f t="shared" si="6"/>
        <v>0</v>
      </c>
      <c r="AS27" s="99">
        <f t="shared" si="6"/>
        <v>-4150</v>
      </c>
      <c r="AT27" s="62" t="s">
        <v>30</v>
      </c>
      <c r="AU27" s="70" t="s">
        <v>50</v>
      </c>
    </row>
    <row r="28" spans="2:47" s="2" customFormat="1" ht="14.25" customHeight="1" x14ac:dyDescent="0.25">
      <c r="B28" s="100"/>
      <c r="C28" s="473" t="s">
        <v>51</v>
      </c>
      <c r="D28" s="473"/>
      <c r="E28" s="473"/>
      <c r="F28" s="474"/>
      <c r="G28" s="475">
        <f>SUM(I28:W28,Y28:AA28)</f>
        <v>181784.82979137762</v>
      </c>
      <c r="H28" s="562"/>
      <c r="I28" s="72">
        <f t="shared" ref="I28:W28" si="7">SUM(AD28)</f>
        <v>90930.526551873743</v>
      </c>
      <c r="J28" s="73">
        <f t="shared" si="7"/>
        <v>0</v>
      </c>
      <c r="K28" s="74">
        <f t="shared" si="7"/>
        <v>0</v>
      </c>
      <c r="L28" s="74">
        <f t="shared" si="7"/>
        <v>88828.942839815951</v>
      </c>
      <c r="M28" s="74">
        <f t="shared" si="7"/>
        <v>0</v>
      </c>
      <c r="N28" s="74">
        <f t="shared" si="7"/>
        <v>0</v>
      </c>
      <c r="O28" s="74">
        <f t="shared" si="7"/>
        <v>2025.3603996879135</v>
      </c>
      <c r="P28" s="74">
        <f t="shared" si="7"/>
        <v>0</v>
      </c>
      <c r="Q28" s="74">
        <f t="shared" si="7"/>
        <v>0</v>
      </c>
      <c r="R28" s="74">
        <f t="shared" si="7"/>
        <v>0</v>
      </c>
      <c r="S28" s="74">
        <f t="shared" si="7"/>
        <v>0</v>
      </c>
      <c r="T28" s="74">
        <f t="shared" si="7"/>
        <v>0</v>
      </c>
      <c r="U28" s="74">
        <f t="shared" si="7"/>
        <v>0</v>
      </c>
      <c r="V28" s="74">
        <f t="shared" si="7"/>
        <v>0</v>
      </c>
      <c r="W28" s="74">
        <f t="shared" si="7"/>
        <v>0</v>
      </c>
      <c r="X28" s="102" t="s">
        <v>30</v>
      </c>
      <c r="Y28" s="103"/>
      <c r="Z28" s="103"/>
      <c r="AA28" s="103"/>
      <c r="AB28" s="104" t="s">
        <v>30</v>
      </c>
      <c r="AC28" s="105" t="s">
        <v>30</v>
      </c>
      <c r="AD28" s="75">
        <v>90930.526551873743</v>
      </c>
      <c r="AE28" s="76"/>
      <c r="AF28" s="77"/>
      <c r="AG28" s="77">
        <v>88828.942839815951</v>
      </c>
      <c r="AH28" s="77"/>
      <c r="AI28" s="77"/>
      <c r="AJ28" s="77">
        <v>2025.3603996879135</v>
      </c>
      <c r="AK28" s="106"/>
      <c r="AL28" s="106"/>
      <c r="AM28" s="106"/>
      <c r="AN28" s="106"/>
      <c r="AO28" s="77"/>
      <c r="AP28" s="106"/>
      <c r="AQ28" s="106"/>
      <c r="AR28" s="106"/>
      <c r="AS28" s="105" t="s">
        <v>30</v>
      </c>
      <c r="AT28" s="101" t="s">
        <v>30</v>
      </c>
      <c r="AU28" s="12" t="s">
        <v>52</v>
      </c>
    </row>
    <row r="29" spans="2:47" s="2" customFormat="1" ht="14.25" customHeight="1" x14ac:dyDescent="0.25">
      <c r="B29" s="71"/>
      <c r="C29" s="473" t="s">
        <v>53</v>
      </c>
      <c r="D29" s="473"/>
      <c r="E29" s="473"/>
      <c r="F29" s="474"/>
      <c r="G29" s="477">
        <f t="shared" ref="G29:W29" si="8">G27-G28</f>
        <v>-33775.075711589161</v>
      </c>
      <c r="H29" s="561">
        <f t="shared" si="8"/>
        <v>0</v>
      </c>
      <c r="I29" s="51">
        <f t="shared" si="8"/>
        <v>243442.75344812605</v>
      </c>
      <c r="J29" s="107">
        <f t="shared" si="8"/>
        <v>0</v>
      </c>
      <c r="K29" s="19">
        <f t="shared" si="8"/>
        <v>0</v>
      </c>
      <c r="L29" s="19">
        <f t="shared" si="8"/>
        <v>-26493.094939816074</v>
      </c>
      <c r="M29" s="19">
        <f t="shared" si="8"/>
        <v>0</v>
      </c>
      <c r="N29" s="19">
        <f t="shared" si="8"/>
        <v>0</v>
      </c>
      <c r="O29" s="19">
        <f t="shared" si="8"/>
        <v>-14326.939399687904</v>
      </c>
      <c r="P29" s="19">
        <f t="shared" si="8"/>
        <v>-3127.3000000000466</v>
      </c>
      <c r="Q29" s="19">
        <f t="shared" si="8"/>
        <v>0</v>
      </c>
      <c r="R29" s="19">
        <f t="shared" si="8"/>
        <v>-9264.5199999999895</v>
      </c>
      <c r="S29" s="19">
        <f t="shared" si="8"/>
        <v>0</v>
      </c>
      <c r="T29" s="19">
        <f t="shared" si="8"/>
        <v>0</v>
      </c>
      <c r="U29" s="19">
        <f t="shared" si="8"/>
        <v>-829.56999999999971</v>
      </c>
      <c r="V29" s="19">
        <f t="shared" si="8"/>
        <v>0</v>
      </c>
      <c r="W29" s="19">
        <f t="shared" si="8"/>
        <v>0</v>
      </c>
      <c r="X29" s="32" t="s">
        <v>30</v>
      </c>
      <c r="Y29" s="19">
        <f>Y27-Y28</f>
        <v>0</v>
      </c>
      <c r="Z29" s="19">
        <f>Z27-Z28</f>
        <v>0</v>
      </c>
      <c r="AA29" s="19">
        <f>AA27-AA28</f>
        <v>-11.857809273292572</v>
      </c>
      <c r="AB29" s="108" t="s">
        <v>30</v>
      </c>
      <c r="AC29" s="109" t="s">
        <v>30</v>
      </c>
      <c r="AD29" s="51">
        <f t="shared" ref="AD29:AR29" si="9">AD27-AD28</f>
        <v>243442.75344812605</v>
      </c>
      <c r="AE29" s="107">
        <f t="shared" si="9"/>
        <v>0</v>
      </c>
      <c r="AF29" s="19">
        <f t="shared" si="9"/>
        <v>0</v>
      </c>
      <c r="AG29" s="19">
        <f t="shared" si="9"/>
        <v>-26493.094939816074</v>
      </c>
      <c r="AH29" s="19">
        <f t="shared" si="9"/>
        <v>0</v>
      </c>
      <c r="AI29" s="19">
        <f t="shared" si="9"/>
        <v>0</v>
      </c>
      <c r="AJ29" s="19">
        <f t="shared" si="9"/>
        <v>-14326.939399687904</v>
      </c>
      <c r="AK29" s="19">
        <f t="shared" si="9"/>
        <v>-3127.3000000000466</v>
      </c>
      <c r="AL29" s="19">
        <f t="shared" si="9"/>
        <v>0</v>
      </c>
      <c r="AM29" s="19">
        <f t="shared" si="9"/>
        <v>-9264.5199999999895</v>
      </c>
      <c r="AN29" s="19">
        <f t="shared" si="9"/>
        <v>0</v>
      </c>
      <c r="AO29" s="19">
        <f t="shared" si="9"/>
        <v>0</v>
      </c>
      <c r="AP29" s="19">
        <f t="shared" si="9"/>
        <v>-829.56999999999971</v>
      </c>
      <c r="AQ29" s="19">
        <f t="shared" si="9"/>
        <v>0</v>
      </c>
      <c r="AR29" s="19">
        <f t="shared" si="9"/>
        <v>0</v>
      </c>
      <c r="AS29" s="109" t="s">
        <v>30</v>
      </c>
      <c r="AT29" s="28" t="s">
        <v>30</v>
      </c>
      <c r="AU29" s="60" t="s">
        <v>54</v>
      </c>
    </row>
    <row r="30" spans="2:47" s="2" customFormat="1" ht="14.25" customHeight="1" x14ac:dyDescent="0.25">
      <c r="B30" s="71"/>
      <c r="C30" s="473" t="s">
        <v>55</v>
      </c>
      <c r="D30" s="473"/>
      <c r="E30" s="473"/>
      <c r="F30" s="474"/>
      <c r="G30" s="471">
        <f>SUM(I30:X30,Y30:AA30)</f>
        <v>3839082</v>
      </c>
      <c r="H30" s="513"/>
      <c r="I30" s="110">
        <f t="shared" ref="I30:X30" si="10">SUM(AD30)</f>
        <v>1900616</v>
      </c>
      <c r="J30" s="111">
        <f t="shared" si="10"/>
        <v>0</v>
      </c>
      <c r="K30" s="82">
        <f t="shared" si="10"/>
        <v>0</v>
      </c>
      <c r="L30" s="82">
        <f t="shared" si="10"/>
        <v>1870421</v>
      </c>
      <c r="M30" s="82">
        <f t="shared" si="10"/>
        <v>0</v>
      </c>
      <c r="N30" s="82">
        <f t="shared" si="10"/>
        <v>0</v>
      </c>
      <c r="O30" s="82">
        <f t="shared" si="10"/>
        <v>43095</v>
      </c>
      <c r="P30" s="82">
        <f t="shared" si="10"/>
        <v>24950</v>
      </c>
      <c r="Q30" s="82">
        <f t="shared" si="10"/>
        <v>0</v>
      </c>
      <c r="R30" s="82">
        <f t="shared" si="10"/>
        <v>0</v>
      </c>
      <c r="S30" s="82">
        <f t="shared" si="10"/>
        <v>0</v>
      </c>
      <c r="T30" s="82">
        <f t="shared" si="10"/>
        <v>0</v>
      </c>
      <c r="U30" s="82">
        <f t="shared" si="10"/>
        <v>0</v>
      </c>
      <c r="V30" s="82">
        <f t="shared" si="10"/>
        <v>0</v>
      </c>
      <c r="W30" s="82">
        <f t="shared" si="10"/>
        <v>0</v>
      </c>
      <c r="X30" s="82">
        <f t="shared" si="10"/>
        <v>0</v>
      </c>
      <c r="Y30" s="83"/>
      <c r="Z30" s="83"/>
      <c r="AA30" s="83"/>
      <c r="AB30" s="84"/>
      <c r="AC30" s="85"/>
      <c r="AD30" s="112">
        <v>1900616</v>
      </c>
      <c r="AE30" s="113"/>
      <c r="AF30" s="89"/>
      <c r="AG30" s="89">
        <v>1870421</v>
      </c>
      <c r="AH30" s="89"/>
      <c r="AI30" s="89"/>
      <c r="AJ30" s="89">
        <v>43095</v>
      </c>
      <c r="AK30" s="90">
        <v>24950</v>
      </c>
      <c r="AL30" s="90"/>
      <c r="AM30" s="90"/>
      <c r="AN30" s="90"/>
      <c r="AO30" s="89"/>
      <c r="AP30" s="90"/>
      <c r="AQ30" s="90"/>
      <c r="AR30" s="90"/>
      <c r="AS30" s="91"/>
      <c r="AT30" s="92" t="s">
        <v>30</v>
      </c>
      <c r="AU30" s="93" t="s">
        <v>56</v>
      </c>
    </row>
    <row r="31" spans="2:47" s="2" customFormat="1" ht="14.25" customHeight="1" x14ac:dyDescent="0.25">
      <c r="B31" s="114"/>
      <c r="C31" s="483" t="s">
        <v>57</v>
      </c>
      <c r="D31" s="484"/>
      <c r="E31" s="484"/>
      <c r="F31" s="485"/>
      <c r="G31" s="486" t="s">
        <v>30</v>
      </c>
      <c r="H31" s="487" t="str">
        <f>IFERROR(H27/H30,"-")</f>
        <v>-</v>
      </c>
      <c r="I31" s="116">
        <f t="shared" ref="I31:AS31" si="11">IFERROR(I27/I30,"0")</f>
        <v>0.17592889884121768</v>
      </c>
      <c r="J31" s="117" t="str">
        <f t="shared" si="11"/>
        <v>0</v>
      </c>
      <c r="K31" s="118" t="str">
        <f t="shared" si="11"/>
        <v>0</v>
      </c>
      <c r="L31" s="118">
        <f t="shared" si="11"/>
        <v>3.3327174951521543E-2</v>
      </c>
      <c r="M31" s="118" t="str">
        <f t="shared" si="11"/>
        <v>0</v>
      </c>
      <c r="N31" s="118" t="str">
        <f t="shared" si="11"/>
        <v>0</v>
      </c>
      <c r="O31" s="118">
        <f t="shared" si="11"/>
        <v>-0.28545258150597497</v>
      </c>
      <c r="P31" s="118">
        <f t="shared" si="11"/>
        <v>-0.12534268537074336</v>
      </c>
      <c r="Q31" s="118" t="str">
        <f t="shared" si="11"/>
        <v>0</v>
      </c>
      <c r="R31" s="118" t="str">
        <f t="shared" si="11"/>
        <v>0</v>
      </c>
      <c r="S31" s="118" t="str">
        <f t="shared" si="11"/>
        <v>0</v>
      </c>
      <c r="T31" s="118" t="str">
        <f t="shared" si="11"/>
        <v>0</v>
      </c>
      <c r="U31" s="118" t="str">
        <f t="shared" si="11"/>
        <v>0</v>
      </c>
      <c r="V31" s="118" t="str">
        <f t="shared" si="11"/>
        <v>0</v>
      </c>
      <c r="W31" s="118" t="str">
        <f t="shared" si="11"/>
        <v>0</v>
      </c>
      <c r="X31" s="118" t="str">
        <f t="shared" si="11"/>
        <v>0</v>
      </c>
      <c r="Y31" s="118" t="str">
        <f t="shared" si="11"/>
        <v>0</v>
      </c>
      <c r="Z31" s="118" t="str">
        <f t="shared" si="11"/>
        <v>0</v>
      </c>
      <c r="AA31" s="118" t="str">
        <f t="shared" si="11"/>
        <v>0</v>
      </c>
      <c r="AB31" s="119" t="str">
        <f t="shared" si="11"/>
        <v>0</v>
      </c>
      <c r="AC31" s="120" t="str">
        <f t="shared" si="11"/>
        <v>0</v>
      </c>
      <c r="AD31" s="116">
        <f t="shared" si="11"/>
        <v>0.17592889884121768</v>
      </c>
      <c r="AE31" s="117" t="str">
        <f t="shared" si="11"/>
        <v>0</v>
      </c>
      <c r="AF31" s="118" t="str">
        <f t="shared" si="11"/>
        <v>0</v>
      </c>
      <c r="AG31" s="118">
        <f t="shared" si="11"/>
        <v>3.3327174951521543E-2</v>
      </c>
      <c r="AH31" s="118" t="str">
        <f t="shared" si="11"/>
        <v>0</v>
      </c>
      <c r="AI31" s="118" t="str">
        <f t="shared" si="11"/>
        <v>0</v>
      </c>
      <c r="AJ31" s="118">
        <f t="shared" si="11"/>
        <v>-0.28545258150597497</v>
      </c>
      <c r="AK31" s="118">
        <f t="shared" si="11"/>
        <v>-0.12534268537074336</v>
      </c>
      <c r="AL31" s="118" t="str">
        <f t="shared" si="11"/>
        <v>0</v>
      </c>
      <c r="AM31" s="118" t="str">
        <f t="shared" si="11"/>
        <v>0</v>
      </c>
      <c r="AN31" s="118" t="str">
        <f t="shared" si="11"/>
        <v>0</v>
      </c>
      <c r="AO31" s="118" t="str">
        <f t="shared" si="11"/>
        <v>0</v>
      </c>
      <c r="AP31" s="118" t="str">
        <f t="shared" si="11"/>
        <v>0</v>
      </c>
      <c r="AQ31" s="118" t="str">
        <f t="shared" si="11"/>
        <v>0</v>
      </c>
      <c r="AR31" s="118" t="str">
        <f t="shared" si="11"/>
        <v>0</v>
      </c>
      <c r="AS31" s="120" t="str">
        <f t="shared" si="11"/>
        <v>0</v>
      </c>
      <c r="AT31" s="115" t="s">
        <v>30</v>
      </c>
      <c r="AU31" s="121" t="s">
        <v>58</v>
      </c>
    </row>
    <row r="34" spans="2:47" s="2" customFormat="1" ht="15" x14ac:dyDescent="0.25">
      <c r="B34" s="1" t="s">
        <v>59</v>
      </c>
      <c r="C34" s="5"/>
      <c r="D34" s="5"/>
      <c r="E34" s="5"/>
      <c r="F34" s="5"/>
      <c r="G34" s="5"/>
      <c r="AU34" s="122"/>
    </row>
    <row r="35" spans="2:47" s="2" customFormat="1" ht="15" x14ac:dyDescent="0.25">
      <c r="B35" s="5"/>
      <c r="C35" s="5"/>
      <c r="D35" s="5"/>
      <c r="E35" s="5"/>
      <c r="F35" s="5"/>
      <c r="AU35" s="123"/>
    </row>
    <row r="36" spans="2:47" s="2" customFormat="1" ht="14.25" customHeight="1" x14ac:dyDescent="0.25">
      <c r="B36" s="488" t="s">
        <v>4</v>
      </c>
      <c r="C36" s="489"/>
      <c r="D36" s="489"/>
      <c r="E36" s="489"/>
      <c r="F36" s="490"/>
      <c r="G36" s="494" t="s">
        <v>5</v>
      </c>
      <c r="H36" s="495"/>
      <c r="I36" s="498" t="s">
        <v>6</v>
      </c>
      <c r="J36" s="499"/>
      <c r="K36" s="499"/>
      <c r="L36" s="499"/>
      <c r="M36" s="499"/>
      <c r="N36" s="499"/>
      <c r="O36" s="499"/>
      <c r="P36" s="499"/>
      <c r="Q36" s="499"/>
      <c r="R36" s="499"/>
      <c r="S36" s="499"/>
      <c r="T36" s="499"/>
      <c r="U36" s="499"/>
      <c r="V36" s="499"/>
      <c r="W36" s="499"/>
      <c r="X36" s="499"/>
      <c r="Y36" s="499"/>
      <c r="Z36" s="499"/>
      <c r="AA36" s="499"/>
      <c r="AB36" s="499"/>
      <c r="AC36" s="500"/>
      <c r="AD36" s="551" t="s">
        <v>60</v>
      </c>
      <c r="AE36" s="552"/>
      <c r="AF36" s="552"/>
      <c r="AG36" s="552"/>
      <c r="AH36" s="552"/>
      <c r="AI36" s="552"/>
      <c r="AJ36" s="552"/>
      <c r="AK36" s="552"/>
      <c r="AL36" s="552"/>
      <c r="AM36" s="552"/>
      <c r="AN36" s="552"/>
      <c r="AO36" s="552"/>
      <c r="AP36" s="552"/>
      <c r="AQ36" s="552"/>
      <c r="AR36" s="552"/>
      <c r="AS36" s="553"/>
      <c r="AT36" s="538" t="s">
        <v>7</v>
      </c>
      <c r="AU36" s="540" t="s">
        <v>8</v>
      </c>
    </row>
    <row r="37" spans="2:47" s="2" customFormat="1" ht="14.25" customHeight="1" x14ac:dyDescent="0.25">
      <c r="B37" s="491"/>
      <c r="C37" s="492"/>
      <c r="D37" s="492"/>
      <c r="E37" s="492"/>
      <c r="F37" s="493"/>
      <c r="G37" s="496"/>
      <c r="H37" s="497"/>
      <c r="I37" s="543" t="s">
        <v>9</v>
      </c>
      <c r="J37" s="544"/>
      <c r="K37" s="545"/>
      <c r="L37" s="536" t="s">
        <v>10</v>
      </c>
      <c r="M37" s="544"/>
      <c r="N37" s="545"/>
      <c r="O37" s="508" t="s">
        <v>11</v>
      </c>
      <c r="P37" s="536" t="s">
        <v>12</v>
      </c>
      <c r="Q37" s="544"/>
      <c r="R37" s="544"/>
      <c r="S37" s="545"/>
      <c r="T37" s="508" t="s">
        <v>13</v>
      </c>
      <c r="U37" s="536" t="s">
        <v>14</v>
      </c>
      <c r="V37" s="544"/>
      <c r="W37" s="545"/>
      <c r="X37" s="508" t="s">
        <v>15</v>
      </c>
      <c r="Y37" s="536" t="s">
        <v>16</v>
      </c>
      <c r="Z37" s="544"/>
      <c r="AA37" s="545"/>
      <c r="AB37" s="535" t="s">
        <v>17</v>
      </c>
      <c r="AC37" s="554"/>
      <c r="AD37" s="543" t="s">
        <v>9</v>
      </c>
      <c r="AE37" s="544"/>
      <c r="AF37" s="545"/>
      <c r="AG37" s="536" t="s">
        <v>10</v>
      </c>
      <c r="AH37" s="544"/>
      <c r="AI37" s="545"/>
      <c r="AJ37" s="508" t="s">
        <v>11</v>
      </c>
      <c r="AK37" s="536" t="s">
        <v>12</v>
      </c>
      <c r="AL37" s="544"/>
      <c r="AM37" s="544"/>
      <c r="AN37" s="545"/>
      <c r="AO37" s="508" t="s">
        <v>13</v>
      </c>
      <c r="AP37" s="536" t="s">
        <v>14</v>
      </c>
      <c r="AQ37" s="544"/>
      <c r="AR37" s="545"/>
      <c r="AS37" s="557" t="s">
        <v>15</v>
      </c>
      <c r="AT37" s="539"/>
      <c r="AU37" s="541"/>
    </row>
    <row r="38" spans="2:47" s="2" customFormat="1" ht="14.25" customHeight="1" x14ac:dyDescent="0.25">
      <c r="B38" s="491"/>
      <c r="C38" s="492"/>
      <c r="D38" s="492"/>
      <c r="E38" s="492"/>
      <c r="F38" s="493"/>
      <c r="G38" s="496"/>
      <c r="H38" s="497"/>
      <c r="I38" s="543"/>
      <c r="J38" s="544"/>
      <c r="K38" s="545"/>
      <c r="L38" s="536"/>
      <c r="M38" s="544"/>
      <c r="N38" s="545"/>
      <c r="O38" s="508"/>
      <c r="P38" s="536"/>
      <c r="Q38" s="544"/>
      <c r="R38" s="544"/>
      <c r="S38" s="545"/>
      <c r="T38" s="508"/>
      <c r="U38" s="536"/>
      <c r="V38" s="544"/>
      <c r="W38" s="545"/>
      <c r="X38" s="508"/>
      <c r="Y38" s="536"/>
      <c r="Z38" s="544"/>
      <c r="AA38" s="545"/>
      <c r="AB38" s="536"/>
      <c r="AC38" s="555"/>
      <c r="AD38" s="543"/>
      <c r="AE38" s="544"/>
      <c r="AF38" s="545"/>
      <c r="AG38" s="536"/>
      <c r="AH38" s="544"/>
      <c r="AI38" s="545"/>
      <c r="AJ38" s="508"/>
      <c r="AK38" s="536"/>
      <c r="AL38" s="544"/>
      <c r="AM38" s="544"/>
      <c r="AN38" s="545"/>
      <c r="AO38" s="508"/>
      <c r="AP38" s="536"/>
      <c r="AQ38" s="544"/>
      <c r="AR38" s="545"/>
      <c r="AS38" s="557"/>
      <c r="AT38" s="539"/>
      <c r="AU38" s="541"/>
    </row>
    <row r="39" spans="2:47" s="6" customFormat="1" ht="43.5" customHeight="1" x14ac:dyDescent="0.25">
      <c r="B39" s="491"/>
      <c r="C39" s="492"/>
      <c r="D39" s="492"/>
      <c r="E39" s="492"/>
      <c r="F39" s="493"/>
      <c r="G39" s="496"/>
      <c r="H39" s="497"/>
      <c r="I39" s="546"/>
      <c r="J39" s="547"/>
      <c r="K39" s="548"/>
      <c r="L39" s="549"/>
      <c r="M39" s="547"/>
      <c r="N39" s="548"/>
      <c r="O39" s="550"/>
      <c r="P39" s="549"/>
      <c r="Q39" s="547"/>
      <c r="R39" s="547"/>
      <c r="S39" s="548"/>
      <c r="T39" s="550"/>
      <c r="U39" s="549"/>
      <c r="V39" s="547"/>
      <c r="W39" s="548"/>
      <c r="X39" s="550"/>
      <c r="Y39" s="549"/>
      <c r="Z39" s="547"/>
      <c r="AA39" s="548"/>
      <c r="AB39" s="549"/>
      <c r="AC39" s="556"/>
      <c r="AD39" s="546"/>
      <c r="AE39" s="547"/>
      <c r="AF39" s="548"/>
      <c r="AG39" s="549"/>
      <c r="AH39" s="547"/>
      <c r="AI39" s="548"/>
      <c r="AJ39" s="550"/>
      <c r="AK39" s="549"/>
      <c r="AL39" s="547"/>
      <c r="AM39" s="547"/>
      <c r="AN39" s="548"/>
      <c r="AO39" s="550"/>
      <c r="AP39" s="549"/>
      <c r="AQ39" s="547"/>
      <c r="AR39" s="548"/>
      <c r="AS39" s="558"/>
      <c r="AT39" s="539"/>
      <c r="AU39" s="541"/>
    </row>
    <row r="40" spans="2:47" s="6" customFormat="1" ht="14.25" customHeight="1" x14ac:dyDescent="0.25">
      <c r="B40" s="491"/>
      <c r="C40" s="492"/>
      <c r="D40" s="492"/>
      <c r="E40" s="492"/>
      <c r="F40" s="493"/>
      <c r="G40" s="496"/>
      <c r="H40" s="497"/>
      <c r="I40" s="526" t="s">
        <v>18</v>
      </c>
      <c r="J40" s="507" t="s">
        <v>19</v>
      </c>
      <c r="K40" s="501" t="s">
        <v>61</v>
      </c>
      <c r="L40" s="507" t="s">
        <v>20</v>
      </c>
      <c r="M40" s="507" t="s">
        <v>21</v>
      </c>
      <c r="N40" s="501" t="s">
        <v>61</v>
      </c>
      <c r="O40" s="501" t="s">
        <v>61</v>
      </c>
      <c r="P40" s="507" t="s">
        <v>22</v>
      </c>
      <c r="Q40" s="532" t="s">
        <v>23</v>
      </c>
      <c r="R40" s="507" t="s">
        <v>24</v>
      </c>
      <c r="S40" s="501" t="s">
        <v>61</v>
      </c>
      <c r="T40" s="501" t="s">
        <v>61</v>
      </c>
      <c r="U40" s="507" t="s">
        <v>25</v>
      </c>
      <c r="V40" s="507" t="s">
        <v>26</v>
      </c>
      <c r="W40" s="501" t="s">
        <v>61</v>
      </c>
      <c r="X40" s="501" t="s">
        <v>61</v>
      </c>
      <c r="Y40" s="507" t="s">
        <v>62</v>
      </c>
      <c r="Z40" s="507" t="s">
        <v>63</v>
      </c>
      <c r="AA40" s="501" t="s">
        <v>61</v>
      </c>
      <c r="AB40" s="535" t="s">
        <v>62</v>
      </c>
      <c r="AC40" s="504" t="s">
        <v>460</v>
      </c>
      <c r="AD40" s="526" t="s">
        <v>18</v>
      </c>
      <c r="AE40" s="507" t="s">
        <v>19</v>
      </c>
      <c r="AF40" s="501" t="s">
        <v>61</v>
      </c>
      <c r="AG40" s="507" t="s">
        <v>20</v>
      </c>
      <c r="AH40" s="507" t="s">
        <v>21</v>
      </c>
      <c r="AI40" s="501" t="s">
        <v>61</v>
      </c>
      <c r="AJ40" s="501" t="s">
        <v>61</v>
      </c>
      <c r="AK40" s="507" t="s">
        <v>22</v>
      </c>
      <c r="AL40" s="507" t="s">
        <v>23</v>
      </c>
      <c r="AM40" s="507" t="s">
        <v>24</v>
      </c>
      <c r="AN40" s="501" t="s">
        <v>61</v>
      </c>
      <c r="AO40" s="501" t="s">
        <v>61</v>
      </c>
      <c r="AP40" s="507" t="s">
        <v>25</v>
      </c>
      <c r="AQ40" s="507" t="s">
        <v>26</v>
      </c>
      <c r="AR40" s="501" t="s">
        <v>61</v>
      </c>
      <c r="AS40" s="504" t="s">
        <v>61</v>
      </c>
      <c r="AT40" s="539"/>
      <c r="AU40" s="541"/>
    </row>
    <row r="41" spans="2:47" s="6" customFormat="1" ht="14.25" customHeight="1" x14ac:dyDescent="0.25">
      <c r="B41" s="491"/>
      <c r="C41" s="492"/>
      <c r="D41" s="492"/>
      <c r="E41" s="492"/>
      <c r="F41" s="493"/>
      <c r="G41" s="496"/>
      <c r="H41" s="497"/>
      <c r="I41" s="527"/>
      <c r="J41" s="508"/>
      <c r="K41" s="502"/>
      <c r="L41" s="508"/>
      <c r="M41" s="508"/>
      <c r="N41" s="502"/>
      <c r="O41" s="502"/>
      <c r="P41" s="508"/>
      <c r="Q41" s="533"/>
      <c r="R41" s="508"/>
      <c r="S41" s="502"/>
      <c r="T41" s="502"/>
      <c r="U41" s="508"/>
      <c r="V41" s="508"/>
      <c r="W41" s="502"/>
      <c r="X41" s="502"/>
      <c r="Y41" s="508"/>
      <c r="Z41" s="508"/>
      <c r="AA41" s="502"/>
      <c r="AB41" s="536"/>
      <c r="AC41" s="505"/>
      <c r="AD41" s="527"/>
      <c r="AE41" s="508"/>
      <c r="AF41" s="502"/>
      <c r="AG41" s="508"/>
      <c r="AH41" s="508"/>
      <c r="AI41" s="502"/>
      <c r="AJ41" s="502"/>
      <c r="AK41" s="508"/>
      <c r="AL41" s="508"/>
      <c r="AM41" s="508"/>
      <c r="AN41" s="502"/>
      <c r="AO41" s="502"/>
      <c r="AP41" s="508"/>
      <c r="AQ41" s="508"/>
      <c r="AR41" s="502"/>
      <c r="AS41" s="505"/>
      <c r="AT41" s="539"/>
      <c r="AU41" s="541"/>
    </row>
    <row r="42" spans="2:47" s="6" customFormat="1" ht="14.25" customHeight="1" x14ac:dyDescent="0.25">
      <c r="B42" s="491"/>
      <c r="C42" s="492"/>
      <c r="D42" s="492"/>
      <c r="E42" s="492"/>
      <c r="F42" s="493"/>
      <c r="G42" s="496"/>
      <c r="H42" s="497"/>
      <c r="I42" s="527"/>
      <c r="J42" s="508"/>
      <c r="K42" s="502"/>
      <c r="L42" s="508"/>
      <c r="M42" s="508"/>
      <c r="N42" s="502"/>
      <c r="O42" s="502"/>
      <c r="P42" s="508"/>
      <c r="Q42" s="533"/>
      <c r="R42" s="508"/>
      <c r="S42" s="502"/>
      <c r="T42" s="502"/>
      <c r="U42" s="508"/>
      <c r="V42" s="508"/>
      <c r="W42" s="502"/>
      <c r="X42" s="502"/>
      <c r="Y42" s="508"/>
      <c r="Z42" s="508"/>
      <c r="AA42" s="502"/>
      <c r="AB42" s="536"/>
      <c r="AC42" s="505"/>
      <c r="AD42" s="527"/>
      <c r="AE42" s="508"/>
      <c r="AF42" s="502"/>
      <c r="AG42" s="508"/>
      <c r="AH42" s="508"/>
      <c r="AI42" s="502"/>
      <c r="AJ42" s="502"/>
      <c r="AK42" s="508"/>
      <c r="AL42" s="508"/>
      <c r="AM42" s="508"/>
      <c r="AN42" s="502"/>
      <c r="AO42" s="502"/>
      <c r="AP42" s="508"/>
      <c r="AQ42" s="508"/>
      <c r="AR42" s="502"/>
      <c r="AS42" s="505"/>
      <c r="AT42" s="539"/>
      <c r="AU42" s="541"/>
    </row>
    <row r="43" spans="2:47" s="6" customFormat="1" ht="48" customHeight="1" x14ac:dyDescent="0.25">
      <c r="B43" s="491"/>
      <c r="C43" s="492"/>
      <c r="D43" s="492"/>
      <c r="E43" s="492"/>
      <c r="F43" s="493"/>
      <c r="G43" s="496"/>
      <c r="H43" s="497"/>
      <c r="I43" s="528"/>
      <c r="J43" s="509"/>
      <c r="K43" s="503"/>
      <c r="L43" s="509"/>
      <c r="M43" s="509"/>
      <c r="N43" s="503"/>
      <c r="O43" s="503"/>
      <c r="P43" s="509"/>
      <c r="Q43" s="534"/>
      <c r="R43" s="509"/>
      <c r="S43" s="503"/>
      <c r="T43" s="503"/>
      <c r="U43" s="509"/>
      <c r="V43" s="509"/>
      <c r="W43" s="503"/>
      <c r="X43" s="503"/>
      <c r="Y43" s="509"/>
      <c r="Z43" s="509"/>
      <c r="AA43" s="503"/>
      <c r="AB43" s="537"/>
      <c r="AC43" s="506"/>
      <c r="AD43" s="528"/>
      <c r="AE43" s="509"/>
      <c r="AF43" s="503"/>
      <c r="AG43" s="509"/>
      <c r="AH43" s="509"/>
      <c r="AI43" s="503"/>
      <c r="AJ43" s="503"/>
      <c r="AK43" s="509"/>
      <c r="AL43" s="509"/>
      <c r="AM43" s="509"/>
      <c r="AN43" s="503"/>
      <c r="AO43" s="503"/>
      <c r="AP43" s="509"/>
      <c r="AQ43" s="509"/>
      <c r="AR43" s="503"/>
      <c r="AS43" s="506"/>
      <c r="AT43" s="539"/>
      <c r="AU43" s="542"/>
    </row>
    <row r="44" spans="2:47" s="2" customFormat="1" ht="14.25" customHeight="1" x14ac:dyDescent="0.25">
      <c r="B44" s="7"/>
      <c r="C44" s="510" t="s">
        <v>29</v>
      </c>
      <c r="D44" s="511"/>
      <c r="E44" s="511"/>
      <c r="F44" s="512"/>
      <c r="G44" s="461">
        <f>SUM(G46:G49)</f>
        <v>2659961.08</v>
      </c>
      <c r="H44" s="462">
        <f>SUM(H46:H48)</f>
        <v>0</v>
      </c>
      <c r="I44" s="16">
        <f t="shared" ref="I44:AS44" si="12">SUM(I46:I49)</f>
        <v>1929537</v>
      </c>
      <c r="J44" s="124">
        <f t="shared" si="12"/>
        <v>0</v>
      </c>
      <c r="K44" s="124">
        <f t="shared" si="12"/>
        <v>0</v>
      </c>
      <c r="L44" s="124">
        <f t="shared" si="12"/>
        <v>374953</v>
      </c>
      <c r="M44" s="124">
        <f t="shared" si="12"/>
        <v>0</v>
      </c>
      <c r="N44" s="124">
        <f t="shared" si="12"/>
        <v>0</v>
      </c>
      <c r="O44" s="124">
        <f t="shared" si="12"/>
        <v>34215</v>
      </c>
      <c r="P44" s="124">
        <f t="shared" si="12"/>
        <v>203430</v>
      </c>
      <c r="Q44" s="124">
        <f t="shared" si="12"/>
        <v>0</v>
      </c>
      <c r="R44" s="124">
        <f t="shared" si="12"/>
        <v>52685</v>
      </c>
      <c r="S44" s="124">
        <f t="shared" si="12"/>
        <v>0</v>
      </c>
      <c r="T44" s="124">
        <f t="shared" si="12"/>
        <v>0</v>
      </c>
      <c r="U44" s="124">
        <f t="shared" si="12"/>
        <v>11301</v>
      </c>
      <c r="V44" s="124">
        <f t="shared" si="12"/>
        <v>0</v>
      </c>
      <c r="W44" s="124">
        <f t="shared" si="12"/>
        <v>0</v>
      </c>
      <c r="X44" s="124">
        <f t="shared" si="12"/>
        <v>0</v>
      </c>
      <c r="Y44" s="124">
        <f t="shared" si="12"/>
        <v>0</v>
      </c>
      <c r="Z44" s="124">
        <f t="shared" si="12"/>
        <v>0</v>
      </c>
      <c r="AA44" s="124">
        <f t="shared" si="12"/>
        <v>0</v>
      </c>
      <c r="AB44" s="124">
        <f t="shared" si="12"/>
        <v>0</v>
      </c>
      <c r="AC44" s="17">
        <f t="shared" si="12"/>
        <v>53840.08</v>
      </c>
      <c r="AD44" s="16">
        <f t="shared" si="12"/>
        <v>1929537</v>
      </c>
      <c r="AE44" s="124">
        <f t="shared" si="12"/>
        <v>0</v>
      </c>
      <c r="AF44" s="124">
        <f t="shared" si="12"/>
        <v>0</v>
      </c>
      <c r="AG44" s="124">
        <f t="shared" si="12"/>
        <v>374953</v>
      </c>
      <c r="AH44" s="124">
        <f t="shared" si="12"/>
        <v>0</v>
      </c>
      <c r="AI44" s="124">
        <f t="shared" si="12"/>
        <v>0</v>
      </c>
      <c r="AJ44" s="124">
        <f t="shared" si="12"/>
        <v>34215</v>
      </c>
      <c r="AK44" s="124">
        <f t="shared" si="12"/>
        <v>203430</v>
      </c>
      <c r="AL44" s="124">
        <f t="shared" si="12"/>
        <v>0</v>
      </c>
      <c r="AM44" s="124">
        <f t="shared" si="12"/>
        <v>52685</v>
      </c>
      <c r="AN44" s="124">
        <f t="shared" si="12"/>
        <v>0</v>
      </c>
      <c r="AO44" s="124">
        <f t="shared" si="12"/>
        <v>0</v>
      </c>
      <c r="AP44" s="124">
        <f t="shared" si="12"/>
        <v>11301</v>
      </c>
      <c r="AQ44" s="124">
        <f t="shared" si="12"/>
        <v>0</v>
      </c>
      <c r="AR44" s="124">
        <f t="shared" si="12"/>
        <v>0</v>
      </c>
      <c r="AS44" s="17">
        <f t="shared" si="12"/>
        <v>0</v>
      </c>
      <c r="AT44" s="11" t="s">
        <v>30</v>
      </c>
      <c r="AU44" s="12" t="s">
        <v>31</v>
      </c>
    </row>
    <row r="45" spans="2:47" s="2" customFormat="1" ht="14.25" customHeight="1" x14ac:dyDescent="0.25">
      <c r="B45" s="13"/>
      <c r="C45" s="14" t="s">
        <v>32</v>
      </c>
      <c r="D45" s="15"/>
      <c r="E45" s="15"/>
      <c r="F45" s="125"/>
      <c r="G45" s="480">
        <f>SUM(I45:J45,Y45,AB45)</f>
        <v>0</v>
      </c>
      <c r="H45" s="481"/>
      <c r="I45" s="16">
        <f t="shared" ref="I45:J48" si="13">SUM(AD45)</f>
        <v>0</v>
      </c>
      <c r="J45" s="18">
        <f t="shared" si="13"/>
        <v>0</v>
      </c>
      <c r="K45" s="18"/>
      <c r="L45" s="18"/>
      <c r="M45" s="18"/>
      <c r="N45" s="18"/>
      <c r="O45" s="18"/>
      <c r="P45" s="18"/>
      <c r="Q45" s="18"/>
      <c r="R45" s="18"/>
      <c r="S45" s="18"/>
      <c r="T45" s="18"/>
      <c r="U45" s="18"/>
      <c r="V45" s="18"/>
      <c r="W45" s="18"/>
      <c r="X45" s="19"/>
      <c r="Y45" s="20"/>
      <c r="Z45" s="19"/>
      <c r="AA45" s="19"/>
      <c r="AB45" s="21"/>
      <c r="AC45" s="22"/>
      <c r="AD45" s="23"/>
      <c r="AE45" s="20"/>
      <c r="AF45" s="18"/>
      <c r="AG45" s="18"/>
      <c r="AH45" s="18"/>
      <c r="AI45" s="18"/>
      <c r="AJ45" s="18"/>
      <c r="AK45" s="18"/>
      <c r="AL45" s="18"/>
      <c r="AM45" s="18"/>
      <c r="AN45" s="18"/>
      <c r="AO45" s="18"/>
      <c r="AP45" s="18"/>
      <c r="AQ45" s="18"/>
      <c r="AR45" s="18"/>
      <c r="AS45" s="22"/>
      <c r="AT45" s="24" t="s">
        <v>30</v>
      </c>
      <c r="AU45" s="25"/>
    </row>
    <row r="46" spans="2:47" s="2" customFormat="1" ht="14.25" customHeight="1" x14ac:dyDescent="0.25">
      <c r="B46" s="13"/>
      <c r="C46" s="520" t="s">
        <v>33</v>
      </c>
      <c r="D46" s="521"/>
      <c r="E46" s="521"/>
      <c r="F46" s="522"/>
      <c r="G46" s="477">
        <f>SUM(I46:W46,Y46:AA46)</f>
        <v>2606121</v>
      </c>
      <c r="H46" s="478"/>
      <c r="I46" s="29">
        <f t="shared" si="13"/>
        <v>1566456</v>
      </c>
      <c r="J46" s="30">
        <f t="shared" si="13"/>
        <v>0</v>
      </c>
      <c r="K46" s="30">
        <f t="shared" ref="K46:W48" si="14">SUM(AF46)</f>
        <v>0</v>
      </c>
      <c r="L46" s="31">
        <f t="shared" si="14"/>
        <v>738034</v>
      </c>
      <c r="M46" s="31">
        <f t="shared" si="14"/>
        <v>0</v>
      </c>
      <c r="N46" s="31">
        <f t="shared" si="14"/>
        <v>0</v>
      </c>
      <c r="O46" s="31">
        <f t="shared" si="14"/>
        <v>34215</v>
      </c>
      <c r="P46" s="31">
        <f t="shared" si="14"/>
        <v>203430</v>
      </c>
      <c r="Q46" s="31">
        <f t="shared" si="14"/>
        <v>0</v>
      </c>
      <c r="R46" s="31">
        <f t="shared" si="14"/>
        <v>52685</v>
      </c>
      <c r="S46" s="31">
        <f t="shared" si="14"/>
        <v>0</v>
      </c>
      <c r="T46" s="31">
        <f t="shared" si="14"/>
        <v>0</v>
      </c>
      <c r="U46" s="31">
        <f t="shared" si="14"/>
        <v>11301</v>
      </c>
      <c r="V46" s="31">
        <f t="shared" si="14"/>
        <v>0</v>
      </c>
      <c r="W46" s="31">
        <f t="shared" si="14"/>
        <v>0</v>
      </c>
      <c r="X46" s="32" t="s">
        <v>30</v>
      </c>
      <c r="Y46" s="41"/>
      <c r="Z46" s="42"/>
      <c r="AA46" s="42"/>
      <c r="AB46" s="32" t="s">
        <v>30</v>
      </c>
      <c r="AC46" s="126" t="s">
        <v>30</v>
      </c>
      <c r="AD46" s="44">
        <v>1566456</v>
      </c>
      <c r="AE46" s="39"/>
      <c r="AF46" s="39"/>
      <c r="AG46" s="40">
        <v>738034</v>
      </c>
      <c r="AH46" s="40"/>
      <c r="AI46" s="40"/>
      <c r="AJ46" s="40">
        <v>34215</v>
      </c>
      <c r="AK46" s="40">
        <v>203430</v>
      </c>
      <c r="AL46" s="40"/>
      <c r="AM46" s="40">
        <v>52685</v>
      </c>
      <c r="AN46" s="40"/>
      <c r="AO46" s="40"/>
      <c r="AP46" s="40">
        <v>11301</v>
      </c>
      <c r="AQ46" s="40"/>
      <c r="AR46" s="40"/>
      <c r="AS46" s="126" t="s">
        <v>30</v>
      </c>
      <c r="AT46" s="24" t="s">
        <v>30</v>
      </c>
      <c r="AU46" s="25" t="s">
        <v>34</v>
      </c>
    </row>
    <row r="47" spans="2:47" s="2" customFormat="1" ht="12.75" customHeight="1" x14ac:dyDescent="0.25">
      <c r="B47" s="13"/>
      <c r="C47" s="523" t="s">
        <v>35</v>
      </c>
      <c r="D47" s="524"/>
      <c r="E47" s="524"/>
      <c r="F47" s="525"/>
      <c r="G47" s="477">
        <f>SUM(I47:AC47)</f>
        <v>0</v>
      </c>
      <c r="H47" s="478"/>
      <c r="I47" s="29">
        <f t="shared" si="13"/>
        <v>0</v>
      </c>
      <c r="J47" s="30">
        <f t="shared" si="13"/>
        <v>0</v>
      </c>
      <c r="K47" s="30">
        <f t="shared" si="14"/>
        <v>0</v>
      </c>
      <c r="L47" s="31">
        <f t="shared" si="14"/>
        <v>0</v>
      </c>
      <c r="M47" s="31">
        <f t="shared" si="14"/>
        <v>0</v>
      </c>
      <c r="N47" s="31">
        <f t="shared" si="14"/>
        <v>0</v>
      </c>
      <c r="O47" s="31">
        <f t="shared" si="14"/>
        <v>0</v>
      </c>
      <c r="P47" s="31">
        <f t="shared" si="14"/>
        <v>0</v>
      </c>
      <c r="Q47" s="31">
        <f t="shared" si="14"/>
        <v>0</v>
      </c>
      <c r="R47" s="31">
        <f t="shared" si="14"/>
        <v>0</v>
      </c>
      <c r="S47" s="31">
        <f t="shared" si="14"/>
        <v>0</v>
      </c>
      <c r="T47" s="31">
        <f t="shared" si="14"/>
        <v>0</v>
      </c>
      <c r="U47" s="31">
        <f t="shared" si="14"/>
        <v>0</v>
      </c>
      <c r="V47" s="31">
        <f t="shared" si="14"/>
        <v>0</v>
      </c>
      <c r="W47" s="31">
        <f t="shared" si="14"/>
        <v>0</v>
      </c>
      <c r="X47" s="31">
        <f>SUM(AS47)</f>
        <v>0</v>
      </c>
      <c r="Y47" s="41"/>
      <c r="Z47" s="42"/>
      <c r="AA47" s="42"/>
      <c r="AB47" s="41"/>
      <c r="AC47" s="43"/>
      <c r="AD47" s="44"/>
      <c r="AE47" s="39"/>
      <c r="AF47" s="39"/>
      <c r="AG47" s="40"/>
      <c r="AH47" s="40"/>
      <c r="AI47" s="40"/>
      <c r="AJ47" s="40"/>
      <c r="AK47" s="40"/>
      <c r="AL47" s="40"/>
      <c r="AM47" s="40"/>
      <c r="AN47" s="40"/>
      <c r="AO47" s="40"/>
      <c r="AP47" s="40"/>
      <c r="AQ47" s="40"/>
      <c r="AR47" s="40"/>
      <c r="AS47" s="45"/>
      <c r="AT47" s="24" t="s">
        <v>30</v>
      </c>
      <c r="AU47" s="25" t="s">
        <v>36</v>
      </c>
    </row>
    <row r="48" spans="2:47" s="2" customFormat="1" ht="14.25" customHeight="1" x14ac:dyDescent="0.25">
      <c r="B48" s="13"/>
      <c r="C48" s="520" t="s">
        <v>37</v>
      </c>
      <c r="D48" s="521"/>
      <c r="E48" s="521"/>
      <c r="F48" s="522"/>
      <c r="G48" s="477">
        <f>SUM(I48:AC48)</f>
        <v>53840.08</v>
      </c>
      <c r="H48" s="478"/>
      <c r="I48" s="29">
        <f t="shared" si="13"/>
        <v>0</v>
      </c>
      <c r="J48" s="30">
        <f t="shared" si="13"/>
        <v>0</v>
      </c>
      <c r="K48" s="30">
        <f t="shared" si="14"/>
        <v>0</v>
      </c>
      <c r="L48" s="31">
        <f t="shared" si="14"/>
        <v>0</v>
      </c>
      <c r="M48" s="31">
        <f t="shared" si="14"/>
        <v>0</v>
      </c>
      <c r="N48" s="31">
        <f t="shared" si="14"/>
        <v>0</v>
      </c>
      <c r="O48" s="31">
        <f t="shared" si="14"/>
        <v>0</v>
      </c>
      <c r="P48" s="31">
        <f t="shared" si="14"/>
        <v>0</v>
      </c>
      <c r="Q48" s="31">
        <f t="shared" si="14"/>
        <v>0</v>
      </c>
      <c r="R48" s="31">
        <f t="shared" si="14"/>
        <v>0</v>
      </c>
      <c r="S48" s="31">
        <f t="shared" si="14"/>
        <v>0</v>
      </c>
      <c r="T48" s="31">
        <f t="shared" si="14"/>
        <v>0</v>
      </c>
      <c r="U48" s="31">
        <f t="shared" si="14"/>
        <v>0</v>
      </c>
      <c r="V48" s="31">
        <f t="shared" si="14"/>
        <v>0</v>
      </c>
      <c r="W48" s="31">
        <f t="shared" si="14"/>
        <v>0</v>
      </c>
      <c r="X48" s="31">
        <f>SUM(AS48)</f>
        <v>0</v>
      </c>
      <c r="Y48" s="41"/>
      <c r="Z48" s="42"/>
      <c r="AA48" s="42"/>
      <c r="AB48" s="42"/>
      <c r="AC48" s="43">
        <v>53840.08</v>
      </c>
      <c r="AD48" s="44"/>
      <c r="AE48" s="39"/>
      <c r="AF48" s="39"/>
      <c r="AG48" s="40"/>
      <c r="AH48" s="40"/>
      <c r="AI48" s="40"/>
      <c r="AJ48" s="40"/>
      <c r="AK48" s="40"/>
      <c r="AL48" s="40"/>
      <c r="AM48" s="40"/>
      <c r="AN48" s="40"/>
      <c r="AO48" s="40"/>
      <c r="AP48" s="40"/>
      <c r="AQ48" s="40"/>
      <c r="AR48" s="40"/>
      <c r="AS48" s="45"/>
      <c r="AT48" s="24" t="s">
        <v>30</v>
      </c>
      <c r="AU48" s="25" t="s">
        <v>38</v>
      </c>
    </row>
    <row r="49" spans="2:47" s="2" customFormat="1" ht="14.25" customHeight="1" x14ac:dyDescent="0.25">
      <c r="B49" s="13"/>
      <c r="C49" s="26" t="s">
        <v>39</v>
      </c>
      <c r="D49" s="27"/>
      <c r="E49" s="27"/>
      <c r="F49" s="27"/>
      <c r="G49" s="480">
        <f>SUM(I49,L49)</f>
        <v>0</v>
      </c>
      <c r="H49" s="481"/>
      <c r="I49" s="29">
        <f>SUM(AD49)</f>
        <v>363081</v>
      </c>
      <c r="J49" s="30"/>
      <c r="K49" s="30"/>
      <c r="L49" s="31">
        <f>SUM(AG49)</f>
        <v>-363081</v>
      </c>
      <c r="M49" s="31"/>
      <c r="N49" s="31"/>
      <c r="O49" s="31"/>
      <c r="P49" s="31"/>
      <c r="Q49" s="31"/>
      <c r="R49" s="31"/>
      <c r="S49" s="31"/>
      <c r="T49" s="31"/>
      <c r="U49" s="31"/>
      <c r="V49" s="31"/>
      <c r="W49" s="31"/>
      <c r="X49" s="31"/>
      <c r="Y49" s="46"/>
      <c r="Z49" s="47"/>
      <c r="AA49" s="47"/>
      <c r="AB49" s="47"/>
      <c r="AC49" s="48"/>
      <c r="AD49" s="49">
        <v>363081</v>
      </c>
      <c r="AE49" s="30"/>
      <c r="AF49" s="30"/>
      <c r="AG49" s="50">
        <v>-363081</v>
      </c>
      <c r="AH49" s="31"/>
      <c r="AI49" s="31"/>
      <c r="AJ49" s="31"/>
      <c r="AK49" s="31"/>
      <c r="AL49" s="31"/>
      <c r="AM49" s="31"/>
      <c r="AN49" s="31"/>
      <c r="AO49" s="31"/>
      <c r="AP49" s="31"/>
      <c r="AQ49" s="31"/>
      <c r="AR49" s="31"/>
      <c r="AS49" s="17"/>
      <c r="AT49" s="24" t="s">
        <v>30</v>
      </c>
      <c r="AU49" s="25" t="s">
        <v>64</v>
      </c>
    </row>
    <row r="50" spans="2:47" s="2" customFormat="1" ht="14.25" customHeight="1" x14ac:dyDescent="0.25">
      <c r="B50" s="13"/>
      <c r="C50" s="514" t="s">
        <v>41</v>
      </c>
      <c r="D50" s="514"/>
      <c r="E50" s="514"/>
      <c r="F50" s="515"/>
      <c r="G50" s="466">
        <f>SUM(I50:AC50,AT50)</f>
        <v>2868548.6278657052</v>
      </c>
      <c r="H50" s="467"/>
      <c r="I50" s="53">
        <f>SUM(AD50)</f>
        <v>1889715.5299999998</v>
      </c>
      <c r="J50" s="54">
        <f>SUM(AE50)</f>
        <v>0</v>
      </c>
      <c r="K50" s="54">
        <f>SUM(AF50)</f>
        <v>0</v>
      </c>
      <c r="L50" s="55">
        <f>SUM(AG50)</f>
        <v>324202.39000000007</v>
      </c>
      <c r="M50" s="55">
        <f t="shared" ref="M50:X50" si="15">SUM(AH50)</f>
        <v>0</v>
      </c>
      <c r="N50" s="55">
        <f t="shared" si="15"/>
        <v>0</v>
      </c>
      <c r="O50" s="55">
        <f t="shared" si="15"/>
        <v>50453.290000000008</v>
      </c>
      <c r="P50" s="55">
        <f t="shared" si="15"/>
        <v>208140.41</v>
      </c>
      <c r="Q50" s="55">
        <f t="shared" si="15"/>
        <v>0</v>
      </c>
      <c r="R50" s="55">
        <f t="shared" si="15"/>
        <v>62613.91</v>
      </c>
      <c r="S50" s="55">
        <f t="shared" si="15"/>
        <v>0</v>
      </c>
      <c r="T50" s="55">
        <f t="shared" si="15"/>
        <v>0</v>
      </c>
      <c r="U50" s="55">
        <f t="shared" si="15"/>
        <v>24131.07</v>
      </c>
      <c r="V50" s="55">
        <f t="shared" si="15"/>
        <v>0</v>
      </c>
      <c r="W50" s="55">
        <f t="shared" si="15"/>
        <v>0</v>
      </c>
      <c r="X50" s="55">
        <f t="shared" si="15"/>
        <v>955</v>
      </c>
      <c r="Y50" s="127"/>
      <c r="Z50" s="128"/>
      <c r="AA50" s="128"/>
      <c r="AB50" s="128"/>
      <c r="AC50" s="129">
        <v>94449.027865705008</v>
      </c>
      <c r="AD50" s="130">
        <v>1889715.5299999998</v>
      </c>
      <c r="AE50" s="131"/>
      <c r="AF50" s="131"/>
      <c r="AG50" s="132">
        <v>324202.39000000007</v>
      </c>
      <c r="AH50" s="132"/>
      <c r="AI50" s="132"/>
      <c r="AJ50" s="132">
        <v>50453.290000000008</v>
      </c>
      <c r="AK50" s="132">
        <v>208140.41</v>
      </c>
      <c r="AL50" s="132"/>
      <c r="AM50" s="132">
        <v>62613.91</v>
      </c>
      <c r="AN50" s="132"/>
      <c r="AO50" s="132"/>
      <c r="AP50" s="132">
        <v>24131.07</v>
      </c>
      <c r="AQ50" s="132"/>
      <c r="AR50" s="132"/>
      <c r="AS50" s="133">
        <v>955</v>
      </c>
      <c r="AT50" s="134">
        <v>213888</v>
      </c>
      <c r="AU50" s="60" t="s">
        <v>42</v>
      </c>
    </row>
    <row r="51" spans="2:47" s="2" customFormat="1" ht="14.25" customHeight="1" x14ac:dyDescent="0.25">
      <c r="B51" s="13"/>
      <c r="C51" s="517" t="s">
        <v>43</v>
      </c>
      <c r="D51" s="518"/>
      <c r="E51" s="518"/>
      <c r="F51" s="519"/>
      <c r="G51" s="471">
        <f>G44-G50</f>
        <v>-208587.5478657051</v>
      </c>
      <c r="H51" s="472"/>
      <c r="I51" s="63">
        <f t="shared" ref="I51:AS51" si="16">I44-I50</f>
        <v>39821.470000000205</v>
      </c>
      <c r="J51" s="64">
        <f t="shared" si="16"/>
        <v>0</v>
      </c>
      <c r="K51" s="64">
        <f t="shared" si="16"/>
        <v>0</v>
      </c>
      <c r="L51" s="65">
        <f t="shared" si="16"/>
        <v>50750.609999999928</v>
      </c>
      <c r="M51" s="65">
        <f t="shared" si="16"/>
        <v>0</v>
      </c>
      <c r="N51" s="65">
        <f t="shared" si="16"/>
        <v>0</v>
      </c>
      <c r="O51" s="65">
        <f t="shared" si="16"/>
        <v>-16238.290000000008</v>
      </c>
      <c r="P51" s="65">
        <f t="shared" si="16"/>
        <v>-4710.4100000000035</v>
      </c>
      <c r="Q51" s="65">
        <f t="shared" si="16"/>
        <v>0</v>
      </c>
      <c r="R51" s="66">
        <f t="shared" si="16"/>
        <v>-9928.9100000000035</v>
      </c>
      <c r="S51" s="66">
        <f t="shared" si="16"/>
        <v>0</v>
      </c>
      <c r="T51" s="65">
        <f t="shared" si="16"/>
        <v>0</v>
      </c>
      <c r="U51" s="66">
        <f t="shared" si="16"/>
        <v>-12830.07</v>
      </c>
      <c r="V51" s="66">
        <f t="shared" si="16"/>
        <v>0</v>
      </c>
      <c r="W51" s="66">
        <f t="shared" si="16"/>
        <v>0</v>
      </c>
      <c r="X51" s="66">
        <f t="shared" si="16"/>
        <v>-955</v>
      </c>
      <c r="Y51" s="66">
        <f t="shared" si="16"/>
        <v>0</v>
      </c>
      <c r="Z51" s="67">
        <f t="shared" si="16"/>
        <v>0</v>
      </c>
      <c r="AA51" s="67">
        <f t="shared" si="16"/>
        <v>0</v>
      </c>
      <c r="AB51" s="67">
        <f t="shared" si="16"/>
        <v>0</v>
      </c>
      <c r="AC51" s="68">
        <f t="shared" si="16"/>
        <v>-40608.947865705006</v>
      </c>
      <c r="AD51" s="63">
        <f t="shared" si="16"/>
        <v>39821.470000000205</v>
      </c>
      <c r="AE51" s="64">
        <f t="shared" si="16"/>
        <v>0</v>
      </c>
      <c r="AF51" s="64">
        <f t="shared" si="16"/>
        <v>0</v>
      </c>
      <c r="AG51" s="65">
        <f t="shared" si="16"/>
        <v>50750.609999999928</v>
      </c>
      <c r="AH51" s="65">
        <f t="shared" si="16"/>
        <v>0</v>
      </c>
      <c r="AI51" s="65">
        <f t="shared" si="16"/>
        <v>0</v>
      </c>
      <c r="AJ51" s="65">
        <f t="shared" si="16"/>
        <v>-16238.290000000008</v>
      </c>
      <c r="AK51" s="65">
        <f t="shared" si="16"/>
        <v>-4710.4100000000035</v>
      </c>
      <c r="AL51" s="65">
        <f t="shared" si="16"/>
        <v>0</v>
      </c>
      <c r="AM51" s="66">
        <f t="shared" si="16"/>
        <v>-9928.9100000000035</v>
      </c>
      <c r="AN51" s="66">
        <f t="shared" si="16"/>
        <v>0</v>
      </c>
      <c r="AO51" s="65">
        <f t="shared" si="16"/>
        <v>0</v>
      </c>
      <c r="AP51" s="66">
        <f t="shared" si="16"/>
        <v>-12830.07</v>
      </c>
      <c r="AQ51" s="66">
        <f t="shared" si="16"/>
        <v>0</v>
      </c>
      <c r="AR51" s="66">
        <f t="shared" si="16"/>
        <v>0</v>
      </c>
      <c r="AS51" s="68">
        <f t="shared" si="16"/>
        <v>-955</v>
      </c>
      <c r="AT51" s="69" t="s">
        <v>30</v>
      </c>
      <c r="AU51" s="70" t="s">
        <v>44</v>
      </c>
    </row>
    <row r="52" spans="2:47" s="2" customFormat="1" ht="12.75" customHeight="1" x14ac:dyDescent="0.25">
      <c r="B52" s="71"/>
      <c r="C52" s="458" t="s">
        <v>45</v>
      </c>
      <c r="D52" s="459"/>
      <c r="E52" s="459"/>
      <c r="F52" s="460"/>
      <c r="G52" s="461">
        <f>SUM(I52:AC52)</f>
        <v>1560</v>
      </c>
      <c r="H52" s="462"/>
      <c r="I52" s="72">
        <f t="shared" ref="I52:X53" si="17">SUM(AD52)</f>
        <v>1560</v>
      </c>
      <c r="J52" s="73">
        <f t="shared" si="17"/>
        <v>0</v>
      </c>
      <c r="K52" s="74">
        <f t="shared" si="17"/>
        <v>0</v>
      </c>
      <c r="L52" s="74">
        <f t="shared" si="17"/>
        <v>0</v>
      </c>
      <c r="M52" s="74">
        <f t="shared" si="17"/>
        <v>0</v>
      </c>
      <c r="N52" s="74">
        <f t="shared" si="17"/>
        <v>0</v>
      </c>
      <c r="O52" s="74">
        <f t="shared" si="17"/>
        <v>0</v>
      </c>
      <c r="P52" s="46">
        <f t="shared" si="17"/>
        <v>0</v>
      </c>
      <c r="Q52" s="46">
        <f t="shared" si="17"/>
        <v>0</v>
      </c>
      <c r="R52" s="46">
        <f t="shared" si="17"/>
        <v>0</v>
      </c>
      <c r="S52" s="46">
        <f t="shared" si="17"/>
        <v>0</v>
      </c>
      <c r="T52" s="46">
        <f t="shared" si="17"/>
        <v>0</v>
      </c>
      <c r="U52" s="46">
        <f t="shared" si="17"/>
        <v>0</v>
      </c>
      <c r="V52" s="46">
        <f t="shared" si="17"/>
        <v>0</v>
      </c>
      <c r="W52" s="46">
        <f t="shared" si="17"/>
        <v>0</v>
      </c>
      <c r="X52" s="46">
        <f t="shared" si="17"/>
        <v>0</v>
      </c>
      <c r="Y52" s="41"/>
      <c r="Z52" s="41"/>
      <c r="AA52" s="41"/>
      <c r="AB52" s="42"/>
      <c r="AC52" s="43"/>
      <c r="AD52" s="75">
        <v>1560</v>
      </c>
      <c r="AE52" s="76"/>
      <c r="AF52" s="77"/>
      <c r="AG52" s="77"/>
      <c r="AH52" s="77"/>
      <c r="AI52" s="77"/>
      <c r="AJ52" s="77"/>
      <c r="AK52" s="78"/>
      <c r="AL52" s="78"/>
      <c r="AM52" s="40"/>
      <c r="AN52" s="40"/>
      <c r="AO52" s="78"/>
      <c r="AP52" s="40"/>
      <c r="AQ52" s="40"/>
      <c r="AR52" s="40"/>
      <c r="AS52" s="45"/>
      <c r="AT52" s="79" t="s">
        <v>30</v>
      </c>
      <c r="AU52" s="25" t="s">
        <v>46</v>
      </c>
    </row>
    <row r="53" spans="2:47" s="2" customFormat="1" ht="12.75" customHeight="1" x14ac:dyDescent="0.25">
      <c r="B53" s="71"/>
      <c r="C53" s="463" t="s">
        <v>47</v>
      </c>
      <c r="D53" s="464"/>
      <c r="E53" s="464"/>
      <c r="F53" s="465"/>
      <c r="G53" s="466">
        <f>SUM(I53:AC53)</f>
        <v>-30116</v>
      </c>
      <c r="H53" s="467"/>
      <c r="I53" s="80">
        <f t="shared" si="17"/>
        <v>-30116</v>
      </c>
      <c r="J53" s="81">
        <f t="shared" si="17"/>
        <v>0</v>
      </c>
      <c r="K53" s="56">
        <f t="shared" si="17"/>
        <v>0</v>
      </c>
      <c r="L53" s="56">
        <f t="shared" si="17"/>
        <v>0</v>
      </c>
      <c r="M53" s="56">
        <f t="shared" si="17"/>
        <v>0</v>
      </c>
      <c r="N53" s="56">
        <f t="shared" si="17"/>
        <v>0</v>
      </c>
      <c r="O53" s="56">
        <f t="shared" si="17"/>
        <v>0</v>
      </c>
      <c r="P53" s="82">
        <f t="shared" si="17"/>
        <v>0</v>
      </c>
      <c r="Q53" s="82">
        <f t="shared" si="17"/>
        <v>0</v>
      </c>
      <c r="R53" s="82">
        <f t="shared" si="17"/>
        <v>0</v>
      </c>
      <c r="S53" s="82">
        <f t="shared" si="17"/>
        <v>0</v>
      </c>
      <c r="T53" s="82">
        <f t="shared" si="17"/>
        <v>0</v>
      </c>
      <c r="U53" s="82">
        <f t="shared" si="17"/>
        <v>0</v>
      </c>
      <c r="V53" s="82">
        <f t="shared" si="17"/>
        <v>0</v>
      </c>
      <c r="W53" s="82">
        <f t="shared" si="17"/>
        <v>0</v>
      </c>
      <c r="X53" s="82">
        <f t="shared" si="17"/>
        <v>0</v>
      </c>
      <c r="Y53" s="83"/>
      <c r="Z53" s="83"/>
      <c r="AA53" s="83"/>
      <c r="AB53" s="84"/>
      <c r="AC53" s="85"/>
      <c r="AD53" s="86">
        <v>-30116</v>
      </c>
      <c r="AE53" s="87"/>
      <c r="AF53" s="88"/>
      <c r="AG53" s="88"/>
      <c r="AH53" s="88"/>
      <c r="AI53" s="88"/>
      <c r="AJ53" s="88"/>
      <c r="AK53" s="89"/>
      <c r="AL53" s="89"/>
      <c r="AM53" s="90"/>
      <c r="AN53" s="90"/>
      <c r="AO53" s="89"/>
      <c r="AP53" s="90"/>
      <c r="AQ53" s="90"/>
      <c r="AR53" s="90"/>
      <c r="AS53" s="91"/>
      <c r="AT53" s="92" t="s">
        <v>30</v>
      </c>
      <c r="AU53" s="93" t="s">
        <v>48</v>
      </c>
    </row>
    <row r="54" spans="2:47" s="2" customFormat="1" ht="14.25" customHeight="1" x14ac:dyDescent="0.25">
      <c r="B54" s="94"/>
      <c r="C54" s="468" t="s">
        <v>49</v>
      </c>
      <c r="D54" s="469"/>
      <c r="E54" s="469"/>
      <c r="F54" s="470"/>
      <c r="G54" s="471">
        <f t="shared" ref="G54:AS54" si="18">G51-G52-G53</f>
        <v>-180031.5478657051</v>
      </c>
      <c r="H54" s="472">
        <f t="shared" si="18"/>
        <v>0</v>
      </c>
      <c r="I54" s="95">
        <f t="shared" si="18"/>
        <v>68377.470000000205</v>
      </c>
      <c r="J54" s="96">
        <f t="shared" si="18"/>
        <v>0</v>
      </c>
      <c r="K54" s="66">
        <f t="shared" si="18"/>
        <v>0</v>
      </c>
      <c r="L54" s="66">
        <f t="shared" si="18"/>
        <v>50750.609999999928</v>
      </c>
      <c r="M54" s="66">
        <f t="shared" si="18"/>
        <v>0</v>
      </c>
      <c r="N54" s="66">
        <f t="shared" si="18"/>
        <v>0</v>
      </c>
      <c r="O54" s="66">
        <f t="shared" si="18"/>
        <v>-16238.290000000008</v>
      </c>
      <c r="P54" s="97">
        <f t="shared" si="18"/>
        <v>-4710.4100000000035</v>
      </c>
      <c r="Q54" s="97">
        <f t="shared" si="18"/>
        <v>0</v>
      </c>
      <c r="R54" s="97">
        <f t="shared" si="18"/>
        <v>-9928.9100000000035</v>
      </c>
      <c r="S54" s="97">
        <f t="shared" si="18"/>
        <v>0</v>
      </c>
      <c r="T54" s="97">
        <f t="shared" si="18"/>
        <v>0</v>
      </c>
      <c r="U54" s="97">
        <f t="shared" si="18"/>
        <v>-12830.07</v>
      </c>
      <c r="V54" s="97">
        <f t="shared" si="18"/>
        <v>0</v>
      </c>
      <c r="W54" s="97">
        <f t="shared" si="18"/>
        <v>0</v>
      </c>
      <c r="X54" s="97">
        <f t="shared" si="18"/>
        <v>-955</v>
      </c>
      <c r="Y54" s="97">
        <f t="shared" si="18"/>
        <v>0</v>
      </c>
      <c r="Z54" s="97">
        <f t="shared" si="18"/>
        <v>0</v>
      </c>
      <c r="AA54" s="97">
        <f t="shared" si="18"/>
        <v>0</v>
      </c>
      <c r="AB54" s="98">
        <f t="shared" si="18"/>
        <v>0</v>
      </c>
      <c r="AC54" s="99">
        <f t="shared" si="18"/>
        <v>-40608.947865705006</v>
      </c>
      <c r="AD54" s="95">
        <f t="shared" si="18"/>
        <v>68377.470000000205</v>
      </c>
      <c r="AE54" s="96">
        <f t="shared" si="18"/>
        <v>0</v>
      </c>
      <c r="AF54" s="66">
        <f t="shared" si="18"/>
        <v>0</v>
      </c>
      <c r="AG54" s="66">
        <f t="shared" si="18"/>
        <v>50750.609999999928</v>
      </c>
      <c r="AH54" s="66">
        <f t="shared" si="18"/>
        <v>0</v>
      </c>
      <c r="AI54" s="66">
        <f t="shared" si="18"/>
        <v>0</v>
      </c>
      <c r="AJ54" s="66">
        <f t="shared" si="18"/>
        <v>-16238.290000000008</v>
      </c>
      <c r="AK54" s="97">
        <f t="shared" si="18"/>
        <v>-4710.4100000000035</v>
      </c>
      <c r="AL54" s="97">
        <f t="shared" si="18"/>
        <v>0</v>
      </c>
      <c r="AM54" s="97">
        <f t="shared" si="18"/>
        <v>-9928.9100000000035</v>
      </c>
      <c r="AN54" s="97">
        <f t="shared" si="18"/>
        <v>0</v>
      </c>
      <c r="AO54" s="97">
        <f t="shared" si="18"/>
        <v>0</v>
      </c>
      <c r="AP54" s="97">
        <f t="shared" si="18"/>
        <v>-12830.07</v>
      </c>
      <c r="AQ54" s="97">
        <f t="shared" si="18"/>
        <v>0</v>
      </c>
      <c r="AR54" s="97">
        <f t="shared" si="18"/>
        <v>0</v>
      </c>
      <c r="AS54" s="68">
        <f t="shared" si="18"/>
        <v>-955</v>
      </c>
      <c r="AT54" s="62" t="s">
        <v>30</v>
      </c>
      <c r="AU54" s="70" t="s">
        <v>50</v>
      </c>
    </row>
    <row r="55" spans="2:47" s="2" customFormat="1" ht="14.25" customHeight="1" x14ac:dyDescent="0.25">
      <c r="B55" s="100"/>
      <c r="C55" s="473" t="s">
        <v>51</v>
      </c>
      <c r="D55" s="473"/>
      <c r="E55" s="473"/>
      <c r="F55" s="474"/>
      <c r="G55" s="475">
        <f>SUM(I55:W55,Y55:AA55)</f>
        <v>165156</v>
      </c>
      <c r="H55" s="476"/>
      <c r="I55" s="72">
        <f t="shared" ref="I55:W55" si="19">SUM(AD55)</f>
        <v>82614</v>
      </c>
      <c r="J55" s="73">
        <f t="shared" si="19"/>
        <v>0</v>
      </c>
      <c r="K55" s="74">
        <f t="shared" si="19"/>
        <v>0</v>
      </c>
      <c r="L55" s="74">
        <f t="shared" si="19"/>
        <v>80710</v>
      </c>
      <c r="M55" s="74">
        <f t="shared" si="19"/>
        <v>0</v>
      </c>
      <c r="N55" s="74">
        <f t="shared" si="19"/>
        <v>0</v>
      </c>
      <c r="O55" s="74">
        <f t="shared" si="19"/>
        <v>1832</v>
      </c>
      <c r="P55" s="74">
        <f t="shared" si="19"/>
        <v>0</v>
      </c>
      <c r="Q55" s="74">
        <f t="shared" si="19"/>
        <v>0</v>
      </c>
      <c r="R55" s="74">
        <f t="shared" si="19"/>
        <v>0</v>
      </c>
      <c r="S55" s="74">
        <f t="shared" si="19"/>
        <v>0</v>
      </c>
      <c r="T55" s="74">
        <f t="shared" si="19"/>
        <v>0</v>
      </c>
      <c r="U55" s="74">
        <f t="shared" si="19"/>
        <v>0</v>
      </c>
      <c r="V55" s="74">
        <f t="shared" si="19"/>
        <v>0</v>
      </c>
      <c r="W55" s="74">
        <f t="shared" si="19"/>
        <v>0</v>
      </c>
      <c r="X55" s="102" t="s">
        <v>30</v>
      </c>
      <c r="Y55" s="103"/>
      <c r="Z55" s="103"/>
      <c r="AA55" s="103"/>
      <c r="AB55" s="104" t="s">
        <v>30</v>
      </c>
      <c r="AC55" s="105" t="s">
        <v>30</v>
      </c>
      <c r="AD55" s="75">
        <v>82614</v>
      </c>
      <c r="AE55" s="76"/>
      <c r="AF55" s="77"/>
      <c r="AG55" s="77">
        <v>80710</v>
      </c>
      <c r="AH55" s="77"/>
      <c r="AI55" s="77"/>
      <c r="AJ55" s="77">
        <v>1832</v>
      </c>
      <c r="AK55" s="106"/>
      <c r="AL55" s="106"/>
      <c r="AM55" s="106"/>
      <c r="AN55" s="106"/>
      <c r="AO55" s="77"/>
      <c r="AP55" s="106"/>
      <c r="AQ55" s="106"/>
      <c r="AR55" s="106"/>
      <c r="AS55" s="105" t="s">
        <v>30</v>
      </c>
      <c r="AT55" s="101" t="s">
        <v>30</v>
      </c>
      <c r="AU55" s="12" t="s">
        <v>52</v>
      </c>
    </row>
    <row r="56" spans="2:47" s="2" customFormat="1" ht="14.25" customHeight="1" x14ac:dyDescent="0.25">
      <c r="B56" s="71"/>
      <c r="C56" s="473" t="s">
        <v>53</v>
      </c>
      <c r="D56" s="473"/>
      <c r="E56" s="473"/>
      <c r="F56" s="474"/>
      <c r="G56" s="477">
        <f t="shared" ref="G56:W56" si="20">G54-G55</f>
        <v>-345187.5478657051</v>
      </c>
      <c r="H56" s="478">
        <f t="shared" si="20"/>
        <v>0</v>
      </c>
      <c r="I56" s="51">
        <f t="shared" si="20"/>
        <v>-14236.529999999795</v>
      </c>
      <c r="J56" s="107">
        <f t="shared" si="20"/>
        <v>0</v>
      </c>
      <c r="K56" s="19">
        <f t="shared" si="20"/>
        <v>0</v>
      </c>
      <c r="L56" s="19">
        <f t="shared" si="20"/>
        <v>-29959.390000000072</v>
      </c>
      <c r="M56" s="19">
        <f t="shared" si="20"/>
        <v>0</v>
      </c>
      <c r="N56" s="19">
        <f t="shared" si="20"/>
        <v>0</v>
      </c>
      <c r="O56" s="19">
        <f t="shared" si="20"/>
        <v>-18070.290000000008</v>
      </c>
      <c r="P56" s="19">
        <f t="shared" si="20"/>
        <v>-4710.4100000000035</v>
      </c>
      <c r="Q56" s="19">
        <f t="shared" si="20"/>
        <v>0</v>
      </c>
      <c r="R56" s="19">
        <f t="shared" si="20"/>
        <v>-9928.9100000000035</v>
      </c>
      <c r="S56" s="19">
        <f t="shared" si="20"/>
        <v>0</v>
      </c>
      <c r="T56" s="19">
        <f t="shared" si="20"/>
        <v>0</v>
      </c>
      <c r="U56" s="19">
        <f t="shared" si="20"/>
        <v>-12830.07</v>
      </c>
      <c r="V56" s="19">
        <f t="shared" si="20"/>
        <v>0</v>
      </c>
      <c r="W56" s="19">
        <f t="shared" si="20"/>
        <v>0</v>
      </c>
      <c r="X56" s="32" t="s">
        <v>30</v>
      </c>
      <c r="Y56" s="19">
        <f>Y54-Y55</f>
        <v>0</v>
      </c>
      <c r="Z56" s="19">
        <f>Z54-Z55</f>
        <v>0</v>
      </c>
      <c r="AA56" s="19">
        <f>AA54-AA55</f>
        <v>0</v>
      </c>
      <c r="AB56" s="108" t="s">
        <v>30</v>
      </c>
      <c r="AC56" s="109" t="s">
        <v>30</v>
      </c>
      <c r="AD56" s="51">
        <f t="shared" ref="AD56:AR56" si="21">AD54-AD55</f>
        <v>-14236.529999999795</v>
      </c>
      <c r="AE56" s="107">
        <f t="shared" si="21"/>
        <v>0</v>
      </c>
      <c r="AF56" s="19">
        <f t="shared" si="21"/>
        <v>0</v>
      </c>
      <c r="AG56" s="19">
        <f t="shared" si="21"/>
        <v>-29959.390000000072</v>
      </c>
      <c r="AH56" s="19">
        <f t="shared" si="21"/>
        <v>0</v>
      </c>
      <c r="AI56" s="19">
        <f t="shared" si="21"/>
        <v>0</v>
      </c>
      <c r="AJ56" s="19">
        <f t="shared" si="21"/>
        <v>-18070.290000000008</v>
      </c>
      <c r="AK56" s="19">
        <f t="shared" si="21"/>
        <v>-4710.4100000000035</v>
      </c>
      <c r="AL56" s="19">
        <f t="shared" si="21"/>
        <v>0</v>
      </c>
      <c r="AM56" s="19">
        <f t="shared" si="21"/>
        <v>-9928.9100000000035</v>
      </c>
      <c r="AN56" s="19">
        <f t="shared" si="21"/>
        <v>0</v>
      </c>
      <c r="AO56" s="19">
        <f t="shared" si="21"/>
        <v>0</v>
      </c>
      <c r="AP56" s="19">
        <f t="shared" si="21"/>
        <v>-12830.07</v>
      </c>
      <c r="AQ56" s="19">
        <f t="shared" si="21"/>
        <v>0</v>
      </c>
      <c r="AR56" s="19">
        <f t="shared" si="21"/>
        <v>0</v>
      </c>
      <c r="AS56" s="109" t="s">
        <v>30</v>
      </c>
      <c r="AT56" s="28" t="s">
        <v>30</v>
      </c>
      <c r="AU56" s="60" t="s">
        <v>54</v>
      </c>
    </row>
    <row r="57" spans="2:47" s="2" customFormat="1" ht="14.25" customHeight="1" x14ac:dyDescent="0.25">
      <c r="B57" s="71"/>
      <c r="C57" s="473" t="s">
        <v>55</v>
      </c>
      <c r="D57" s="473"/>
      <c r="E57" s="473"/>
      <c r="F57" s="474"/>
      <c r="G57" s="471">
        <f>SUM(I57:X57,Y57:AA57)</f>
        <v>6962064</v>
      </c>
      <c r="H57" s="472"/>
      <c r="I57" s="110">
        <f t="shared" ref="I57:X57" si="22">SUM(AD57)</f>
        <v>3284874</v>
      </c>
      <c r="J57" s="111">
        <f t="shared" si="22"/>
        <v>0</v>
      </c>
      <c r="K57" s="82">
        <f t="shared" si="22"/>
        <v>0</v>
      </c>
      <c r="L57" s="82">
        <f t="shared" si="22"/>
        <v>3586469</v>
      </c>
      <c r="M57" s="82">
        <f t="shared" si="22"/>
        <v>0</v>
      </c>
      <c r="N57" s="82">
        <f t="shared" si="22"/>
        <v>0</v>
      </c>
      <c r="O57" s="82">
        <f t="shared" si="22"/>
        <v>65294</v>
      </c>
      <c r="P57" s="82">
        <f t="shared" si="22"/>
        <v>25427</v>
      </c>
      <c r="Q57" s="82">
        <f t="shared" si="22"/>
        <v>0</v>
      </c>
      <c r="R57" s="82">
        <f t="shared" si="22"/>
        <v>0</v>
      </c>
      <c r="S57" s="82">
        <f t="shared" si="22"/>
        <v>0</v>
      </c>
      <c r="T57" s="82">
        <f t="shared" si="22"/>
        <v>0</v>
      </c>
      <c r="U57" s="82">
        <f t="shared" si="22"/>
        <v>0</v>
      </c>
      <c r="V57" s="82">
        <f t="shared" si="22"/>
        <v>0</v>
      </c>
      <c r="W57" s="82">
        <f t="shared" si="22"/>
        <v>0</v>
      </c>
      <c r="X57" s="82">
        <f t="shared" si="22"/>
        <v>0</v>
      </c>
      <c r="Y57" s="83"/>
      <c r="Z57" s="83"/>
      <c r="AA57" s="83"/>
      <c r="AB57" s="84"/>
      <c r="AC57" s="85"/>
      <c r="AD57" s="112">
        <v>3284874</v>
      </c>
      <c r="AE57" s="113"/>
      <c r="AF57" s="89"/>
      <c r="AG57" s="89">
        <v>3586469</v>
      </c>
      <c r="AH57" s="89"/>
      <c r="AI57" s="89"/>
      <c r="AJ57" s="89">
        <v>65294</v>
      </c>
      <c r="AK57" s="90">
        <v>25427</v>
      </c>
      <c r="AL57" s="90"/>
      <c r="AM57" s="90"/>
      <c r="AN57" s="90"/>
      <c r="AO57" s="89"/>
      <c r="AP57" s="90"/>
      <c r="AQ57" s="90"/>
      <c r="AR57" s="90"/>
      <c r="AS57" s="135"/>
      <c r="AT57" s="92"/>
      <c r="AU57" s="93" t="s">
        <v>56</v>
      </c>
    </row>
    <row r="58" spans="2:47" s="2" customFormat="1" ht="14.25" customHeight="1" x14ac:dyDescent="0.25">
      <c r="B58" s="114"/>
      <c r="C58" s="483" t="s">
        <v>57</v>
      </c>
      <c r="D58" s="484"/>
      <c r="E58" s="484"/>
      <c r="F58" s="485"/>
      <c r="G58" s="486" t="s">
        <v>30</v>
      </c>
      <c r="H58" s="530" t="str">
        <f>IFERROR(H54/H57,"-")</f>
        <v>-</v>
      </c>
      <c r="I58" s="116">
        <f t="shared" ref="I58:AS58" si="23">IFERROR(I54/I57,"0")</f>
        <v>2.0815857777193345E-2</v>
      </c>
      <c r="J58" s="117" t="str">
        <f t="shared" si="23"/>
        <v>0</v>
      </c>
      <c r="K58" s="118" t="str">
        <f t="shared" si="23"/>
        <v>0</v>
      </c>
      <c r="L58" s="118">
        <f t="shared" si="23"/>
        <v>1.4150578187069211E-2</v>
      </c>
      <c r="M58" s="118" t="str">
        <f t="shared" si="23"/>
        <v>0</v>
      </c>
      <c r="N58" s="118" t="str">
        <f t="shared" si="23"/>
        <v>0</v>
      </c>
      <c r="O58" s="118">
        <f t="shared" si="23"/>
        <v>-0.24869497963059406</v>
      </c>
      <c r="P58" s="118">
        <f t="shared" si="23"/>
        <v>-0.18525229087190795</v>
      </c>
      <c r="Q58" s="118" t="str">
        <f t="shared" si="23"/>
        <v>0</v>
      </c>
      <c r="R58" s="118" t="str">
        <f t="shared" si="23"/>
        <v>0</v>
      </c>
      <c r="S58" s="118" t="str">
        <f t="shared" si="23"/>
        <v>0</v>
      </c>
      <c r="T58" s="118" t="str">
        <f t="shared" si="23"/>
        <v>0</v>
      </c>
      <c r="U58" s="118" t="str">
        <f t="shared" si="23"/>
        <v>0</v>
      </c>
      <c r="V58" s="118" t="str">
        <f t="shared" si="23"/>
        <v>0</v>
      </c>
      <c r="W58" s="118" t="str">
        <f t="shared" si="23"/>
        <v>0</v>
      </c>
      <c r="X58" s="118" t="str">
        <f t="shared" si="23"/>
        <v>0</v>
      </c>
      <c r="Y58" s="118" t="str">
        <f t="shared" si="23"/>
        <v>0</v>
      </c>
      <c r="Z58" s="118" t="str">
        <f t="shared" si="23"/>
        <v>0</v>
      </c>
      <c r="AA58" s="118" t="str">
        <f t="shared" si="23"/>
        <v>0</v>
      </c>
      <c r="AB58" s="119" t="str">
        <f t="shared" si="23"/>
        <v>0</v>
      </c>
      <c r="AC58" s="120" t="str">
        <f t="shared" si="23"/>
        <v>0</v>
      </c>
      <c r="AD58" s="116">
        <f t="shared" si="23"/>
        <v>2.0815857777193345E-2</v>
      </c>
      <c r="AE58" s="117" t="str">
        <f t="shared" si="23"/>
        <v>0</v>
      </c>
      <c r="AF58" s="118" t="str">
        <f t="shared" si="23"/>
        <v>0</v>
      </c>
      <c r="AG58" s="118">
        <f t="shared" si="23"/>
        <v>1.4150578187069211E-2</v>
      </c>
      <c r="AH58" s="118" t="str">
        <f t="shared" si="23"/>
        <v>0</v>
      </c>
      <c r="AI58" s="118" t="str">
        <f t="shared" si="23"/>
        <v>0</v>
      </c>
      <c r="AJ58" s="118">
        <f t="shared" si="23"/>
        <v>-0.24869497963059406</v>
      </c>
      <c r="AK58" s="118">
        <f t="shared" si="23"/>
        <v>-0.18525229087190795</v>
      </c>
      <c r="AL58" s="118" t="str">
        <f t="shared" si="23"/>
        <v>0</v>
      </c>
      <c r="AM58" s="118" t="str">
        <f t="shared" si="23"/>
        <v>0</v>
      </c>
      <c r="AN58" s="118" t="str">
        <f t="shared" si="23"/>
        <v>0</v>
      </c>
      <c r="AO58" s="118" t="str">
        <f t="shared" si="23"/>
        <v>0</v>
      </c>
      <c r="AP58" s="118" t="str">
        <f t="shared" si="23"/>
        <v>0</v>
      </c>
      <c r="AQ58" s="118" t="str">
        <f t="shared" si="23"/>
        <v>0</v>
      </c>
      <c r="AR58" s="118" t="str">
        <f t="shared" si="23"/>
        <v>0</v>
      </c>
      <c r="AS58" s="120" t="str">
        <f t="shared" si="23"/>
        <v>0</v>
      </c>
      <c r="AT58" s="115" t="s">
        <v>30</v>
      </c>
      <c r="AU58" s="121" t="s">
        <v>58</v>
      </c>
    </row>
    <row r="60" spans="2:47" s="2" customFormat="1" ht="15" x14ac:dyDescent="0.25">
      <c r="B60" s="531"/>
      <c r="C60" s="531"/>
      <c r="D60" s="531"/>
      <c r="E60" s="531"/>
      <c r="F60" s="531"/>
      <c r="G60" s="531"/>
      <c r="H60" s="531"/>
      <c r="I60" s="531"/>
      <c r="J60" s="531"/>
      <c r="K60" s="531"/>
      <c r="L60" s="531"/>
      <c r="M60" s="136"/>
      <c r="N60" s="136"/>
      <c r="AH60" s="136"/>
      <c r="AI60" s="136"/>
    </row>
    <row r="61" spans="2:47" s="2" customFormat="1" ht="12.75" customHeight="1" x14ac:dyDescent="0.25">
      <c r="B61" s="457"/>
      <c r="C61" s="457"/>
      <c r="D61" s="457"/>
      <c r="E61" s="457"/>
      <c r="F61" s="457"/>
      <c r="G61" s="457"/>
      <c r="H61" s="457"/>
      <c r="I61" s="457"/>
      <c r="J61" s="457"/>
      <c r="K61" s="457"/>
      <c r="L61" s="457"/>
      <c r="M61" s="136"/>
      <c r="N61" s="136"/>
      <c r="AH61" s="136"/>
      <c r="AI61" s="136"/>
    </row>
    <row r="62" spans="2:47" s="2" customFormat="1" ht="15" x14ac:dyDescent="0.25">
      <c r="B62" s="457"/>
      <c r="C62" s="457"/>
      <c r="D62" s="457"/>
      <c r="E62" s="457"/>
      <c r="F62" s="457"/>
      <c r="G62" s="457"/>
      <c r="H62" s="457"/>
      <c r="I62" s="457"/>
      <c r="J62" s="457"/>
      <c r="K62" s="457"/>
      <c r="L62" s="457"/>
      <c r="M62" s="136"/>
      <c r="N62" s="136"/>
      <c r="AH62" s="136"/>
      <c r="AI62" s="136"/>
    </row>
    <row r="63" spans="2:47" s="2" customFormat="1" ht="15" x14ac:dyDescent="0.25">
      <c r="B63" s="457"/>
      <c r="C63" s="457"/>
      <c r="D63" s="457"/>
      <c r="E63" s="457"/>
      <c r="F63" s="457"/>
      <c r="G63" s="457"/>
      <c r="H63" s="457"/>
      <c r="I63" s="457"/>
      <c r="J63" s="457"/>
      <c r="K63" s="457"/>
      <c r="L63" s="457"/>
      <c r="M63" s="136"/>
      <c r="N63" s="136"/>
      <c r="AH63" s="136"/>
      <c r="AI63" s="136"/>
    </row>
    <row r="64" spans="2:47" s="2" customFormat="1" ht="15" x14ac:dyDescent="0.25">
      <c r="B64" s="457"/>
      <c r="C64" s="457"/>
      <c r="D64" s="457"/>
      <c r="E64" s="457"/>
      <c r="F64" s="457"/>
      <c r="G64" s="457"/>
      <c r="H64" s="457"/>
      <c r="I64" s="457"/>
      <c r="J64" s="457"/>
      <c r="K64" s="457"/>
      <c r="L64" s="457"/>
      <c r="M64" s="136"/>
      <c r="N64" s="136"/>
      <c r="AH64" s="136"/>
      <c r="AI64" s="136"/>
    </row>
    <row r="65" spans="2:35" s="2" customFormat="1" ht="15" x14ac:dyDescent="0.25">
      <c r="B65" s="457"/>
      <c r="C65" s="457"/>
      <c r="D65" s="457"/>
      <c r="E65" s="457"/>
      <c r="F65" s="457"/>
      <c r="G65" s="457"/>
      <c r="H65" s="457"/>
      <c r="I65" s="457"/>
      <c r="J65" s="457"/>
      <c r="K65" s="457"/>
      <c r="L65" s="457"/>
      <c r="M65" s="136"/>
      <c r="N65" s="136"/>
      <c r="AH65" s="136"/>
      <c r="AI65" s="136"/>
    </row>
    <row r="66" spans="2:35" s="2" customFormat="1" ht="15" x14ac:dyDescent="0.25">
      <c r="B66" s="529"/>
      <c r="C66" s="529"/>
      <c r="D66" s="529"/>
      <c r="E66" s="529"/>
      <c r="F66" s="529"/>
      <c r="G66" s="529"/>
      <c r="H66" s="529"/>
      <c r="I66" s="529"/>
      <c r="J66" s="529"/>
      <c r="K66" s="529"/>
      <c r="L66" s="529"/>
      <c r="M66" s="137"/>
      <c r="N66" s="137"/>
      <c r="AH66" s="137"/>
      <c r="AI66" s="137"/>
    </row>
    <row r="67" spans="2:35" s="2" customFormat="1" ht="15" x14ac:dyDescent="0.25">
      <c r="B67" s="529"/>
      <c r="C67" s="529"/>
      <c r="D67" s="529"/>
      <c r="E67" s="529"/>
      <c r="F67" s="529"/>
      <c r="G67" s="529"/>
      <c r="H67" s="529"/>
      <c r="I67" s="529"/>
      <c r="J67" s="529"/>
      <c r="K67" s="529"/>
      <c r="L67" s="529"/>
      <c r="M67" s="137"/>
      <c r="N67" s="137"/>
      <c r="AH67" s="137"/>
      <c r="AI67" s="137"/>
    </row>
    <row r="68" spans="2:35" s="2" customFormat="1" ht="15" x14ac:dyDescent="0.25">
      <c r="B68" s="529"/>
      <c r="C68" s="529"/>
      <c r="D68" s="529"/>
      <c r="E68" s="529"/>
      <c r="F68" s="529"/>
      <c r="G68" s="529"/>
      <c r="H68" s="529"/>
      <c r="I68" s="529"/>
      <c r="J68" s="529"/>
      <c r="K68" s="529"/>
      <c r="L68" s="529"/>
      <c r="M68" s="137"/>
      <c r="N68" s="137"/>
      <c r="AH68" s="137"/>
      <c r="AI68" s="137"/>
    </row>
    <row r="69" spans="2:35" s="2" customFormat="1" ht="15" x14ac:dyDescent="0.25">
      <c r="B69" s="529"/>
      <c r="C69" s="529"/>
      <c r="D69" s="529"/>
      <c r="E69" s="529"/>
      <c r="F69" s="529"/>
      <c r="G69" s="529"/>
      <c r="H69" s="529"/>
      <c r="I69" s="529"/>
      <c r="J69" s="529"/>
      <c r="K69" s="529"/>
      <c r="L69" s="529"/>
      <c r="M69" s="137"/>
      <c r="N69" s="137"/>
      <c r="AH69" s="137"/>
      <c r="AI69" s="137"/>
    </row>
    <row r="70" spans="2:35" s="2" customFormat="1" ht="15" x14ac:dyDescent="0.25">
      <c r="B70" s="529"/>
      <c r="C70" s="529"/>
      <c r="D70" s="529"/>
      <c r="E70" s="529"/>
      <c r="F70" s="529"/>
      <c r="G70" s="529"/>
      <c r="H70" s="529"/>
      <c r="I70" s="529"/>
      <c r="J70" s="529"/>
      <c r="K70" s="529"/>
      <c r="L70" s="529"/>
      <c r="M70" s="137"/>
      <c r="N70" s="137"/>
      <c r="AH70" s="137"/>
      <c r="AI70" s="137"/>
    </row>
    <row r="71" spans="2:35" s="2" customFormat="1" ht="15" x14ac:dyDescent="0.25">
      <c r="B71" s="529"/>
      <c r="C71" s="529"/>
      <c r="D71" s="529"/>
      <c r="E71" s="529"/>
      <c r="F71" s="529"/>
      <c r="G71" s="529"/>
      <c r="H71" s="529"/>
      <c r="I71" s="529"/>
      <c r="J71" s="529"/>
      <c r="K71" s="529"/>
      <c r="L71" s="529"/>
      <c r="M71" s="137"/>
      <c r="N71" s="137"/>
      <c r="AH71" s="137"/>
      <c r="AI71" s="137"/>
    </row>
    <row r="73" spans="2:35" s="2" customFormat="1" ht="15" x14ac:dyDescent="0.25">
      <c r="B73" s="457"/>
      <c r="C73" s="457"/>
      <c r="D73" s="457"/>
      <c r="E73" s="457"/>
      <c r="F73" s="457"/>
      <c r="G73" s="457"/>
      <c r="H73" s="457"/>
      <c r="I73" s="457"/>
      <c r="J73" s="457"/>
      <c r="K73" s="457"/>
      <c r="L73" s="457"/>
      <c r="M73" s="136"/>
      <c r="N73" s="136"/>
      <c r="AH73" s="136"/>
      <c r="AI73" s="136"/>
    </row>
    <row r="74" spans="2:35" s="2" customFormat="1" ht="15" x14ac:dyDescent="0.25">
      <c r="B74" s="457"/>
      <c r="C74" s="457"/>
      <c r="D74" s="457"/>
      <c r="E74" s="457"/>
      <c r="F74" s="457"/>
      <c r="G74" s="457"/>
      <c r="H74" s="457"/>
      <c r="I74" s="457"/>
      <c r="J74" s="457"/>
      <c r="K74" s="457"/>
      <c r="L74" s="457"/>
      <c r="M74" s="136"/>
      <c r="N74" s="136"/>
      <c r="AH74" s="136"/>
      <c r="AI74" s="136"/>
    </row>
    <row r="75" spans="2:35" s="2" customFormat="1" ht="15" x14ac:dyDescent="0.25">
      <c r="B75" s="457"/>
      <c r="C75" s="457"/>
      <c r="D75" s="457"/>
      <c r="E75" s="457"/>
      <c r="F75" s="457"/>
      <c r="G75" s="457"/>
      <c r="H75" s="457"/>
      <c r="I75" s="457"/>
      <c r="J75" s="457"/>
      <c r="K75" s="457"/>
      <c r="L75" s="457"/>
      <c r="M75" s="136"/>
      <c r="N75" s="136"/>
      <c r="AH75" s="136"/>
      <c r="AI75" s="136"/>
    </row>
  </sheetData>
  <mergeCells count="187">
    <mergeCell ref="A1:AU1"/>
    <mergeCell ref="A2:AU2"/>
    <mergeCell ref="A3:AU3"/>
    <mergeCell ref="A5:AU5"/>
    <mergeCell ref="AU9:AU16"/>
    <mergeCell ref="I10:K12"/>
    <mergeCell ref="L10:N12"/>
    <mergeCell ref="O10:O12"/>
    <mergeCell ref="P10:S12"/>
    <mergeCell ref="T10:T12"/>
    <mergeCell ref="U10:W12"/>
    <mergeCell ref="B7:L7"/>
    <mergeCell ref="AT8:AU8"/>
    <mergeCell ref="B9:F16"/>
    <mergeCell ref="G9:H16"/>
    <mergeCell ref="I9:AC9"/>
    <mergeCell ref="I13:I16"/>
    <mergeCell ref="J13:J16"/>
    <mergeCell ref="K13:K16"/>
    <mergeCell ref="L13:L16"/>
    <mergeCell ref="M13:M16"/>
    <mergeCell ref="X10:X12"/>
    <mergeCell ref="Y10:AA12"/>
    <mergeCell ref="AB10:AC12"/>
    <mergeCell ref="AG10:AI12"/>
    <mergeCell ref="AP10:AR12"/>
    <mergeCell ref="AS10:AS12"/>
    <mergeCell ref="AP13:AP16"/>
    <mergeCell ref="AQ13:AQ16"/>
    <mergeCell ref="AS13:AS16"/>
    <mergeCell ref="AK10:AN12"/>
    <mergeCell ref="AR13:AR16"/>
    <mergeCell ref="AJ10:AJ12"/>
    <mergeCell ref="AG13:AG16"/>
    <mergeCell ref="AH13:AH16"/>
    <mergeCell ref="AI13:AI16"/>
    <mergeCell ref="AJ13:AJ16"/>
    <mergeCell ref="AK13:AK16"/>
    <mergeCell ref="AO10:AO12"/>
    <mergeCell ref="AN13:AN16"/>
    <mergeCell ref="AO13:AO16"/>
    <mergeCell ref="AT9:AT16"/>
    <mergeCell ref="AM13:AM16"/>
    <mergeCell ref="AL13:AL16"/>
    <mergeCell ref="AD9:AS9"/>
    <mergeCell ref="N13:N16"/>
    <mergeCell ref="AF13:AF16"/>
    <mergeCell ref="U13:U16"/>
    <mergeCell ref="V13:V16"/>
    <mergeCell ref="W13:W16"/>
    <mergeCell ref="X13:X16"/>
    <mergeCell ref="Y13:Y16"/>
    <mergeCell ref="Z13:Z16"/>
    <mergeCell ref="O13:O16"/>
    <mergeCell ref="P13:P16"/>
    <mergeCell ref="T13:T16"/>
    <mergeCell ref="AA13:AA16"/>
    <mergeCell ref="AB13:AB16"/>
    <mergeCell ref="AC13:AC16"/>
    <mergeCell ref="AD13:AD16"/>
    <mergeCell ref="AE13:AE16"/>
    <mergeCell ref="Q13:Q16"/>
    <mergeCell ref="R13:R16"/>
    <mergeCell ref="S13:S16"/>
    <mergeCell ref="AD10:AF12"/>
    <mergeCell ref="C25:F25"/>
    <mergeCell ref="G25:H25"/>
    <mergeCell ref="C26:F26"/>
    <mergeCell ref="G26:H26"/>
    <mergeCell ref="C27:F27"/>
    <mergeCell ref="G27:H27"/>
    <mergeCell ref="C28:F28"/>
    <mergeCell ref="G28:H28"/>
    <mergeCell ref="C29:F29"/>
    <mergeCell ref="G29:H29"/>
    <mergeCell ref="G24:H24"/>
    <mergeCell ref="C17:F17"/>
    <mergeCell ref="G17:H17"/>
    <mergeCell ref="C19:F19"/>
    <mergeCell ref="G19:H19"/>
    <mergeCell ref="C20:F20"/>
    <mergeCell ref="G20:H20"/>
    <mergeCell ref="C21:F21"/>
    <mergeCell ref="G21:H21"/>
    <mergeCell ref="AT36:AT43"/>
    <mergeCell ref="AU36:AU43"/>
    <mergeCell ref="I37:K39"/>
    <mergeCell ref="L37:N39"/>
    <mergeCell ref="O37:O39"/>
    <mergeCell ref="P37:S39"/>
    <mergeCell ref="T37:T39"/>
    <mergeCell ref="U37:W39"/>
    <mergeCell ref="X37:X39"/>
    <mergeCell ref="Y37:AA39"/>
    <mergeCell ref="AD36:AS36"/>
    <mergeCell ref="AB37:AC39"/>
    <mergeCell ref="AD37:AF39"/>
    <mergeCell ref="AG37:AI39"/>
    <mergeCell ref="AJ37:AJ39"/>
    <mergeCell ref="L40:L43"/>
    <mergeCell ref="M40:M43"/>
    <mergeCell ref="N40:N43"/>
    <mergeCell ref="AK37:AN39"/>
    <mergeCell ref="AO37:AO39"/>
    <mergeCell ref="AP37:AR39"/>
    <mergeCell ref="AS37:AS39"/>
    <mergeCell ref="Y40:Y43"/>
    <mergeCell ref="Z40:Z43"/>
    <mergeCell ref="B63:L65"/>
    <mergeCell ref="B66:L68"/>
    <mergeCell ref="B69:L71"/>
    <mergeCell ref="B73:L75"/>
    <mergeCell ref="C58:F58"/>
    <mergeCell ref="G58:H58"/>
    <mergeCell ref="B60:L60"/>
    <mergeCell ref="Q40:Q43"/>
    <mergeCell ref="AK40:AK43"/>
    <mergeCell ref="AA40:AA43"/>
    <mergeCell ref="AB40:AB43"/>
    <mergeCell ref="AC40:AC43"/>
    <mergeCell ref="AD40:AD43"/>
    <mergeCell ref="AE40:AE43"/>
    <mergeCell ref="AF40:AF43"/>
    <mergeCell ref="AH40:AH43"/>
    <mergeCell ref="AI40:AI43"/>
    <mergeCell ref="AG40:AG43"/>
    <mergeCell ref="AJ40:AJ43"/>
    <mergeCell ref="U40:U43"/>
    <mergeCell ref="V40:V43"/>
    <mergeCell ref="R40:R43"/>
    <mergeCell ref="K40:K43"/>
    <mergeCell ref="C48:F48"/>
    <mergeCell ref="G48:H48"/>
    <mergeCell ref="C50:F50"/>
    <mergeCell ref="G50:H50"/>
    <mergeCell ref="C51:F51"/>
    <mergeCell ref="G51:H51"/>
    <mergeCell ref="G49:H49"/>
    <mergeCell ref="AR40:AR43"/>
    <mergeCell ref="X40:X43"/>
    <mergeCell ref="C46:F46"/>
    <mergeCell ref="G46:H46"/>
    <mergeCell ref="C47:F47"/>
    <mergeCell ref="G47:H47"/>
    <mergeCell ref="O40:O43"/>
    <mergeCell ref="P40:P43"/>
    <mergeCell ref="I40:I43"/>
    <mergeCell ref="S40:S43"/>
    <mergeCell ref="T40:T43"/>
    <mergeCell ref="J40:J43"/>
    <mergeCell ref="AP8:AS8"/>
    <mergeCell ref="G45:H45"/>
    <mergeCell ref="G18:H18"/>
    <mergeCell ref="G22:H22"/>
    <mergeCell ref="C31:F31"/>
    <mergeCell ref="G31:H31"/>
    <mergeCell ref="B36:F43"/>
    <mergeCell ref="G36:H43"/>
    <mergeCell ref="I36:AC36"/>
    <mergeCell ref="W40:W43"/>
    <mergeCell ref="AS40:AS43"/>
    <mergeCell ref="AM40:AM43"/>
    <mergeCell ref="AN40:AN43"/>
    <mergeCell ref="AO40:AO43"/>
    <mergeCell ref="AP40:AP43"/>
    <mergeCell ref="AQ40:AQ43"/>
    <mergeCell ref="C44:F44"/>
    <mergeCell ref="G44:H44"/>
    <mergeCell ref="AL40:AL43"/>
    <mergeCell ref="C30:F30"/>
    <mergeCell ref="G30:H30"/>
    <mergeCell ref="C23:F23"/>
    <mergeCell ref="G23:H23"/>
    <mergeCell ref="C24:F24"/>
    <mergeCell ref="B61:L62"/>
    <mergeCell ref="C52:F52"/>
    <mergeCell ref="G52:H52"/>
    <mergeCell ref="C53:F53"/>
    <mergeCell ref="G53:H53"/>
    <mergeCell ref="C54:F54"/>
    <mergeCell ref="G54:H54"/>
    <mergeCell ref="C57:F57"/>
    <mergeCell ref="G57:H57"/>
    <mergeCell ref="C55:F55"/>
    <mergeCell ref="G55:H55"/>
    <mergeCell ref="C56:F56"/>
    <mergeCell ref="G56:H56"/>
  </mergeCells>
  <printOptions horizontalCentered="1"/>
  <pageMargins left="0.31527781486511203" right="0.31527781486511203" top="0.747916579246521" bottom="0.35416668653488198" header="0.31527781486511203" footer="0.31527781486511203"/>
  <pageSetup paperSize="8" scale="2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173"/>
  <sheetViews>
    <sheetView zoomScale="85" zoomScaleNormal="85" workbookViewId="0">
      <selection sqref="A1:AO1"/>
    </sheetView>
  </sheetViews>
  <sheetFormatPr defaultColWidth="9.140625" defaultRowHeight="12.75" customHeight="1" x14ac:dyDescent="0.2"/>
  <cols>
    <col min="1" max="1" width="3" style="138" customWidth="1"/>
    <col min="2" max="2" width="9.140625" style="138" bestFit="1" customWidth="1"/>
    <col min="3" max="5" width="11" style="138" customWidth="1"/>
    <col min="6" max="6" width="29.140625" style="138" customWidth="1"/>
    <col min="7" max="7" width="19.28515625" style="138" customWidth="1"/>
    <col min="8" max="8" width="7.28515625" style="138" customWidth="1"/>
    <col min="9" max="9" width="19.28515625" style="138" customWidth="1"/>
    <col min="10" max="10" width="7.28515625" style="138" customWidth="1"/>
    <col min="11" max="11" width="19.28515625" style="138" customWidth="1"/>
    <col min="12" max="12" width="7.28515625" style="138" customWidth="1"/>
    <col min="13" max="13" width="19.28515625" style="138" customWidth="1"/>
    <col min="14" max="14" width="7.28515625" style="138" customWidth="1"/>
    <col min="15" max="15" width="19.28515625" style="138" customWidth="1"/>
    <col min="16" max="16" width="7.28515625" style="138" customWidth="1"/>
    <col min="17" max="17" width="13.42578125" style="138" customWidth="1"/>
    <col min="18" max="18" width="4.5703125" style="138" customWidth="1"/>
    <col min="19" max="19" width="9.140625" style="138" bestFit="1" customWidth="1"/>
    <col min="20" max="16384" width="9.140625" style="138"/>
  </cols>
  <sheetData>
    <row r="1" spans="1:41" s="2" customFormat="1" ht="15" x14ac:dyDescent="0.25">
      <c r="A1" s="632" t="s">
        <v>0</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4"/>
    </row>
    <row r="2" spans="1:41" s="2" customFormat="1" ht="15" x14ac:dyDescent="0.25">
      <c r="A2" s="632" t="s">
        <v>1</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c r="AL2" s="633"/>
      <c r="AM2" s="633"/>
      <c r="AN2" s="633"/>
      <c r="AO2" s="634"/>
    </row>
    <row r="3" spans="1:41" s="2" customFormat="1" ht="15" x14ac:dyDescent="0.25">
      <c r="A3" s="635"/>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7"/>
    </row>
    <row r="4" spans="1:41" s="2" customFormat="1" ht="15" x14ac:dyDescent="0.25">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row>
    <row r="5" spans="1:41" s="2" customFormat="1" ht="15" x14ac:dyDescent="0.25">
      <c r="A5" s="638" t="s">
        <v>71</v>
      </c>
      <c r="B5" s="639"/>
      <c r="C5" s="639"/>
      <c r="D5" s="639"/>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c r="AH5" s="639"/>
      <c r="AI5" s="639"/>
      <c r="AJ5" s="639"/>
      <c r="AK5" s="639"/>
      <c r="AL5" s="639"/>
      <c r="AM5" s="639"/>
      <c r="AN5" s="639"/>
      <c r="AO5" s="640"/>
    </row>
    <row r="6" spans="1:41" s="2" customFormat="1" ht="15" x14ac:dyDescent="0.25">
      <c r="A6" s="139"/>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row>
    <row r="7" spans="1:41" s="2" customFormat="1" ht="15" x14ac:dyDescent="0.25">
      <c r="K7" s="641" t="s">
        <v>72</v>
      </c>
      <c r="L7" s="641"/>
      <c r="M7" s="641"/>
      <c r="N7" s="641"/>
      <c r="O7" s="641"/>
      <c r="P7" s="641"/>
    </row>
    <row r="8" spans="1:41" s="140" customFormat="1" ht="12.75" customHeight="1" x14ac:dyDescent="0.25">
      <c r="B8" s="627"/>
      <c r="C8" s="607" t="s">
        <v>73</v>
      </c>
      <c r="D8" s="608"/>
      <c r="E8" s="608"/>
      <c r="F8" s="630"/>
      <c r="G8" s="607" t="s">
        <v>74</v>
      </c>
      <c r="H8" s="630"/>
      <c r="I8" s="607" t="s">
        <v>75</v>
      </c>
      <c r="J8" s="630"/>
      <c r="K8" s="607" t="s">
        <v>76</v>
      </c>
      <c r="L8" s="630"/>
      <c r="M8" s="607" t="s">
        <v>77</v>
      </c>
      <c r="N8" s="608"/>
      <c r="O8" s="611" t="s">
        <v>78</v>
      </c>
      <c r="P8" s="612"/>
      <c r="Q8" s="141"/>
    </row>
    <row r="9" spans="1:41" s="140" customFormat="1" ht="18" customHeight="1" x14ac:dyDescent="0.25">
      <c r="B9" s="628"/>
      <c r="C9" s="609"/>
      <c r="D9" s="610"/>
      <c r="E9" s="610"/>
      <c r="F9" s="631"/>
      <c r="G9" s="609"/>
      <c r="H9" s="631"/>
      <c r="I9" s="609"/>
      <c r="J9" s="631"/>
      <c r="K9" s="609"/>
      <c r="L9" s="631"/>
      <c r="M9" s="609"/>
      <c r="N9" s="610"/>
      <c r="O9" s="613"/>
      <c r="P9" s="614"/>
      <c r="Q9" s="141"/>
    </row>
    <row r="10" spans="1:41" s="140" customFormat="1" x14ac:dyDescent="0.25">
      <c r="B10" s="628"/>
      <c r="C10" s="615" t="s">
        <v>79</v>
      </c>
      <c r="D10" s="616"/>
      <c r="E10" s="616"/>
      <c r="F10" s="617"/>
      <c r="G10" s="603" t="s">
        <v>70</v>
      </c>
      <c r="H10" s="605" t="s">
        <v>69</v>
      </c>
      <c r="I10" s="603" t="s">
        <v>70</v>
      </c>
      <c r="J10" s="605" t="s">
        <v>69</v>
      </c>
      <c r="K10" s="603" t="s">
        <v>70</v>
      </c>
      <c r="L10" s="605" t="s">
        <v>69</v>
      </c>
      <c r="M10" s="603" t="s">
        <v>70</v>
      </c>
      <c r="N10" s="621" t="s">
        <v>69</v>
      </c>
      <c r="O10" s="623" t="s">
        <v>70</v>
      </c>
      <c r="P10" s="625" t="s">
        <v>69</v>
      </c>
      <c r="Q10" s="142"/>
    </row>
    <row r="11" spans="1:41" s="140" customFormat="1" x14ac:dyDescent="0.25">
      <c r="B11" s="629"/>
      <c r="C11" s="618"/>
      <c r="D11" s="619"/>
      <c r="E11" s="619"/>
      <c r="F11" s="620"/>
      <c r="G11" s="604"/>
      <c r="H11" s="606"/>
      <c r="I11" s="604"/>
      <c r="J11" s="606"/>
      <c r="K11" s="604"/>
      <c r="L11" s="606"/>
      <c r="M11" s="604"/>
      <c r="N11" s="622"/>
      <c r="O11" s="624"/>
      <c r="P11" s="626"/>
      <c r="Q11" s="142"/>
    </row>
    <row r="12" spans="1:41" s="143" customFormat="1" x14ac:dyDescent="0.2">
      <c r="B12" s="144" t="s">
        <v>80</v>
      </c>
      <c r="C12" s="602" t="s">
        <v>81</v>
      </c>
      <c r="D12" s="600"/>
      <c r="E12" s="600"/>
      <c r="F12" s="601"/>
      <c r="G12" s="145">
        <f>SUM(G13:G14)</f>
        <v>0</v>
      </c>
      <c r="H12" s="146">
        <f>IFERROR(G12/$O$169,"-")</f>
        <v>0</v>
      </c>
      <c r="I12" s="145">
        <f>SUM(I13:I14)</f>
        <v>0</v>
      </c>
      <c r="J12" s="146">
        <f t="shared" ref="J12:J43" si="0">IFERROR(I12/$O$169,"-")</f>
        <v>0</v>
      </c>
      <c r="K12" s="147"/>
      <c r="L12" s="146"/>
      <c r="M12" s="145">
        <f>SUM(M13:M14)</f>
        <v>0</v>
      </c>
      <c r="N12" s="146">
        <f t="shared" ref="N12:N42" si="1">IFERROR(M12/$O$169,"-")</f>
        <v>0</v>
      </c>
      <c r="O12" s="145">
        <f t="shared" ref="O12:O23" si="2">SUM(G12,I12,M12)</f>
        <v>0</v>
      </c>
      <c r="P12" s="146">
        <f t="shared" ref="P12:P43" si="3">IFERROR(O12/$O$169,"-")</f>
        <v>0</v>
      </c>
    </row>
    <row r="13" spans="1:41" s="2" customFormat="1" ht="15" x14ac:dyDescent="0.25">
      <c r="B13" s="148" t="s">
        <v>82</v>
      </c>
      <c r="C13" s="596" t="s">
        <v>83</v>
      </c>
      <c r="D13" s="596"/>
      <c r="E13" s="596"/>
      <c r="F13" s="597"/>
      <c r="G13" s="151"/>
      <c r="H13" s="152">
        <f>IFERROR(G13/$O$169,"-")</f>
        <v>0</v>
      </c>
      <c r="I13" s="151"/>
      <c r="J13" s="152">
        <f t="shared" si="0"/>
        <v>0</v>
      </c>
      <c r="K13" s="153"/>
      <c r="L13" s="152"/>
      <c r="M13" s="151"/>
      <c r="N13" s="152">
        <f t="shared" si="1"/>
        <v>0</v>
      </c>
      <c r="O13" s="154">
        <f t="shared" si="2"/>
        <v>0</v>
      </c>
      <c r="P13" s="152">
        <f t="shared" si="3"/>
        <v>0</v>
      </c>
    </row>
    <row r="14" spans="1:41" s="2" customFormat="1" ht="15" x14ac:dyDescent="0.25">
      <c r="B14" s="148" t="s">
        <v>84</v>
      </c>
      <c r="C14" s="598" t="s">
        <v>85</v>
      </c>
      <c r="D14" s="598"/>
      <c r="E14" s="598"/>
      <c r="F14" s="599"/>
      <c r="G14" s="151"/>
      <c r="H14" s="152">
        <f>IFERROR(G14/$O$169,"-")</f>
        <v>0</v>
      </c>
      <c r="I14" s="151"/>
      <c r="J14" s="152">
        <f t="shared" si="0"/>
        <v>0</v>
      </c>
      <c r="K14" s="153"/>
      <c r="L14" s="152"/>
      <c r="M14" s="151"/>
      <c r="N14" s="152">
        <f t="shared" si="1"/>
        <v>0</v>
      </c>
      <c r="O14" s="154">
        <f t="shared" si="2"/>
        <v>0</v>
      </c>
      <c r="P14" s="152">
        <f t="shared" si="3"/>
        <v>0</v>
      </c>
    </row>
    <row r="15" spans="1:41" s="143" customFormat="1" x14ac:dyDescent="0.2">
      <c r="B15" s="155" t="s">
        <v>86</v>
      </c>
      <c r="C15" s="600" t="s">
        <v>87</v>
      </c>
      <c r="D15" s="600"/>
      <c r="E15" s="600"/>
      <c r="F15" s="601"/>
      <c r="G15" s="156">
        <v>1004682.31</v>
      </c>
      <c r="H15" s="156">
        <v>37.75</v>
      </c>
      <c r="I15" s="145">
        <f>SUM(I16:I23)</f>
        <v>0</v>
      </c>
      <c r="J15" s="146">
        <f t="shared" si="0"/>
        <v>0</v>
      </c>
      <c r="K15" s="147"/>
      <c r="L15" s="146"/>
      <c r="M15" s="145">
        <f>SUM(M16:M23)</f>
        <v>0</v>
      </c>
      <c r="N15" s="146">
        <f t="shared" si="1"/>
        <v>0</v>
      </c>
      <c r="O15" s="145">
        <f t="shared" si="2"/>
        <v>1004682.31</v>
      </c>
      <c r="P15" s="146">
        <f t="shared" si="3"/>
        <v>0.32435276182797368</v>
      </c>
    </row>
    <row r="16" spans="1:41" s="143" customFormat="1" x14ac:dyDescent="0.2">
      <c r="B16" s="148" t="s">
        <v>88</v>
      </c>
      <c r="C16" s="596" t="s">
        <v>89</v>
      </c>
      <c r="D16" s="596"/>
      <c r="E16" s="596"/>
      <c r="F16" s="597"/>
      <c r="G16" s="151"/>
      <c r="H16" s="152">
        <f>IFERROR(G16/$O$169,"-")</f>
        <v>0</v>
      </c>
      <c r="I16" s="151"/>
      <c r="J16" s="152">
        <f t="shared" si="0"/>
        <v>0</v>
      </c>
      <c r="K16" s="147"/>
      <c r="L16" s="152"/>
      <c r="M16" s="151"/>
      <c r="N16" s="152">
        <f t="shared" si="1"/>
        <v>0</v>
      </c>
      <c r="O16" s="154">
        <f t="shared" si="2"/>
        <v>0</v>
      </c>
      <c r="P16" s="152">
        <f t="shared" si="3"/>
        <v>0</v>
      </c>
    </row>
    <row r="17" spans="2:17" s="143" customFormat="1" x14ac:dyDescent="0.2">
      <c r="B17" s="148" t="s">
        <v>90</v>
      </c>
      <c r="C17" s="596" t="s">
        <v>91</v>
      </c>
      <c r="D17" s="596"/>
      <c r="E17" s="596"/>
      <c r="F17" s="597"/>
      <c r="G17" s="151"/>
      <c r="H17" s="152">
        <f>IFERROR(G17/$O$169,"-")</f>
        <v>0</v>
      </c>
      <c r="I17" s="151"/>
      <c r="J17" s="152">
        <f t="shared" si="0"/>
        <v>0</v>
      </c>
      <c r="K17" s="147"/>
      <c r="L17" s="152"/>
      <c r="M17" s="151"/>
      <c r="N17" s="152">
        <f t="shared" si="1"/>
        <v>0</v>
      </c>
      <c r="O17" s="154">
        <f t="shared" si="2"/>
        <v>0</v>
      </c>
      <c r="P17" s="152">
        <f t="shared" si="3"/>
        <v>0</v>
      </c>
    </row>
    <row r="18" spans="2:17" s="143" customFormat="1" x14ac:dyDescent="0.2">
      <c r="B18" s="148" t="s">
        <v>92</v>
      </c>
      <c r="C18" s="596" t="s">
        <v>93</v>
      </c>
      <c r="D18" s="596"/>
      <c r="E18" s="596"/>
      <c r="F18" s="597"/>
      <c r="G18" s="157">
        <v>966596.73</v>
      </c>
      <c r="H18" s="158">
        <v>36.32</v>
      </c>
      <c r="I18" s="151"/>
      <c r="J18" s="152">
        <f t="shared" si="0"/>
        <v>0</v>
      </c>
      <c r="K18" s="147"/>
      <c r="L18" s="152"/>
      <c r="M18" s="151"/>
      <c r="N18" s="152">
        <f t="shared" si="1"/>
        <v>0</v>
      </c>
      <c r="O18" s="154">
        <f t="shared" si="2"/>
        <v>966596.73</v>
      </c>
      <c r="P18" s="152">
        <f t="shared" si="3"/>
        <v>0.31205717053920073</v>
      </c>
    </row>
    <row r="19" spans="2:17" s="143" customFormat="1" x14ac:dyDescent="0.2">
      <c r="B19" s="148" t="s">
        <v>94</v>
      </c>
      <c r="C19" s="598" t="s">
        <v>95</v>
      </c>
      <c r="D19" s="598"/>
      <c r="E19" s="598"/>
      <c r="F19" s="599"/>
      <c r="G19" s="157">
        <v>29063.15</v>
      </c>
      <c r="H19" s="158">
        <v>1.0900000000000001</v>
      </c>
      <c r="I19" s="151"/>
      <c r="J19" s="152">
        <f t="shared" si="0"/>
        <v>0</v>
      </c>
      <c r="K19" s="147"/>
      <c r="L19" s="152"/>
      <c r="M19" s="151"/>
      <c r="N19" s="152">
        <f t="shared" si="1"/>
        <v>0</v>
      </c>
      <c r="O19" s="154">
        <f t="shared" si="2"/>
        <v>29063.15</v>
      </c>
      <c r="P19" s="152">
        <f t="shared" si="3"/>
        <v>9.3827798858334352E-3</v>
      </c>
    </row>
    <row r="20" spans="2:17" s="143" customFormat="1" x14ac:dyDescent="0.2">
      <c r="B20" s="148" t="s">
        <v>96</v>
      </c>
      <c r="C20" s="598" t="s">
        <v>97</v>
      </c>
      <c r="D20" s="598"/>
      <c r="E20" s="598"/>
      <c r="F20" s="599"/>
      <c r="G20" s="157">
        <v>3081.43</v>
      </c>
      <c r="H20" s="158">
        <v>0.12</v>
      </c>
      <c r="I20" s="151"/>
      <c r="J20" s="152">
        <f t="shared" si="0"/>
        <v>0</v>
      </c>
      <c r="K20" s="147"/>
      <c r="L20" s="152"/>
      <c r="M20" s="151"/>
      <c r="N20" s="152">
        <f t="shared" si="1"/>
        <v>0</v>
      </c>
      <c r="O20" s="154">
        <f t="shared" si="2"/>
        <v>3081.43</v>
      </c>
      <c r="P20" s="152">
        <f t="shared" si="3"/>
        <v>9.9481231124650023E-4</v>
      </c>
    </row>
    <row r="21" spans="2:17" s="143" customFormat="1" x14ac:dyDescent="0.2">
      <c r="B21" s="148" t="s">
        <v>98</v>
      </c>
      <c r="C21" s="598" t="s">
        <v>99</v>
      </c>
      <c r="D21" s="598"/>
      <c r="E21" s="598"/>
      <c r="F21" s="599"/>
      <c r="G21" s="157">
        <v>5941</v>
      </c>
      <c r="H21" s="158">
        <v>0.22</v>
      </c>
      <c r="I21" s="151"/>
      <c r="J21" s="152">
        <f t="shared" si="0"/>
        <v>0</v>
      </c>
      <c r="K21" s="147"/>
      <c r="L21" s="152"/>
      <c r="M21" s="151"/>
      <c r="N21" s="152">
        <f t="shared" si="1"/>
        <v>0</v>
      </c>
      <c r="O21" s="154">
        <f t="shared" si="2"/>
        <v>5941</v>
      </c>
      <c r="P21" s="152">
        <f t="shared" si="3"/>
        <v>1.9179990916929665E-3</v>
      </c>
    </row>
    <row r="22" spans="2:17" s="143" customFormat="1" x14ac:dyDescent="0.2">
      <c r="B22" s="148" t="s">
        <v>100</v>
      </c>
      <c r="C22" s="598" t="s">
        <v>101</v>
      </c>
      <c r="D22" s="598"/>
      <c r="E22" s="598"/>
      <c r="F22" s="599"/>
      <c r="G22" s="151"/>
      <c r="H22" s="152">
        <f>IFERROR(G22/$O$169,"-")</f>
        <v>0</v>
      </c>
      <c r="I22" s="151"/>
      <c r="J22" s="152">
        <f t="shared" si="0"/>
        <v>0</v>
      </c>
      <c r="K22" s="147"/>
      <c r="L22" s="152"/>
      <c r="M22" s="151"/>
      <c r="N22" s="152">
        <f t="shared" si="1"/>
        <v>0</v>
      </c>
      <c r="O22" s="154">
        <f t="shared" si="2"/>
        <v>0</v>
      </c>
      <c r="P22" s="152">
        <f t="shared" si="3"/>
        <v>0</v>
      </c>
    </row>
    <row r="23" spans="2:17" s="2" customFormat="1" ht="15" x14ac:dyDescent="0.25">
      <c r="B23" s="148" t="s">
        <v>102</v>
      </c>
      <c r="C23" s="598" t="s">
        <v>101</v>
      </c>
      <c r="D23" s="598"/>
      <c r="E23" s="598"/>
      <c r="F23" s="599"/>
      <c r="G23" s="151"/>
      <c r="H23" s="152">
        <f>IFERROR(G23/$O$169,"-")</f>
        <v>0</v>
      </c>
      <c r="I23" s="151"/>
      <c r="J23" s="152">
        <f t="shared" si="0"/>
        <v>0</v>
      </c>
      <c r="K23" s="153"/>
      <c r="L23" s="152"/>
      <c r="M23" s="151"/>
      <c r="N23" s="152">
        <f t="shared" si="1"/>
        <v>0</v>
      </c>
      <c r="O23" s="154">
        <f t="shared" si="2"/>
        <v>0</v>
      </c>
      <c r="P23" s="152">
        <f t="shared" si="3"/>
        <v>0</v>
      </c>
    </row>
    <row r="24" spans="2:17" s="143" customFormat="1" ht="24.75" customHeight="1" x14ac:dyDescent="0.2">
      <c r="B24" s="155" t="s">
        <v>103</v>
      </c>
      <c r="C24" s="589" t="s">
        <v>104</v>
      </c>
      <c r="D24" s="590"/>
      <c r="E24" s="590"/>
      <c r="F24" s="591"/>
      <c r="G24" s="156">
        <v>108932.59</v>
      </c>
      <c r="H24" s="156">
        <v>4.09</v>
      </c>
      <c r="I24" s="145">
        <f>SUM(I25:I26)</f>
        <v>0</v>
      </c>
      <c r="J24" s="146">
        <f t="shared" si="0"/>
        <v>0</v>
      </c>
      <c r="K24" s="145">
        <f>SUM(K25:K26)</f>
        <v>0</v>
      </c>
      <c r="L24" s="146">
        <f t="shared" ref="L24:L42" si="4">IFERROR(K24/$O$169,"-")</f>
        <v>0</v>
      </c>
      <c r="M24" s="145">
        <f>SUM(M25:M26)</f>
        <v>0</v>
      </c>
      <c r="N24" s="146">
        <f t="shared" si="1"/>
        <v>0</v>
      </c>
      <c r="O24" s="145">
        <f t="shared" ref="O24:O55" si="5">SUM(G24,I24,K24,M24)</f>
        <v>108932.59</v>
      </c>
      <c r="P24" s="146">
        <f t="shared" si="3"/>
        <v>3.5167919319266508E-2</v>
      </c>
    </row>
    <row r="25" spans="2:17" s="2" customFormat="1" ht="15" x14ac:dyDescent="0.25">
      <c r="B25" s="148" t="s">
        <v>105</v>
      </c>
      <c r="C25" s="596" t="s">
        <v>106</v>
      </c>
      <c r="D25" s="596"/>
      <c r="E25" s="596"/>
      <c r="F25" s="597"/>
      <c r="G25" s="157">
        <v>108932.59</v>
      </c>
      <c r="H25" s="158">
        <v>4.09</v>
      </c>
      <c r="I25" s="151"/>
      <c r="J25" s="152">
        <f t="shared" si="0"/>
        <v>0</v>
      </c>
      <c r="K25" s="151"/>
      <c r="L25" s="152">
        <f t="shared" si="4"/>
        <v>0</v>
      </c>
      <c r="M25" s="151"/>
      <c r="N25" s="152">
        <f t="shared" si="1"/>
        <v>0</v>
      </c>
      <c r="O25" s="154">
        <f t="shared" si="5"/>
        <v>108932.59</v>
      </c>
      <c r="P25" s="152">
        <f t="shared" si="3"/>
        <v>3.5167919319266508E-2</v>
      </c>
    </row>
    <row r="26" spans="2:17" s="2" customFormat="1" ht="15" x14ac:dyDescent="0.25">
      <c r="B26" s="148" t="s">
        <v>107</v>
      </c>
      <c r="C26" s="595" t="s">
        <v>108</v>
      </c>
      <c r="D26" s="586"/>
      <c r="E26" s="586"/>
      <c r="F26" s="587"/>
      <c r="G26" s="151"/>
      <c r="H26" s="152">
        <f>IFERROR(G26/$O$169,"-")</f>
        <v>0</v>
      </c>
      <c r="I26" s="151"/>
      <c r="J26" s="152">
        <f t="shared" si="0"/>
        <v>0</v>
      </c>
      <c r="K26" s="151"/>
      <c r="L26" s="152">
        <f t="shared" si="4"/>
        <v>0</v>
      </c>
      <c r="M26" s="151"/>
      <c r="N26" s="152">
        <f t="shared" si="1"/>
        <v>0</v>
      </c>
      <c r="O26" s="154">
        <f t="shared" si="5"/>
        <v>0</v>
      </c>
      <c r="P26" s="152">
        <f t="shared" si="3"/>
        <v>0</v>
      </c>
    </row>
    <row r="27" spans="2:17" s="143" customFormat="1" ht="27" customHeight="1" x14ac:dyDescent="0.2">
      <c r="B27" s="155" t="s">
        <v>109</v>
      </c>
      <c r="C27" s="590" t="s">
        <v>110</v>
      </c>
      <c r="D27" s="590"/>
      <c r="E27" s="590"/>
      <c r="F27" s="590"/>
      <c r="G27" s="156">
        <v>169597.88</v>
      </c>
      <c r="H27" s="156">
        <v>6.37</v>
      </c>
      <c r="I27" s="145">
        <f>SUM(I28:I30)</f>
        <v>0</v>
      </c>
      <c r="J27" s="146">
        <f t="shared" si="0"/>
        <v>0</v>
      </c>
      <c r="K27" s="145">
        <f>SUM(K28:K30)</f>
        <v>0</v>
      </c>
      <c r="L27" s="146">
        <f t="shared" si="4"/>
        <v>0</v>
      </c>
      <c r="M27" s="145">
        <f>SUM(M28:M30)</f>
        <v>0</v>
      </c>
      <c r="N27" s="146">
        <f t="shared" si="1"/>
        <v>0</v>
      </c>
      <c r="O27" s="145">
        <f t="shared" si="5"/>
        <v>169597.88</v>
      </c>
      <c r="P27" s="146">
        <f t="shared" si="3"/>
        <v>5.4753169465250419E-2</v>
      </c>
    </row>
    <row r="28" spans="2:17" s="2" customFormat="1" ht="15" x14ac:dyDescent="0.25">
      <c r="B28" s="148" t="s">
        <v>111</v>
      </c>
      <c r="C28" s="582" t="s">
        <v>112</v>
      </c>
      <c r="D28" s="582"/>
      <c r="E28" s="582"/>
      <c r="F28" s="583"/>
      <c r="G28" s="157">
        <v>169597.88</v>
      </c>
      <c r="H28" s="158">
        <v>6.37</v>
      </c>
      <c r="I28" s="151"/>
      <c r="J28" s="152">
        <f t="shared" si="0"/>
        <v>0</v>
      </c>
      <c r="K28" s="151"/>
      <c r="L28" s="152">
        <f t="shared" si="4"/>
        <v>0</v>
      </c>
      <c r="M28" s="151"/>
      <c r="N28" s="152">
        <f t="shared" si="1"/>
        <v>0</v>
      </c>
      <c r="O28" s="154">
        <f t="shared" si="5"/>
        <v>169597.88</v>
      </c>
      <c r="P28" s="152">
        <f t="shared" si="3"/>
        <v>5.4753169465250419E-2</v>
      </c>
    </row>
    <row r="29" spans="2:17" s="2" customFormat="1" ht="15" x14ac:dyDescent="0.25">
      <c r="B29" s="148" t="s">
        <v>113</v>
      </c>
      <c r="C29" s="149" t="s">
        <v>114</v>
      </c>
      <c r="D29" s="159"/>
      <c r="E29" s="159"/>
      <c r="F29" s="160"/>
      <c r="G29" s="151"/>
      <c r="H29" s="152">
        <f>IFERROR(G29/$O$169,"-")</f>
        <v>0</v>
      </c>
      <c r="I29" s="151"/>
      <c r="J29" s="152">
        <f t="shared" si="0"/>
        <v>0</v>
      </c>
      <c r="K29" s="151"/>
      <c r="L29" s="152">
        <f t="shared" si="4"/>
        <v>0</v>
      </c>
      <c r="M29" s="151"/>
      <c r="N29" s="152">
        <f t="shared" si="1"/>
        <v>0</v>
      </c>
      <c r="O29" s="154">
        <f t="shared" si="5"/>
        <v>0</v>
      </c>
      <c r="P29" s="152">
        <f t="shared" si="3"/>
        <v>0</v>
      </c>
    </row>
    <row r="30" spans="2:17" s="2" customFormat="1" ht="15" x14ac:dyDescent="0.25">
      <c r="B30" s="148" t="s">
        <v>115</v>
      </c>
      <c r="C30" s="586" t="s">
        <v>116</v>
      </c>
      <c r="D30" s="586"/>
      <c r="E30" s="586"/>
      <c r="F30" s="587"/>
      <c r="G30" s="151"/>
      <c r="H30" s="152">
        <f>IFERROR(G30/$O$169,"-")</f>
        <v>0</v>
      </c>
      <c r="I30" s="151"/>
      <c r="J30" s="152">
        <f t="shared" si="0"/>
        <v>0</v>
      </c>
      <c r="K30" s="151"/>
      <c r="L30" s="152">
        <f t="shared" si="4"/>
        <v>0</v>
      </c>
      <c r="M30" s="151"/>
      <c r="N30" s="152">
        <f t="shared" si="1"/>
        <v>0</v>
      </c>
      <c r="O30" s="154">
        <f t="shared" si="5"/>
        <v>0</v>
      </c>
      <c r="P30" s="152">
        <f t="shared" si="3"/>
        <v>0</v>
      </c>
    </row>
    <row r="31" spans="2:17" s="143" customFormat="1" x14ac:dyDescent="0.2">
      <c r="B31" s="155" t="s">
        <v>117</v>
      </c>
      <c r="C31" s="590" t="s">
        <v>118</v>
      </c>
      <c r="D31" s="590"/>
      <c r="E31" s="590"/>
      <c r="F31" s="590"/>
      <c r="G31" s="156">
        <v>4150</v>
      </c>
      <c r="H31" s="156">
        <v>0.16</v>
      </c>
      <c r="I31" s="145">
        <f>SUM(I32:I34)</f>
        <v>0</v>
      </c>
      <c r="J31" s="146">
        <f t="shared" si="0"/>
        <v>0</v>
      </c>
      <c r="K31" s="145">
        <f>SUM(K32:K34)</f>
        <v>0</v>
      </c>
      <c r="L31" s="146">
        <f t="shared" si="4"/>
        <v>0</v>
      </c>
      <c r="M31" s="145">
        <f>SUM(M32:M34)</f>
        <v>0</v>
      </c>
      <c r="N31" s="146">
        <f t="shared" si="1"/>
        <v>0</v>
      </c>
      <c r="O31" s="145">
        <f t="shared" si="5"/>
        <v>4150</v>
      </c>
      <c r="P31" s="146">
        <f t="shared" si="3"/>
        <v>1.3397906464443379E-3</v>
      </c>
    </row>
    <row r="32" spans="2:17" s="2" customFormat="1" ht="15" x14ac:dyDescent="0.25">
      <c r="B32" s="148" t="s">
        <v>119</v>
      </c>
      <c r="C32" s="582" t="s">
        <v>120</v>
      </c>
      <c r="D32" s="582"/>
      <c r="E32" s="582"/>
      <c r="F32" s="583"/>
      <c r="G32" s="151"/>
      <c r="H32" s="152">
        <f>IFERROR(G32/$O$169,"-")</f>
        <v>0</v>
      </c>
      <c r="I32" s="151"/>
      <c r="J32" s="152">
        <f t="shared" si="0"/>
        <v>0</v>
      </c>
      <c r="K32" s="151"/>
      <c r="L32" s="152">
        <f t="shared" si="4"/>
        <v>0</v>
      </c>
      <c r="M32" s="151"/>
      <c r="N32" s="152">
        <f t="shared" si="1"/>
        <v>0</v>
      </c>
      <c r="O32" s="154">
        <f t="shared" si="5"/>
        <v>0</v>
      </c>
      <c r="P32" s="152">
        <f t="shared" si="3"/>
        <v>0</v>
      </c>
      <c r="Q32" s="161"/>
    </row>
    <row r="33" spans="2:17" s="2" customFormat="1" ht="15" x14ac:dyDescent="0.25">
      <c r="B33" s="148" t="s">
        <v>121</v>
      </c>
      <c r="C33" s="586" t="s">
        <v>122</v>
      </c>
      <c r="D33" s="586"/>
      <c r="E33" s="586"/>
      <c r="F33" s="587"/>
      <c r="G33" s="157">
        <v>4150</v>
      </c>
      <c r="H33" s="158">
        <v>0.16</v>
      </c>
      <c r="I33" s="151"/>
      <c r="J33" s="152">
        <f t="shared" si="0"/>
        <v>0</v>
      </c>
      <c r="K33" s="151"/>
      <c r="L33" s="152">
        <f t="shared" si="4"/>
        <v>0</v>
      </c>
      <c r="M33" s="151"/>
      <c r="N33" s="152">
        <f t="shared" si="1"/>
        <v>0</v>
      </c>
      <c r="O33" s="154">
        <f t="shared" si="5"/>
        <v>4150</v>
      </c>
      <c r="P33" s="152">
        <f t="shared" si="3"/>
        <v>1.3397906464443379E-3</v>
      </c>
      <c r="Q33" s="161"/>
    </row>
    <row r="34" spans="2:17" s="2" customFormat="1" ht="15" x14ac:dyDescent="0.25">
      <c r="B34" s="148" t="s">
        <v>123</v>
      </c>
      <c r="C34" s="586" t="s">
        <v>101</v>
      </c>
      <c r="D34" s="586"/>
      <c r="E34" s="586"/>
      <c r="F34" s="587"/>
      <c r="G34" s="151"/>
      <c r="H34" s="152">
        <f>IFERROR(G34/$O$169,"-")</f>
        <v>0</v>
      </c>
      <c r="I34" s="151"/>
      <c r="J34" s="152">
        <f t="shared" si="0"/>
        <v>0</v>
      </c>
      <c r="K34" s="151"/>
      <c r="L34" s="152">
        <f t="shared" si="4"/>
        <v>0</v>
      </c>
      <c r="M34" s="151"/>
      <c r="N34" s="152">
        <f t="shared" si="1"/>
        <v>0</v>
      </c>
      <c r="O34" s="154">
        <f t="shared" si="5"/>
        <v>0</v>
      </c>
      <c r="P34" s="152">
        <f t="shared" si="3"/>
        <v>0</v>
      </c>
      <c r="Q34" s="161"/>
    </row>
    <row r="35" spans="2:17" s="143" customFormat="1" x14ac:dyDescent="0.2">
      <c r="B35" s="162" t="s">
        <v>124</v>
      </c>
      <c r="C35" s="590" t="s">
        <v>125</v>
      </c>
      <c r="D35" s="590"/>
      <c r="E35" s="590"/>
      <c r="F35" s="590"/>
      <c r="G35" s="156">
        <v>8521.4699999999993</v>
      </c>
      <c r="H35" s="156">
        <v>0.32</v>
      </c>
      <c r="I35" s="145">
        <f>SUM(I36:I42)</f>
        <v>0</v>
      </c>
      <c r="J35" s="146">
        <f t="shared" si="0"/>
        <v>0</v>
      </c>
      <c r="K35" s="145">
        <f>SUM(K36:K42)</f>
        <v>0</v>
      </c>
      <c r="L35" s="146">
        <f t="shared" si="4"/>
        <v>0</v>
      </c>
      <c r="M35" s="145">
        <f>SUM(M36:M42)</f>
        <v>0</v>
      </c>
      <c r="N35" s="146">
        <f t="shared" si="1"/>
        <v>0</v>
      </c>
      <c r="O35" s="145">
        <f t="shared" si="5"/>
        <v>8521.4699999999993</v>
      </c>
      <c r="P35" s="146">
        <f t="shared" si="3"/>
        <v>2.7510809156520554E-3</v>
      </c>
    </row>
    <row r="36" spans="2:17" s="2" customFormat="1" ht="12.75" customHeight="1" x14ac:dyDescent="0.25">
      <c r="B36" s="163" t="s">
        <v>126</v>
      </c>
      <c r="C36" s="582" t="s">
        <v>127</v>
      </c>
      <c r="D36" s="582"/>
      <c r="E36" s="582"/>
      <c r="F36" s="583"/>
      <c r="G36" s="157">
        <v>5883.9</v>
      </c>
      <c r="H36" s="158">
        <v>0.22</v>
      </c>
      <c r="I36" s="151"/>
      <c r="J36" s="152">
        <f t="shared" si="0"/>
        <v>0</v>
      </c>
      <c r="K36" s="151"/>
      <c r="L36" s="152">
        <f t="shared" si="4"/>
        <v>0</v>
      </c>
      <c r="M36" s="151"/>
      <c r="N36" s="152">
        <f t="shared" si="1"/>
        <v>0</v>
      </c>
      <c r="O36" s="154">
        <f t="shared" si="5"/>
        <v>5883.9</v>
      </c>
      <c r="P36" s="152">
        <f t="shared" si="3"/>
        <v>1.8995648637623709E-3</v>
      </c>
    </row>
    <row r="37" spans="2:17" s="2" customFormat="1" ht="15" x14ac:dyDescent="0.25">
      <c r="B37" s="163" t="s">
        <v>128</v>
      </c>
      <c r="C37" s="582" t="s">
        <v>129</v>
      </c>
      <c r="D37" s="582"/>
      <c r="E37" s="582"/>
      <c r="F37" s="583"/>
      <c r="G37" s="157">
        <v>2637.57</v>
      </c>
      <c r="H37" s="158">
        <v>0.1</v>
      </c>
      <c r="I37" s="151"/>
      <c r="J37" s="152">
        <f t="shared" si="0"/>
        <v>0</v>
      </c>
      <c r="K37" s="151"/>
      <c r="L37" s="152">
        <f t="shared" si="4"/>
        <v>0</v>
      </c>
      <c r="M37" s="151"/>
      <c r="N37" s="152">
        <f t="shared" si="1"/>
        <v>0</v>
      </c>
      <c r="O37" s="154">
        <f t="shared" si="5"/>
        <v>2637.57</v>
      </c>
      <c r="P37" s="152">
        <f t="shared" si="3"/>
        <v>8.515160518896849E-4</v>
      </c>
    </row>
    <row r="38" spans="2:17" s="2" customFormat="1" ht="15" x14ac:dyDescent="0.25">
      <c r="B38" s="163" t="s">
        <v>130</v>
      </c>
      <c r="C38" s="149" t="s">
        <v>131</v>
      </c>
      <c r="D38" s="159"/>
      <c r="E38" s="159"/>
      <c r="F38" s="160"/>
      <c r="G38" s="151"/>
      <c r="H38" s="152">
        <f>IFERROR(G38/$O$169,"-")</f>
        <v>0</v>
      </c>
      <c r="I38" s="151"/>
      <c r="J38" s="152">
        <f t="shared" si="0"/>
        <v>0</v>
      </c>
      <c r="K38" s="151"/>
      <c r="L38" s="152">
        <f t="shared" si="4"/>
        <v>0</v>
      </c>
      <c r="M38" s="151"/>
      <c r="N38" s="152">
        <f t="shared" si="1"/>
        <v>0</v>
      </c>
      <c r="O38" s="154">
        <f t="shared" si="5"/>
        <v>0</v>
      </c>
      <c r="P38" s="152">
        <f t="shared" si="3"/>
        <v>0</v>
      </c>
    </row>
    <row r="39" spans="2:17" s="2" customFormat="1" ht="12.75" customHeight="1" x14ac:dyDescent="0.25">
      <c r="B39" s="163" t="s">
        <v>132</v>
      </c>
      <c r="C39" s="592" t="s">
        <v>133</v>
      </c>
      <c r="D39" s="582"/>
      <c r="E39" s="582"/>
      <c r="F39" s="583"/>
      <c r="G39" s="151"/>
      <c r="H39" s="152">
        <f>IFERROR(G39/$O$169,"-")</f>
        <v>0</v>
      </c>
      <c r="I39" s="151"/>
      <c r="J39" s="152">
        <f t="shared" si="0"/>
        <v>0</v>
      </c>
      <c r="K39" s="151"/>
      <c r="L39" s="152">
        <f t="shared" si="4"/>
        <v>0</v>
      </c>
      <c r="M39" s="151"/>
      <c r="N39" s="152">
        <f t="shared" si="1"/>
        <v>0</v>
      </c>
      <c r="O39" s="154">
        <f t="shared" si="5"/>
        <v>0</v>
      </c>
      <c r="P39" s="152">
        <f t="shared" si="3"/>
        <v>0</v>
      </c>
    </row>
    <row r="40" spans="2:17" s="2" customFormat="1" ht="15" x14ac:dyDescent="0.25">
      <c r="B40" s="163" t="s">
        <v>134</v>
      </c>
      <c r="C40" s="149" t="s">
        <v>135</v>
      </c>
      <c r="D40" s="159"/>
      <c r="E40" s="159"/>
      <c r="F40" s="160"/>
      <c r="G40" s="151"/>
      <c r="H40" s="152">
        <f>IFERROR(G40/$O$169,"-")</f>
        <v>0</v>
      </c>
      <c r="I40" s="151"/>
      <c r="J40" s="152">
        <f t="shared" si="0"/>
        <v>0</v>
      </c>
      <c r="K40" s="151"/>
      <c r="L40" s="152">
        <f t="shared" si="4"/>
        <v>0</v>
      </c>
      <c r="M40" s="151"/>
      <c r="N40" s="152">
        <f t="shared" si="1"/>
        <v>0</v>
      </c>
      <c r="O40" s="154">
        <f t="shared" si="5"/>
        <v>0</v>
      </c>
      <c r="P40" s="152">
        <f t="shared" si="3"/>
        <v>0</v>
      </c>
    </row>
    <row r="41" spans="2:17" s="2" customFormat="1" ht="12.75" customHeight="1" x14ac:dyDescent="0.25">
      <c r="B41" s="163" t="s">
        <v>136</v>
      </c>
      <c r="C41" s="586" t="s">
        <v>137</v>
      </c>
      <c r="D41" s="586"/>
      <c r="E41" s="586"/>
      <c r="F41" s="587"/>
      <c r="G41" s="151"/>
      <c r="H41" s="152">
        <f>IFERROR(G41/$O$169,"-")</f>
        <v>0</v>
      </c>
      <c r="I41" s="151"/>
      <c r="J41" s="152">
        <f t="shared" si="0"/>
        <v>0</v>
      </c>
      <c r="K41" s="151"/>
      <c r="L41" s="152">
        <f t="shared" si="4"/>
        <v>0</v>
      </c>
      <c r="M41" s="151"/>
      <c r="N41" s="152">
        <f t="shared" si="1"/>
        <v>0</v>
      </c>
      <c r="O41" s="154">
        <f t="shared" si="5"/>
        <v>0</v>
      </c>
      <c r="P41" s="152">
        <f t="shared" si="3"/>
        <v>0</v>
      </c>
    </row>
    <row r="42" spans="2:17" s="2" customFormat="1" ht="12.75" customHeight="1" x14ac:dyDescent="0.25">
      <c r="B42" s="163" t="s">
        <v>138</v>
      </c>
      <c r="C42" s="586" t="s">
        <v>101</v>
      </c>
      <c r="D42" s="586"/>
      <c r="E42" s="586"/>
      <c r="F42" s="587"/>
      <c r="G42" s="151"/>
      <c r="H42" s="152">
        <f>IFERROR(G42/$O$169,"-")</f>
        <v>0</v>
      </c>
      <c r="I42" s="151"/>
      <c r="J42" s="152">
        <f t="shared" si="0"/>
        <v>0</v>
      </c>
      <c r="K42" s="151"/>
      <c r="L42" s="152">
        <f t="shared" si="4"/>
        <v>0</v>
      </c>
      <c r="M42" s="151"/>
      <c r="N42" s="152">
        <f t="shared" si="1"/>
        <v>0</v>
      </c>
      <c r="O42" s="154">
        <f t="shared" si="5"/>
        <v>0</v>
      </c>
      <c r="P42" s="152">
        <f t="shared" si="3"/>
        <v>0</v>
      </c>
    </row>
    <row r="43" spans="2:17" s="143" customFormat="1" x14ac:dyDescent="0.2">
      <c r="B43" s="155" t="s">
        <v>139</v>
      </c>
      <c r="C43" s="590" t="s">
        <v>140</v>
      </c>
      <c r="D43" s="590"/>
      <c r="E43" s="590"/>
      <c r="F43" s="591"/>
      <c r="G43" s="156">
        <v>282430.61</v>
      </c>
      <c r="H43" s="156">
        <v>10.61</v>
      </c>
      <c r="I43" s="145">
        <f>SUM(I44:I70)</f>
        <v>0</v>
      </c>
      <c r="J43" s="146">
        <f t="shared" si="0"/>
        <v>0</v>
      </c>
      <c r="K43" s="156">
        <v>14976.36</v>
      </c>
      <c r="L43" s="156">
        <v>6.49</v>
      </c>
      <c r="M43" s="156">
        <v>162539.96</v>
      </c>
      <c r="N43" s="156">
        <v>79.180000000000007</v>
      </c>
      <c r="O43" s="145">
        <f t="shared" si="5"/>
        <v>459946.92999999993</v>
      </c>
      <c r="P43" s="146">
        <f t="shared" si="3"/>
        <v>0.14848978184934664</v>
      </c>
      <c r="Q43" s="452"/>
    </row>
    <row r="44" spans="2:17" s="143" customFormat="1" x14ac:dyDescent="0.2">
      <c r="B44" s="164" t="s">
        <v>141</v>
      </c>
      <c r="C44" s="582" t="s">
        <v>142</v>
      </c>
      <c r="D44" s="582"/>
      <c r="E44" s="582"/>
      <c r="F44" s="583"/>
      <c r="G44" s="151"/>
      <c r="H44" s="152">
        <f>IFERROR(G44/$O$169,"-")</f>
        <v>0</v>
      </c>
      <c r="I44" s="151"/>
      <c r="J44" s="152">
        <f t="shared" ref="J44:J75" si="6">IFERROR(I44/$O$169,"-")</f>
        <v>0</v>
      </c>
      <c r="K44" s="151"/>
      <c r="L44" s="152">
        <f t="shared" ref="L44:L55" si="7">IFERROR(K44/$O$169,"-")</f>
        <v>0</v>
      </c>
      <c r="M44" s="151"/>
      <c r="N44" s="152">
        <f>IFERROR(M44/$O$169,"-")</f>
        <v>0</v>
      </c>
      <c r="O44" s="154">
        <f t="shared" si="5"/>
        <v>0</v>
      </c>
      <c r="P44" s="152">
        <f t="shared" ref="P44:P75" si="8">IFERROR(O44/$O$169,"-")</f>
        <v>0</v>
      </c>
      <c r="Q44" s="448"/>
    </row>
    <row r="45" spans="2:17" s="143" customFormat="1" x14ac:dyDescent="0.2">
      <c r="B45" s="164" t="s">
        <v>143</v>
      </c>
      <c r="C45" s="582" t="s">
        <v>144</v>
      </c>
      <c r="D45" s="582"/>
      <c r="E45" s="582"/>
      <c r="F45" s="583"/>
      <c r="G45" s="151"/>
      <c r="H45" s="152">
        <f>IFERROR(G45/$O$169,"-")</f>
        <v>0</v>
      </c>
      <c r="I45" s="151"/>
      <c r="J45" s="152">
        <f t="shared" si="6"/>
        <v>0</v>
      </c>
      <c r="K45" s="151"/>
      <c r="L45" s="152">
        <f t="shared" si="7"/>
        <v>0</v>
      </c>
      <c r="M45" s="151"/>
      <c r="N45" s="152">
        <f>IFERROR(M45/$O$169,"-")</f>
        <v>0</v>
      </c>
      <c r="O45" s="154">
        <f t="shared" si="5"/>
        <v>0</v>
      </c>
      <c r="P45" s="152">
        <f t="shared" si="8"/>
        <v>0</v>
      </c>
      <c r="Q45" s="448"/>
    </row>
    <row r="46" spans="2:17" s="143" customFormat="1" x14ac:dyDescent="0.2">
      <c r="B46" s="164" t="s">
        <v>145</v>
      </c>
      <c r="C46" s="582" t="s">
        <v>146</v>
      </c>
      <c r="D46" s="582"/>
      <c r="E46" s="582"/>
      <c r="F46" s="583"/>
      <c r="G46" s="151"/>
      <c r="H46" s="152">
        <f>IFERROR(G46/$O$169,"-")</f>
        <v>0</v>
      </c>
      <c r="I46" s="151"/>
      <c r="J46" s="152">
        <f t="shared" si="6"/>
        <v>0</v>
      </c>
      <c r="K46" s="151"/>
      <c r="L46" s="152">
        <f t="shared" si="7"/>
        <v>0</v>
      </c>
      <c r="M46" s="151"/>
      <c r="N46" s="152">
        <f>IFERROR(M46/$O$169,"-")</f>
        <v>0</v>
      </c>
      <c r="O46" s="154">
        <f t="shared" si="5"/>
        <v>0</v>
      </c>
      <c r="P46" s="152">
        <f t="shared" si="8"/>
        <v>0</v>
      </c>
      <c r="Q46" s="448"/>
    </row>
    <row r="47" spans="2:17" s="143" customFormat="1" x14ac:dyDescent="0.2">
      <c r="B47" s="164" t="s">
        <v>147</v>
      </c>
      <c r="C47" s="582" t="s">
        <v>148</v>
      </c>
      <c r="D47" s="582"/>
      <c r="E47" s="582"/>
      <c r="F47" s="583"/>
      <c r="G47" s="151"/>
      <c r="H47" s="152">
        <f>IFERROR(G47/$O$169,"-")</f>
        <v>0</v>
      </c>
      <c r="I47" s="151"/>
      <c r="J47" s="152">
        <f t="shared" si="6"/>
        <v>0</v>
      </c>
      <c r="K47" s="151"/>
      <c r="L47" s="152">
        <f t="shared" si="7"/>
        <v>0</v>
      </c>
      <c r="M47" s="157">
        <v>2524.89</v>
      </c>
      <c r="N47" s="158">
        <v>1.23</v>
      </c>
      <c r="O47" s="154">
        <f t="shared" si="5"/>
        <v>2524.89</v>
      </c>
      <c r="P47" s="152">
        <f t="shared" si="8"/>
        <v>8.1513831453032385E-4</v>
      </c>
      <c r="Q47" s="448"/>
    </row>
    <row r="48" spans="2:17" s="143" customFormat="1" x14ac:dyDescent="0.2">
      <c r="B48" s="164" t="s">
        <v>149</v>
      </c>
      <c r="C48" s="582" t="s">
        <v>150</v>
      </c>
      <c r="D48" s="582"/>
      <c r="E48" s="582"/>
      <c r="F48" s="583"/>
      <c r="G48" s="151"/>
      <c r="H48" s="152">
        <f>IFERROR(G48/$O$169,"-")</f>
        <v>0</v>
      </c>
      <c r="I48" s="151"/>
      <c r="J48" s="152">
        <f t="shared" si="6"/>
        <v>0</v>
      </c>
      <c r="K48" s="151"/>
      <c r="L48" s="152">
        <f t="shared" si="7"/>
        <v>0</v>
      </c>
      <c r="M48" s="157">
        <v>1128.75</v>
      </c>
      <c r="N48" s="158">
        <v>0.55000000000000004</v>
      </c>
      <c r="O48" s="154">
        <f t="shared" si="5"/>
        <v>1128.75</v>
      </c>
      <c r="P48" s="152">
        <f t="shared" si="8"/>
        <v>3.6440691377687866E-4</v>
      </c>
      <c r="Q48" s="448"/>
    </row>
    <row r="49" spans="2:17" s="143" customFormat="1" x14ac:dyDescent="0.2">
      <c r="B49" s="164" t="s">
        <v>151</v>
      </c>
      <c r="C49" s="582" t="s">
        <v>152</v>
      </c>
      <c r="D49" s="582"/>
      <c r="E49" s="582"/>
      <c r="F49" s="583"/>
      <c r="G49" s="157">
        <v>16842.48</v>
      </c>
      <c r="H49" s="158">
        <v>0.63</v>
      </c>
      <c r="I49" s="151"/>
      <c r="J49" s="152">
        <f t="shared" si="6"/>
        <v>0</v>
      </c>
      <c r="K49" s="151"/>
      <c r="L49" s="152">
        <f t="shared" si="7"/>
        <v>0</v>
      </c>
      <c r="M49" s="157">
        <v>612.24</v>
      </c>
      <c r="N49" s="158">
        <v>0.3</v>
      </c>
      <c r="O49" s="154">
        <f t="shared" si="5"/>
        <v>17454.72</v>
      </c>
      <c r="P49" s="152">
        <f t="shared" si="8"/>
        <v>5.6351013475433526E-3</v>
      </c>
      <c r="Q49" s="448"/>
    </row>
    <row r="50" spans="2:17" s="143" customFormat="1" ht="24.75" customHeight="1" x14ac:dyDescent="0.2">
      <c r="B50" s="164" t="s">
        <v>153</v>
      </c>
      <c r="C50" s="582" t="s">
        <v>154</v>
      </c>
      <c r="D50" s="582"/>
      <c r="E50" s="582"/>
      <c r="F50" s="583"/>
      <c r="G50" s="157">
        <v>89.76</v>
      </c>
      <c r="H50" s="158">
        <v>0</v>
      </c>
      <c r="I50" s="151"/>
      <c r="J50" s="152">
        <f t="shared" si="6"/>
        <v>0</v>
      </c>
      <c r="K50" s="151"/>
      <c r="L50" s="152">
        <f t="shared" si="7"/>
        <v>0</v>
      </c>
      <c r="M50" s="151"/>
      <c r="N50" s="152">
        <f>IFERROR(M50/$O$169,"-")</f>
        <v>0</v>
      </c>
      <c r="O50" s="154">
        <f t="shared" si="5"/>
        <v>89.76</v>
      </c>
      <c r="P50" s="152">
        <f t="shared" si="8"/>
        <v>2.8978218897552715E-5</v>
      </c>
      <c r="Q50" s="448"/>
    </row>
    <row r="51" spans="2:17" s="143" customFormat="1" ht="24.75" customHeight="1" x14ac:dyDescent="0.2">
      <c r="B51" s="164" t="s">
        <v>155</v>
      </c>
      <c r="C51" s="582" t="s">
        <v>156</v>
      </c>
      <c r="D51" s="582"/>
      <c r="E51" s="582"/>
      <c r="F51" s="583"/>
      <c r="G51" s="157">
        <v>1731.84</v>
      </c>
      <c r="H51" s="158">
        <v>7.0000000000000007E-2</v>
      </c>
      <c r="I51" s="151"/>
      <c r="J51" s="152">
        <f t="shared" si="6"/>
        <v>0</v>
      </c>
      <c r="K51" s="151"/>
      <c r="L51" s="152">
        <f t="shared" si="7"/>
        <v>0</v>
      </c>
      <c r="M51" s="151"/>
      <c r="N51" s="152">
        <f>IFERROR(M51/$O$169,"-")</f>
        <v>0</v>
      </c>
      <c r="O51" s="154">
        <f t="shared" si="5"/>
        <v>1731.84</v>
      </c>
      <c r="P51" s="152">
        <f t="shared" si="8"/>
        <v>5.5910916461160529E-4</v>
      </c>
      <c r="Q51" s="448"/>
    </row>
    <row r="52" spans="2:17" s="143" customFormat="1" ht="26.25" customHeight="1" x14ac:dyDescent="0.2">
      <c r="B52" s="163" t="s">
        <v>157</v>
      </c>
      <c r="C52" s="582" t="s">
        <v>158</v>
      </c>
      <c r="D52" s="582"/>
      <c r="E52" s="582"/>
      <c r="F52" s="583"/>
      <c r="G52" s="157">
        <v>1316.4</v>
      </c>
      <c r="H52" s="158">
        <v>0.05</v>
      </c>
      <c r="I52" s="151"/>
      <c r="J52" s="152">
        <f t="shared" si="6"/>
        <v>0</v>
      </c>
      <c r="K52" s="151"/>
      <c r="L52" s="152">
        <f t="shared" si="7"/>
        <v>0</v>
      </c>
      <c r="M52" s="151"/>
      <c r="N52" s="152">
        <f>IFERROR(M52/$O$169,"-")</f>
        <v>0</v>
      </c>
      <c r="O52" s="154">
        <f t="shared" si="5"/>
        <v>1316.4</v>
      </c>
      <c r="P52" s="152">
        <f t="shared" si="8"/>
        <v>4.2498804987453653E-4</v>
      </c>
      <c r="Q52" s="448"/>
    </row>
    <row r="53" spans="2:17" s="143" customFormat="1" ht="26.25" customHeight="1" x14ac:dyDescent="0.2">
      <c r="B53" s="163" t="s">
        <v>159</v>
      </c>
      <c r="C53" s="592" t="s">
        <v>160</v>
      </c>
      <c r="D53" s="582"/>
      <c r="E53" s="582"/>
      <c r="F53" s="583"/>
      <c r="G53" s="157">
        <v>199.56</v>
      </c>
      <c r="H53" s="158">
        <v>0.01</v>
      </c>
      <c r="I53" s="151"/>
      <c r="J53" s="152">
        <f t="shared" si="6"/>
        <v>0</v>
      </c>
      <c r="K53" s="151"/>
      <c r="L53" s="152">
        <f t="shared" si="7"/>
        <v>0</v>
      </c>
      <c r="M53" s="151"/>
      <c r="N53" s="152">
        <f>IFERROR(M53/$O$169,"-")</f>
        <v>0</v>
      </c>
      <c r="O53" s="154">
        <f t="shared" si="5"/>
        <v>199.56</v>
      </c>
      <c r="P53" s="152">
        <f t="shared" si="8"/>
        <v>6.4426173832393273E-5</v>
      </c>
      <c r="Q53" s="448"/>
    </row>
    <row r="54" spans="2:17" s="143" customFormat="1" x14ac:dyDescent="0.2">
      <c r="B54" s="163" t="s">
        <v>161</v>
      </c>
      <c r="C54" s="592" t="s">
        <v>162</v>
      </c>
      <c r="D54" s="582"/>
      <c r="E54" s="582"/>
      <c r="F54" s="583"/>
      <c r="G54" s="157">
        <v>3388.08</v>
      </c>
      <c r="H54" s="158">
        <v>0.13</v>
      </c>
      <c r="I54" s="151"/>
      <c r="J54" s="152">
        <f t="shared" si="6"/>
        <v>0</v>
      </c>
      <c r="K54" s="151"/>
      <c r="L54" s="152">
        <f t="shared" si="7"/>
        <v>0</v>
      </c>
      <c r="M54" s="157">
        <v>1157.8800000000001</v>
      </c>
      <c r="N54" s="158">
        <v>0.56000000000000005</v>
      </c>
      <c r="O54" s="154">
        <f t="shared" si="5"/>
        <v>4545.96</v>
      </c>
      <c r="P54" s="152">
        <f t="shared" si="8"/>
        <v>1.467622816171109E-3</v>
      </c>
      <c r="Q54" s="448"/>
    </row>
    <row r="55" spans="2:17" s="143" customFormat="1" x14ac:dyDescent="0.2">
      <c r="B55" s="163" t="s">
        <v>163</v>
      </c>
      <c r="C55" s="592" t="s">
        <v>164</v>
      </c>
      <c r="D55" s="582"/>
      <c r="E55" s="582"/>
      <c r="F55" s="583"/>
      <c r="G55" s="157">
        <v>76044.12</v>
      </c>
      <c r="H55" s="158">
        <v>2.86</v>
      </c>
      <c r="I55" s="151"/>
      <c r="J55" s="152">
        <f t="shared" si="6"/>
        <v>0</v>
      </c>
      <c r="K55" s="151"/>
      <c r="L55" s="152">
        <f t="shared" si="7"/>
        <v>0</v>
      </c>
      <c r="M55" s="157">
        <v>36911.300000000003</v>
      </c>
      <c r="N55" s="158">
        <v>17.98</v>
      </c>
      <c r="O55" s="154">
        <f t="shared" si="5"/>
        <v>112955.42</v>
      </c>
      <c r="P55" s="152">
        <f t="shared" si="8"/>
        <v>3.6466654260528114E-2</v>
      </c>
      <c r="Q55" s="448"/>
    </row>
    <row r="56" spans="2:17" s="143" customFormat="1" x14ac:dyDescent="0.2">
      <c r="B56" s="163" t="s">
        <v>165</v>
      </c>
      <c r="C56" s="582" t="s">
        <v>166</v>
      </c>
      <c r="D56" s="582"/>
      <c r="E56" s="582"/>
      <c r="F56" s="583"/>
      <c r="G56" s="151"/>
      <c r="H56" s="152">
        <f>IFERROR(G56/$O$169,"-")</f>
        <v>0</v>
      </c>
      <c r="I56" s="151"/>
      <c r="J56" s="152">
        <f t="shared" si="6"/>
        <v>0</v>
      </c>
      <c r="K56" s="157">
        <v>13650.24</v>
      </c>
      <c r="L56" s="158">
        <v>5.92</v>
      </c>
      <c r="M56" s="151"/>
      <c r="N56" s="152">
        <f>IFERROR(M56/$O$169,"-")</f>
        <v>0</v>
      </c>
      <c r="O56" s="154">
        <f t="shared" ref="O56:O87" si="9">SUM(G56,I56,K56,M56)</f>
        <v>13650.24</v>
      </c>
      <c r="P56" s="152">
        <f t="shared" si="8"/>
        <v>4.4068587647518934E-3</v>
      </c>
      <c r="Q56" s="448"/>
    </row>
    <row r="57" spans="2:17" s="143" customFormat="1" x14ac:dyDescent="0.2">
      <c r="B57" s="163" t="s">
        <v>167</v>
      </c>
      <c r="C57" s="582" t="s">
        <v>168</v>
      </c>
      <c r="D57" s="582"/>
      <c r="E57" s="582"/>
      <c r="F57" s="583"/>
      <c r="G57" s="151"/>
      <c r="H57" s="152">
        <f>IFERROR(G57/$O$169,"-")</f>
        <v>0</v>
      </c>
      <c r="I57" s="151"/>
      <c r="J57" s="152">
        <f t="shared" si="6"/>
        <v>0</v>
      </c>
      <c r="K57" s="151"/>
      <c r="L57" s="152">
        <f t="shared" ref="L57:L63" si="10">IFERROR(K57/$O$169,"-")</f>
        <v>0</v>
      </c>
      <c r="M57" s="151"/>
      <c r="N57" s="152">
        <f>IFERROR(M57/$O$169,"-")</f>
        <v>0</v>
      </c>
      <c r="O57" s="154">
        <f t="shared" si="9"/>
        <v>0</v>
      </c>
      <c r="P57" s="152">
        <f t="shared" si="8"/>
        <v>0</v>
      </c>
      <c r="Q57" s="448"/>
    </row>
    <row r="58" spans="2:17" s="143" customFormat="1" ht="26.25" customHeight="1" x14ac:dyDescent="0.2">
      <c r="B58" s="163" t="s">
        <v>169</v>
      </c>
      <c r="C58" s="582" t="s">
        <v>170</v>
      </c>
      <c r="D58" s="582"/>
      <c r="E58" s="582"/>
      <c r="F58" s="583"/>
      <c r="G58" s="157">
        <v>5160.6000000000004</v>
      </c>
      <c r="H58" s="158">
        <v>0.19</v>
      </c>
      <c r="I58" s="151"/>
      <c r="J58" s="152">
        <f t="shared" si="6"/>
        <v>0</v>
      </c>
      <c r="K58" s="151"/>
      <c r="L58" s="152">
        <f t="shared" si="10"/>
        <v>0</v>
      </c>
      <c r="M58" s="157">
        <v>276.89999999999998</v>
      </c>
      <c r="N58" s="158">
        <v>0.13</v>
      </c>
      <c r="O58" s="154">
        <f t="shared" si="9"/>
        <v>5437.5</v>
      </c>
      <c r="P58" s="152">
        <f t="shared" si="8"/>
        <v>1.7554485879617077E-3</v>
      </c>
      <c r="Q58" s="448"/>
    </row>
    <row r="59" spans="2:17" s="143" customFormat="1" ht="26.25" customHeight="1" x14ac:dyDescent="0.2">
      <c r="B59" s="163" t="s">
        <v>171</v>
      </c>
      <c r="C59" s="582" t="s">
        <v>172</v>
      </c>
      <c r="D59" s="582"/>
      <c r="E59" s="582"/>
      <c r="F59" s="583"/>
      <c r="G59" s="157">
        <v>110710.07</v>
      </c>
      <c r="H59" s="158">
        <v>4.16</v>
      </c>
      <c r="I59" s="151"/>
      <c r="J59" s="152">
        <f t="shared" si="6"/>
        <v>0</v>
      </c>
      <c r="K59" s="151"/>
      <c r="L59" s="152">
        <f t="shared" si="10"/>
        <v>0</v>
      </c>
      <c r="M59" s="157">
        <v>34804.17</v>
      </c>
      <c r="N59" s="158">
        <v>16.96</v>
      </c>
      <c r="O59" s="154">
        <f t="shared" si="9"/>
        <v>145514.23999999999</v>
      </c>
      <c r="P59" s="152">
        <f t="shared" si="8"/>
        <v>4.6977980163001566E-2</v>
      </c>
      <c r="Q59" s="448"/>
    </row>
    <row r="60" spans="2:17" s="143" customFormat="1" x14ac:dyDescent="0.2">
      <c r="B60" s="163" t="s">
        <v>173</v>
      </c>
      <c r="C60" s="582" t="s">
        <v>174</v>
      </c>
      <c r="D60" s="582"/>
      <c r="E60" s="582"/>
      <c r="F60" s="583"/>
      <c r="G60" s="157">
        <v>25224.720000000001</v>
      </c>
      <c r="H60" s="158">
        <v>0.95</v>
      </c>
      <c r="I60" s="151"/>
      <c r="J60" s="152">
        <f t="shared" si="6"/>
        <v>0</v>
      </c>
      <c r="K60" s="151"/>
      <c r="L60" s="152">
        <f t="shared" si="10"/>
        <v>0</v>
      </c>
      <c r="M60" s="157">
        <v>21632.76</v>
      </c>
      <c r="N60" s="158">
        <v>10.54</v>
      </c>
      <c r="O60" s="154">
        <f t="shared" si="9"/>
        <v>46857.479999999996</v>
      </c>
      <c r="P60" s="152">
        <f t="shared" si="8"/>
        <v>1.5127521306012682E-2</v>
      </c>
      <c r="Q60" s="448"/>
    </row>
    <row r="61" spans="2:17" s="143" customFormat="1" x14ac:dyDescent="0.2">
      <c r="B61" s="163" t="s">
        <v>175</v>
      </c>
      <c r="C61" s="582" t="s">
        <v>176</v>
      </c>
      <c r="D61" s="582"/>
      <c r="E61" s="582"/>
      <c r="F61" s="583"/>
      <c r="G61" s="157">
        <v>6029.76</v>
      </c>
      <c r="H61" s="158">
        <v>0.23</v>
      </c>
      <c r="I61" s="151"/>
      <c r="J61" s="152">
        <f t="shared" si="6"/>
        <v>0</v>
      </c>
      <c r="K61" s="151"/>
      <c r="L61" s="152">
        <f t="shared" si="10"/>
        <v>0</v>
      </c>
      <c r="M61" s="157">
        <v>542.17999999999995</v>
      </c>
      <c r="N61" s="158">
        <v>0.26</v>
      </c>
      <c r="O61" s="154">
        <f t="shared" si="9"/>
        <v>6571.9400000000005</v>
      </c>
      <c r="P61" s="152">
        <f t="shared" si="8"/>
        <v>2.1216924677092534E-3</v>
      </c>
      <c r="Q61" s="448"/>
    </row>
    <row r="62" spans="2:17" s="143" customFormat="1" x14ac:dyDescent="0.2">
      <c r="B62" s="163" t="s">
        <v>177</v>
      </c>
      <c r="C62" s="582" t="s">
        <v>178</v>
      </c>
      <c r="D62" s="582"/>
      <c r="E62" s="582"/>
      <c r="F62" s="583"/>
      <c r="G62" s="157">
        <v>143.28</v>
      </c>
      <c r="H62" s="158">
        <v>0.01</v>
      </c>
      <c r="I62" s="151"/>
      <c r="J62" s="152">
        <f t="shared" si="6"/>
        <v>0</v>
      </c>
      <c r="K62" s="151"/>
      <c r="L62" s="152">
        <f t="shared" si="10"/>
        <v>0</v>
      </c>
      <c r="M62" s="151"/>
      <c r="N62" s="152">
        <f>IFERROR(M62/$O$169,"-")</f>
        <v>0</v>
      </c>
      <c r="O62" s="154">
        <f t="shared" si="9"/>
        <v>143.28</v>
      </c>
      <c r="P62" s="152">
        <f t="shared" si="8"/>
        <v>4.6256675619890294E-5</v>
      </c>
      <c r="Q62" s="448"/>
    </row>
    <row r="63" spans="2:17" s="143" customFormat="1" ht="13.5" customHeight="1" x14ac:dyDescent="0.2">
      <c r="B63" s="163" t="s">
        <v>179</v>
      </c>
      <c r="C63" s="582" t="s">
        <v>180</v>
      </c>
      <c r="D63" s="582"/>
      <c r="E63" s="582"/>
      <c r="F63" s="583"/>
      <c r="G63" s="157">
        <v>22086.37</v>
      </c>
      <c r="H63" s="158">
        <v>0.83</v>
      </c>
      <c r="I63" s="151"/>
      <c r="J63" s="152">
        <f t="shared" si="6"/>
        <v>0</v>
      </c>
      <c r="K63" s="151"/>
      <c r="L63" s="152">
        <f t="shared" si="10"/>
        <v>0</v>
      </c>
      <c r="M63" s="157">
        <v>6305.9</v>
      </c>
      <c r="N63" s="158">
        <v>3.07</v>
      </c>
      <c r="O63" s="154">
        <f t="shared" si="9"/>
        <v>28392.269999999997</v>
      </c>
      <c r="P63" s="152">
        <f t="shared" si="8"/>
        <v>9.1661922354993198E-3</v>
      </c>
      <c r="Q63" s="448"/>
    </row>
    <row r="64" spans="2:17" s="143" customFormat="1" x14ac:dyDescent="0.2">
      <c r="B64" s="163" t="s">
        <v>181</v>
      </c>
      <c r="C64" s="582" t="s">
        <v>182</v>
      </c>
      <c r="D64" s="582"/>
      <c r="E64" s="582"/>
      <c r="F64" s="583"/>
      <c r="G64" s="157">
        <v>7740.48</v>
      </c>
      <c r="H64" s="158">
        <v>0.28999999999999998</v>
      </c>
      <c r="I64" s="151"/>
      <c r="J64" s="152">
        <f t="shared" si="6"/>
        <v>0</v>
      </c>
      <c r="K64" s="157">
        <v>1307.4000000000001</v>
      </c>
      <c r="L64" s="158">
        <v>0.56999999999999995</v>
      </c>
      <c r="M64" s="157">
        <v>22926.87</v>
      </c>
      <c r="N64" s="158">
        <v>11.17</v>
      </c>
      <c r="O64" s="154">
        <f t="shared" si="9"/>
        <v>31974.75</v>
      </c>
      <c r="P64" s="152">
        <f t="shared" si="8"/>
        <v>1.0322764089733998E-2</v>
      </c>
      <c r="Q64" s="448"/>
    </row>
    <row r="65" spans="2:17" s="143" customFormat="1" ht="25.5" customHeight="1" x14ac:dyDescent="0.2">
      <c r="B65" s="163" t="s">
        <v>183</v>
      </c>
      <c r="C65" s="582" t="s">
        <v>184</v>
      </c>
      <c r="D65" s="582"/>
      <c r="E65" s="582"/>
      <c r="F65" s="583"/>
      <c r="G65" s="157">
        <v>1507.54</v>
      </c>
      <c r="H65" s="158">
        <v>0.06</v>
      </c>
      <c r="I65" s="151"/>
      <c r="J65" s="152">
        <f t="shared" si="6"/>
        <v>0</v>
      </c>
      <c r="K65" s="151"/>
      <c r="L65" s="152">
        <f>IFERROR(K65/$O$169,"-")</f>
        <v>0</v>
      </c>
      <c r="M65" s="157">
        <v>2294.25</v>
      </c>
      <c r="N65" s="158">
        <v>1.1200000000000001</v>
      </c>
      <c r="O65" s="154">
        <f t="shared" si="9"/>
        <v>3801.79</v>
      </c>
      <c r="P65" s="152">
        <f t="shared" si="8"/>
        <v>1.2273741401796672E-3</v>
      </c>
      <c r="Q65" s="448"/>
    </row>
    <row r="66" spans="2:17" s="143" customFormat="1" ht="25.5" customHeight="1" x14ac:dyDescent="0.2">
      <c r="B66" s="163" t="s">
        <v>185</v>
      </c>
      <c r="C66" s="582" t="s">
        <v>186</v>
      </c>
      <c r="D66" s="582"/>
      <c r="E66" s="582"/>
      <c r="F66" s="583"/>
      <c r="G66" s="157">
        <v>147.36000000000001</v>
      </c>
      <c r="H66" s="158">
        <v>0.01</v>
      </c>
      <c r="I66" s="151"/>
      <c r="J66" s="152">
        <f t="shared" si="6"/>
        <v>0</v>
      </c>
      <c r="K66" s="151"/>
      <c r="L66" s="152">
        <f>IFERROR(K66/$O$169,"-")</f>
        <v>0</v>
      </c>
      <c r="M66" s="157">
        <v>229.79</v>
      </c>
      <c r="N66" s="158">
        <v>0.11</v>
      </c>
      <c r="O66" s="154">
        <f t="shared" si="9"/>
        <v>377.15</v>
      </c>
      <c r="P66" s="152">
        <f t="shared" si="8"/>
        <v>1.2175952826662216E-4</v>
      </c>
      <c r="Q66" s="448"/>
    </row>
    <row r="67" spans="2:17" s="143" customFormat="1" x14ac:dyDescent="0.2">
      <c r="B67" s="163" t="s">
        <v>187</v>
      </c>
      <c r="C67" s="582" t="s">
        <v>188</v>
      </c>
      <c r="D67" s="582"/>
      <c r="E67" s="582"/>
      <c r="F67" s="583"/>
      <c r="G67" s="157">
        <v>614.35</v>
      </c>
      <c r="H67" s="158">
        <v>0.02</v>
      </c>
      <c r="I67" s="151"/>
      <c r="J67" s="152">
        <f t="shared" si="6"/>
        <v>0</v>
      </c>
      <c r="K67" s="157">
        <v>18.72</v>
      </c>
      <c r="L67" s="152">
        <f>IFERROR(K67/$O$169,"-")</f>
        <v>6.0435857593826511E-6</v>
      </c>
      <c r="M67" s="157">
        <v>20359.240000000002</v>
      </c>
      <c r="N67" s="158">
        <v>9.92</v>
      </c>
      <c r="O67" s="154">
        <f t="shared" si="9"/>
        <v>20992.31</v>
      </c>
      <c r="P67" s="152">
        <f t="shared" si="8"/>
        <v>6.7771808639180576E-3</v>
      </c>
      <c r="Q67" s="448"/>
    </row>
    <row r="68" spans="2:17" s="143" customFormat="1" x14ac:dyDescent="0.2">
      <c r="B68" s="163" t="s">
        <v>189</v>
      </c>
      <c r="C68" s="582" t="s">
        <v>190</v>
      </c>
      <c r="D68" s="582"/>
      <c r="E68" s="582"/>
      <c r="F68" s="583"/>
      <c r="G68" s="157">
        <v>3453.84</v>
      </c>
      <c r="H68" s="158">
        <v>0.13</v>
      </c>
      <c r="I68" s="151"/>
      <c r="J68" s="152">
        <f t="shared" si="6"/>
        <v>0</v>
      </c>
      <c r="K68" s="157"/>
      <c r="L68" s="158">
        <v>0.01</v>
      </c>
      <c r="M68" s="157">
        <v>10832.84</v>
      </c>
      <c r="N68" s="158">
        <v>5.28</v>
      </c>
      <c r="O68" s="154">
        <f t="shared" si="9"/>
        <v>14286.68</v>
      </c>
      <c r="P68" s="152">
        <f t="shared" si="8"/>
        <v>4.6123277669261192E-3</v>
      </c>
      <c r="Q68" s="448"/>
    </row>
    <row r="69" spans="2:17" s="143" customFormat="1" x14ac:dyDescent="0.2">
      <c r="B69" s="163" t="s">
        <v>191</v>
      </c>
      <c r="C69" s="582" t="s">
        <v>192</v>
      </c>
      <c r="D69" s="582"/>
      <c r="E69" s="582"/>
      <c r="F69" s="583"/>
      <c r="G69" s="151"/>
      <c r="H69" s="152">
        <f>IFERROR(G69/$O$169,"-")</f>
        <v>0</v>
      </c>
      <c r="I69" s="151"/>
      <c r="J69" s="152">
        <f t="shared" si="6"/>
        <v>0</v>
      </c>
      <c r="K69" s="151"/>
      <c r="L69" s="152">
        <f>IFERROR(K69/$O$169,"-")</f>
        <v>0</v>
      </c>
      <c r="M69" s="151"/>
      <c r="N69" s="152">
        <f t="shared" ref="N69:N100" si="11">IFERROR(M69/$O$169,"-")</f>
        <v>0</v>
      </c>
      <c r="O69" s="154">
        <f t="shared" si="9"/>
        <v>0</v>
      </c>
      <c r="P69" s="152">
        <f t="shared" si="8"/>
        <v>0</v>
      </c>
      <c r="Q69" s="448"/>
    </row>
    <row r="70" spans="2:17" s="143" customFormat="1" x14ac:dyDescent="0.2">
      <c r="B70" s="163" t="s">
        <v>193</v>
      </c>
      <c r="C70" s="582" t="s">
        <v>194</v>
      </c>
      <c r="D70" s="582"/>
      <c r="E70" s="582"/>
      <c r="F70" s="583"/>
      <c r="G70" s="151"/>
      <c r="H70" s="152">
        <f>IFERROR(G70/$O$169,"-")</f>
        <v>0</v>
      </c>
      <c r="I70" s="151"/>
      <c r="J70" s="152">
        <f t="shared" si="6"/>
        <v>0</v>
      </c>
      <c r="K70" s="151"/>
      <c r="L70" s="152">
        <f>IFERROR(K70/$O$169,"-")</f>
        <v>0</v>
      </c>
      <c r="M70" s="151"/>
      <c r="N70" s="152">
        <f t="shared" si="11"/>
        <v>0</v>
      </c>
      <c r="O70" s="154">
        <f t="shared" si="9"/>
        <v>0</v>
      </c>
      <c r="P70" s="152">
        <f t="shared" si="8"/>
        <v>0</v>
      </c>
      <c r="Q70" s="448"/>
    </row>
    <row r="71" spans="2:17" s="143" customFormat="1" x14ac:dyDescent="0.2">
      <c r="B71" s="155" t="s">
        <v>195</v>
      </c>
      <c r="C71" s="590" t="s">
        <v>196</v>
      </c>
      <c r="D71" s="590"/>
      <c r="E71" s="590"/>
      <c r="F71" s="591"/>
      <c r="G71" s="156">
        <v>127264.76</v>
      </c>
      <c r="H71" s="156">
        <v>4.78</v>
      </c>
      <c r="I71" s="145">
        <f>SUM(I72:I97)</f>
        <v>0</v>
      </c>
      <c r="J71" s="146">
        <f t="shared" si="6"/>
        <v>0</v>
      </c>
      <c r="K71" s="156">
        <v>4208.58</v>
      </c>
      <c r="L71" s="156">
        <v>1.82</v>
      </c>
      <c r="M71" s="145">
        <f>SUM(M72:M97)</f>
        <v>0</v>
      </c>
      <c r="N71" s="146">
        <f t="shared" si="11"/>
        <v>0</v>
      </c>
      <c r="O71" s="145">
        <f t="shared" si="9"/>
        <v>131473.34</v>
      </c>
      <c r="P71" s="146">
        <f t="shared" si="8"/>
        <v>4.2445000286456917E-2</v>
      </c>
      <c r="Q71" s="161"/>
    </row>
    <row r="72" spans="2:17" s="2" customFormat="1" ht="15" x14ac:dyDescent="0.25">
      <c r="B72" s="148" t="s">
        <v>197</v>
      </c>
      <c r="C72" s="582" t="s">
        <v>198</v>
      </c>
      <c r="D72" s="582"/>
      <c r="E72" s="582"/>
      <c r="F72" s="583"/>
      <c r="G72" s="157">
        <v>2490</v>
      </c>
      <c r="H72" s="158">
        <v>0.09</v>
      </c>
      <c r="I72" s="151"/>
      <c r="J72" s="152">
        <f t="shared" si="6"/>
        <v>0</v>
      </c>
      <c r="K72" s="151"/>
      <c r="L72" s="152">
        <f>IFERROR(K72/$O$169,"-")</f>
        <v>0</v>
      </c>
      <c r="M72" s="151"/>
      <c r="N72" s="152">
        <f t="shared" si="11"/>
        <v>0</v>
      </c>
      <c r="O72" s="154">
        <f t="shared" si="9"/>
        <v>2490</v>
      </c>
      <c r="P72" s="152">
        <f t="shared" si="8"/>
        <v>8.0387438786660276E-4</v>
      </c>
      <c r="Q72" s="161"/>
    </row>
    <row r="73" spans="2:17" s="2" customFormat="1" ht="15" x14ac:dyDescent="0.25">
      <c r="B73" s="148" t="s">
        <v>199</v>
      </c>
      <c r="C73" s="582" t="s">
        <v>200</v>
      </c>
      <c r="D73" s="582"/>
      <c r="E73" s="582"/>
      <c r="F73" s="583"/>
      <c r="G73" s="157">
        <v>461.5</v>
      </c>
      <c r="H73" s="158">
        <v>0.02</v>
      </c>
      <c r="I73" s="151"/>
      <c r="J73" s="152">
        <f t="shared" si="6"/>
        <v>0</v>
      </c>
      <c r="K73" s="151"/>
      <c r="L73" s="152">
        <f>IFERROR(K73/$O$169,"-")</f>
        <v>0</v>
      </c>
      <c r="M73" s="151"/>
      <c r="N73" s="152">
        <f t="shared" si="11"/>
        <v>0</v>
      </c>
      <c r="O73" s="154">
        <f t="shared" si="9"/>
        <v>461.5</v>
      </c>
      <c r="P73" s="152">
        <f t="shared" si="8"/>
        <v>1.4899117670700288E-4</v>
      </c>
      <c r="Q73" s="161"/>
    </row>
    <row r="74" spans="2:17" s="2" customFormat="1" ht="15" x14ac:dyDescent="0.25">
      <c r="B74" s="148" t="s">
        <v>201</v>
      </c>
      <c r="C74" s="582" t="s">
        <v>202</v>
      </c>
      <c r="D74" s="582"/>
      <c r="E74" s="582"/>
      <c r="F74" s="583"/>
      <c r="G74" s="151"/>
      <c r="H74" s="152">
        <f>IFERROR(G74/$O$169,"-")</f>
        <v>0</v>
      </c>
      <c r="I74" s="151"/>
      <c r="J74" s="152">
        <f t="shared" si="6"/>
        <v>0</v>
      </c>
      <c r="K74" s="151"/>
      <c r="L74" s="152">
        <f>IFERROR(K74/$O$169,"-")</f>
        <v>0</v>
      </c>
      <c r="M74" s="151"/>
      <c r="N74" s="152">
        <f t="shared" si="11"/>
        <v>0</v>
      </c>
      <c r="O74" s="154">
        <f t="shared" si="9"/>
        <v>0</v>
      </c>
      <c r="P74" s="152">
        <f t="shared" si="8"/>
        <v>0</v>
      </c>
      <c r="Q74" s="161"/>
    </row>
    <row r="75" spans="2:17" s="2" customFormat="1" ht="15" x14ac:dyDescent="0.25">
      <c r="B75" s="148" t="s">
        <v>203</v>
      </c>
      <c r="C75" s="582" t="s">
        <v>204</v>
      </c>
      <c r="D75" s="582"/>
      <c r="E75" s="582"/>
      <c r="F75" s="583"/>
      <c r="G75" s="157">
        <v>10369.84</v>
      </c>
      <c r="H75" s="158">
        <v>0.39</v>
      </c>
      <c r="I75" s="151"/>
      <c r="J75" s="152">
        <f t="shared" si="6"/>
        <v>0</v>
      </c>
      <c r="K75" s="157">
        <v>174.01</v>
      </c>
      <c r="L75" s="158">
        <v>0.08</v>
      </c>
      <c r="M75" s="151"/>
      <c r="N75" s="152">
        <f t="shared" si="11"/>
        <v>0</v>
      </c>
      <c r="O75" s="154">
        <f t="shared" si="9"/>
        <v>10543.85</v>
      </c>
      <c r="P75" s="152">
        <f t="shared" si="8"/>
        <v>3.40398833915955E-3</v>
      </c>
      <c r="Q75" s="161"/>
    </row>
    <row r="76" spans="2:17" s="2" customFormat="1" ht="15" x14ac:dyDescent="0.25">
      <c r="B76" s="148" t="s">
        <v>205</v>
      </c>
      <c r="C76" s="582" t="s">
        <v>206</v>
      </c>
      <c r="D76" s="582"/>
      <c r="E76" s="582"/>
      <c r="F76" s="583"/>
      <c r="G76" s="151"/>
      <c r="H76" s="152">
        <f>IFERROR(G76/$O$169,"-")</f>
        <v>0</v>
      </c>
      <c r="I76" s="151"/>
      <c r="J76" s="152">
        <f t="shared" ref="J76:J107" si="12">IFERROR(I76/$O$169,"-")</f>
        <v>0</v>
      </c>
      <c r="K76" s="151"/>
      <c r="L76" s="152">
        <f>IFERROR(K76/$O$169,"-")</f>
        <v>0</v>
      </c>
      <c r="M76" s="151"/>
      <c r="N76" s="152">
        <f t="shared" si="11"/>
        <v>0</v>
      </c>
      <c r="O76" s="154">
        <f t="shared" si="9"/>
        <v>0</v>
      </c>
      <c r="P76" s="152">
        <f t="shared" ref="P76:P107" si="13">IFERROR(O76/$O$169,"-")</f>
        <v>0</v>
      </c>
      <c r="Q76" s="161"/>
    </row>
    <row r="77" spans="2:17" s="2" customFormat="1" ht="15" x14ac:dyDescent="0.25">
      <c r="B77" s="148" t="s">
        <v>207</v>
      </c>
      <c r="C77" s="582" t="s">
        <v>208</v>
      </c>
      <c r="D77" s="582"/>
      <c r="E77" s="582"/>
      <c r="F77" s="583"/>
      <c r="G77" s="157">
        <v>43981.78</v>
      </c>
      <c r="H77" s="158">
        <v>1.65</v>
      </c>
      <c r="I77" s="151"/>
      <c r="J77" s="152">
        <f t="shared" si="12"/>
        <v>0</v>
      </c>
      <c r="K77" s="151"/>
      <c r="L77" s="152">
        <f>IFERROR(K77/$O$169,"-")</f>
        <v>0</v>
      </c>
      <c r="M77" s="151"/>
      <c r="N77" s="152">
        <f t="shared" si="11"/>
        <v>0</v>
      </c>
      <c r="O77" s="154">
        <f t="shared" si="9"/>
        <v>43981.78</v>
      </c>
      <c r="P77" s="152">
        <f t="shared" si="13"/>
        <v>1.4199127098306662E-2</v>
      </c>
      <c r="Q77" s="161"/>
    </row>
    <row r="78" spans="2:17" s="2" customFormat="1" ht="15" x14ac:dyDescent="0.25">
      <c r="B78" s="148" t="s">
        <v>209</v>
      </c>
      <c r="C78" s="582" t="s">
        <v>210</v>
      </c>
      <c r="D78" s="582"/>
      <c r="E78" s="582"/>
      <c r="F78" s="583"/>
      <c r="G78" s="157">
        <v>2641.83</v>
      </c>
      <c r="H78" s="158">
        <v>0.1</v>
      </c>
      <c r="I78" s="151"/>
      <c r="J78" s="152">
        <f t="shared" si="12"/>
        <v>0</v>
      </c>
      <c r="K78" s="151"/>
      <c r="L78" s="152">
        <f>IFERROR(K78/$O$169,"-")</f>
        <v>0</v>
      </c>
      <c r="M78" s="151"/>
      <c r="N78" s="152">
        <f t="shared" si="11"/>
        <v>0</v>
      </c>
      <c r="O78" s="154">
        <f t="shared" si="9"/>
        <v>2641.83</v>
      </c>
      <c r="P78" s="152">
        <f t="shared" si="13"/>
        <v>8.528913550592879E-4</v>
      </c>
      <c r="Q78" s="161"/>
    </row>
    <row r="79" spans="2:17" s="2" customFormat="1" ht="15" x14ac:dyDescent="0.25">
      <c r="B79" s="148" t="s">
        <v>211</v>
      </c>
      <c r="C79" s="582" t="s">
        <v>212</v>
      </c>
      <c r="D79" s="582"/>
      <c r="E79" s="582"/>
      <c r="F79" s="583"/>
      <c r="G79" s="157">
        <v>330.03</v>
      </c>
      <c r="H79" s="158">
        <v>0.01</v>
      </c>
      <c r="I79" s="151"/>
      <c r="J79" s="152">
        <f t="shared" si="12"/>
        <v>0</v>
      </c>
      <c r="K79" s="151"/>
      <c r="L79" s="152">
        <f>IFERROR(K79/$O$169,"-")</f>
        <v>0</v>
      </c>
      <c r="M79" s="151"/>
      <c r="N79" s="152">
        <f t="shared" si="11"/>
        <v>0</v>
      </c>
      <c r="O79" s="154">
        <f t="shared" si="9"/>
        <v>330.03</v>
      </c>
      <c r="P79" s="152">
        <f t="shared" si="13"/>
        <v>1.0654725470988549E-4</v>
      </c>
      <c r="Q79" s="161"/>
    </row>
    <row r="80" spans="2:17" s="2" customFormat="1" ht="15" x14ac:dyDescent="0.25">
      <c r="B80" s="148" t="s">
        <v>213</v>
      </c>
      <c r="C80" s="582" t="s">
        <v>214</v>
      </c>
      <c r="D80" s="582"/>
      <c r="E80" s="582"/>
      <c r="F80" s="583"/>
      <c r="G80" s="151"/>
      <c r="H80" s="152">
        <f>IFERROR(G80/$O$169,"-")</f>
        <v>0</v>
      </c>
      <c r="I80" s="151"/>
      <c r="J80" s="152">
        <f t="shared" si="12"/>
        <v>0</v>
      </c>
      <c r="K80" s="151"/>
      <c r="L80" s="152">
        <f>IFERROR(K80/$O$169,"-")</f>
        <v>0</v>
      </c>
      <c r="M80" s="151"/>
      <c r="N80" s="152">
        <f t="shared" si="11"/>
        <v>0</v>
      </c>
      <c r="O80" s="154">
        <f t="shared" si="9"/>
        <v>0</v>
      </c>
      <c r="P80" s="152">
        <f t="shared" si="13"/>
        <v>0</v>
      </c>
      <c r="Q80" s="161"/>
    </row>
    <row r="81" spans="2:17" s="2" customFormat="1" ht="15" x14ac:dyDescent="0.25">
      <c r="B81" s="148" t="s">
        <v>215</v>
      </c>
      <c r="C81" s="582" t="s">
        <v>216</v>
      </c>
      <c r="D81" s="582"/>
      <c r="E81" s="582"/>
      <c r="F81" s="583"/>
      <c r="G81" s="157">
        <v>211.9</v>
      </c>
      <c r="H81" s="158">
        <v>0.01</v>
      </c>
      <c r="I81" s="151"/>
      <c r="J81" s="152">
        <f t="shared" si="12"/>
        <v>0</v>
      </c>
      <c r="K81" s="157">
        <v>1648.04</v>
      </c>
      <c r="L81" s="158">
        <v>0.71</v>
      </c>
      <c r="M81" s="151"/>
      <c r="N81" s="152">
        <f t="shared" si="11"/>
        <v>0</v>
      </c>
      <c r="O81" s="154">
        <f t="shared" si="9"/>
        <v>1859.94</v>
      </c>
      <c r="P81" s="152">
        <f t="shared" si="13"/>
        <v>6.00465112035586E-4</v>
      </c>
      <c r="Q81" s="161"/>
    </row>
    <row r="82" spans="2:17" s="2" customFormat="1" ht="15" x14ac:dyDescent="0.25">
      <c r="B82" s="148" t="s">
        <v>217</v>
      </c>
      <c r="C82" s="592" t="s">
        <v>65</v>
      </c>
      <c r="D82" s="582"/>
      <c r="E82" s="582"/>
      <c r="F82" s="583"/>
      <c r="G82" s="157">
        <v>4599.76</v>
      </c>
      <c r="H82" s="158">
        <v>0.17</v>
      </c>
      <c r="I82" s="151"/>
      <c r="J82" s="152">
        <f t="shared" si="12"/>
        <v>0</v>
      </c>
      <c r="K82" s="151"/>
      <c r="L82" s="152">
        <f>IFERROR(K82/$O$169,"-")</f>
        <v>0</v>
      </c>
      <c r="M82" s="151"/>
      <c r="N82" s="152">
        <f t="shared" si="11"/>
        <v>0</v>
      </c>
      <c r="O82" s="154">
        <f t="shared" si="9"/>
        <v>4599.76</v>
      </c>
      <c r="P82" s="152">
        <f t="shared" si="13"/>
        <v>1.4849916684069417E-3</v>
      </c>
      <c r="Q82" s="161"/>
    </row>
    <row r="83" spans="2:17" s="2" customFormat="1" ht="15" x14ac:dyDescent="0.25">
      <c r="B83" s="163" t="s">
        <v>218</v>
      </c>
      <c r="C83" s="592" t="s">
        <v>66</v>
      </c>
      <c r="D83" s="582"/>
      <c r="E83" s="582"/>
      <c r="F83" s="583"/>
      <c r="G83" s="157">
        <v>401.08</v>
      </c>
      <c r="H83" s="158">
        <v>0.02</v>
      </c>
      <c r="I83" s="151"/>
      <c r="J83" s="152">
        <f t="shared" si="12"/>
        <v>0</v>
      </c>
      <c r="K83" s="151"/>
      <c r="L83" s="152">
        <f>IFERROR(K83/$O$169,"-")</f>
        <v>0</v>
      </c>
      <c r="M83" s="151"/>
      <c r="N83" s="152">
        <f t="shared" si="11"/>
        <v>0</v>
      </c>
      <c r="O83" s="154">
        <f t="shared" si="9"/>
        <v>401.08</v>
      </c>
      <c r="P83" s="152">
        <f t="shared" si="13"/>
        <v>1.294851162592518E-4</v>
      </c>
      <c r="Q83" s="161"/>
    </row>
    <row r="84" spans="2:17" s="2" customFormat="1" ht="15" customHeight="1" x14ac:dyDescent="0.25">
      <c r="B84" s="163" t="s">
        <v>219</v>
      </c>
      <c r="C84" s="582" t="s">
        <v>220</v>
      </c>
      <c r="D84" s="582"/>
      <c r="E84" s="582"/>
      <c r="F84" s="583"/>
      <c r="G84" s="151"/>
      <c r="H84" s="152">
        <f>IFERROR(G84/$O$169,"-")</f>
        <v>0</v>
      </c>
      <c r="I84" s="151"/>
      <c r="J84" s="152">
        <f t="shared" si="12"/>
        <v>0</v>
      </c>
      <c r="K84" s="151"/>
      <c r="L84" s="152">
        <f>IFERROR(K84/$O$169,"-")</f>
        <v>0</v>
      </c>
      <c r="M84" s="151"/>
      <c r="N84" s="152">
        <f t="shared" si="11"/>
        <v>0</v>
      </c>
      <c r="O84" s="154">
        <f t="shared" si="9"/>
        <v>0</v>
      </c>
      <c r="P84" s="152">
        <f t="shared" si="13"/>
        <v>0</v>
      </c>
      <c r="Q84" s="161"/>
    </row>
    <row r="85" spans="2:17" s="2" customFormat="1" ht="12.75" customHeight="1" x14ac:dyDescent="0.25">
      <c r="B85" s="163" t="s">
        <v>167</v>
      </c>
      <c r="C85" s="592" t="s">
        <v>67</v>
      </c>
      <c r="D85" s="582"/>
      <c r="E85" s="582"/>
      <c r="F85" s="583"/>
      <c r="G85" s="151"/>
      <c r="H85" s="152">
        <f>IFERROR(G85/$O$169,"-")</f>
        <v>0</v>
      </c>
      <c r="I85" s="151"/>
      <c r="J85" s="152">
        <f t="shared" si="12"/>
        <v>0</v>
      </c>
      <c r="K85" s="151"/>
      <c r="L85" s="152">
        <f>IFERROR(K85/$O$169,"-")</f>
        <v>0</v>
      </c>
      <c r="M85" s="151"/>
      <c r="N85" s="152">
        <f t="shared" si="11"/>
        <v>0</v>
      </c>
      <c r="O85" s="154">
        <f t="shared" si="9"/>
        <v>0</v>
      </c>
      <c r="P85" s="152">
        <f t="shared" si="13"/>
        <v>0</v>
      </c>
      <c r="Q85" s="161"/>
    </row>
    <row r="86" spans="2:17" s="2" customFormat="1" ht="15" x14ac:dyDescent="0.25">
      <c r="B86" s="163" t="s">
        <v>221</v>
      </c>
      <c r="C86" s="582" t="s">
        <v>222</v>
      </c>
      <c r="D86" s="582"/>
      <c r="E86" s="582"/>
      <c r="F86" s="583"/>
      <c r="G86" s="157">
        <v>477.34</v>
      </c>
      <c r="H86" s="158">
        <v>0.02</v>
      </c>
      <c r="I86" s="151"/>
      <c r="J86" s="152">
        <f t="shared" si="12"/>
        <v>0</v>
      </c>
      <c r="K86" s="157">
        <v>632.27</v>
      </c>
      <c r="L86" s="158">
        <v>0.27</v>
      </c>
      <c r="M86" s="151"/>
      <c r="N86" s="152">
        <f t="shared" si="11"/>
        <v>0</v>
      </c>
      <c r="O86" s="154">
        <f t="shared" si="9"/>
        <v>1109.6099999999999</v>
      </c>
      <c r="P86" s="152">
        <f t="shared" si="13"/>
        <v>3.5822773474725341E-4</v>
      </c>
      <c r="Q86" s="161"/>
    </row>
    <row r="87" spans="2:17" s="2" customFormat="1" ht="15" x14ac:dyDescent="0.25">
      <c r="B87" s="163" t="s">
        <v>223</v>
      </c>
      <c r="C87" s="582" t="s">
        <v>224</v>
      </c>
      <c r="D87" s="582"/>
      <c r="E87" s="582"/>
      <c r="F87" s="583"/>
      <c r="G87" s="151"/>
      <c r="H87" s="152">
        <f>IFERROR(G87/$O$169,"-")</f>
        <v>0</v>
      </c>
      <c r="I87" s="151"/>
      <c r="J87" s="152">
        <f t="shared" si="12"/>
        <v>0</v>
      </c>
      <c r="K87" s="151"/>
      <c r="L87" s="152">
        <f>IFERROR(K87/$O$169,"-")</f>
        <v>0</v>
      </c>
      <c r="M87" s="151"/>
      <c r="N87" s="152">
        <f t="shared" si="11"/>
        <v>0</v>
      </c>
      <c r="O87" s="154">
        <f t="shared" si="9"/>
        <v>0</v>
      </c>
      <c r="P87" s="152">
        <f t="shared" si="13"/>
        <v>0</v>
      </c>
      <c r="Q87" s="161"/>
    </row>
    <row r="88" spans="2:17" s="2" customFormat="1" ht="24.75" customHeight="1" x14ac:dyDescent="0.25">
      <c r="B88" s="163" t="s">
        <v>225</v>
      </c>
      <c r="C88" s="582" t="s">
        <v>226</v>
      </c>
      <c r="D88" s="582"/>
      <c r="E88" s="582"/>
      <c r="F88" s="583"/>
      <c r="G88" s="151"/>
      <c r="H88" s="152">
        <f>IFERROR(G88/$O$169,"-")</f>
        <v>0</v>
      </c>
      <c r="I88" s="151"/>
      <c r="J88" s="152">
        <f t="shared" si="12"/>
        <v>0</v>
      </c>
      <c r="K88" s="151"/>
      <c r="L88" s="152">
        <f>IFERROR(K88/$O$169,"-")</f>
        <v>0</v>
      </c>
      <c r="M88" s="151"/>
      <c r="N88" s="152">
        <f t="shared" si="11"/>
        <v>0</v>
      </c>
      <c r="O88" s="154">
        <f t="shared" ref="O88:O119" si="14">SUM(G88,I88,K88,M88)</f>
        <v>0</v>
      </c>
      <c r="P88" s="152">
        <f t="shared" si="13"/>
        <v>0</v>
      </c>
      <c r="Q88" s="161"/>
    </row>
    <row r="89" spans="2:17" s="2" customFormat="1" ht="15" x14ac:dyDescent="0.25">
      <c r="B89" s="163" t="s">
        <v>227</v>
      </c>
      <c r="C89" s="582" t="s">
        <v>228</v>
      </c>
      <c r="D89" s="582"/>
      <c r="E89" s="582"/>
      <c r="F89" s="583"/>
      <c r="G89" s="157">
        <v>21421.88</v>
      </c>
      <c r="H89" s="158">
        <v>0.8</v>
      </c>
      <c r="I89" s="151"/>
      <c r="J89" s="152">
        <f t="shared" si="12"/>
        <v>0</v>
      </c>
      <c r="K89" s="157">
        <v>581.53</v>
      </c>
      <c r="L89" s="158">
        <v>0.25</v>
      </c>
      <c r="M89" s="151"/>
      <c r="N89" s="152">
        <f t="shared" si="11"/>
        <v>0</v>
      </c>
      <c r="O89" s="154">
        <f t="shared" si="14"/>
        <v>22003.41</v>
      </c>
      <c r="P89" s="152">
        <f t="shared" si="13"/>
        <v>7.1036055199710383E-3</v>
      </c>
      <c r="Q89" s="161"/>
    </row>
    <row r="90" spans="2:17" s="2" customFormat="1" ht="15" x14ac:dyDescent="0.25">
      <c r="B90" s="163" t="s">
        <v>229</v>
      </c>
      <c r="C90" s="582" t="s">
        <v>230</v>
      </c>
      <c r="D90" s="582"/>
      <c r="E90" s="582"/>
      <c r="F90" s="583"/>
      <c r="G90" s="157">
        <v>38268.82</v>
      </c>
      <c r="H90" s="158">
        <v>1.44</v>
      </c>
      <c r="I90" s="151"/>
      <c r="J90" s="152">
        <f t="shared" si="12"/>
        <v>0</v>
      </c>
      <c r="K90" s="157">
        <v>1172.73</v>
      </c>
      <c r="L90" s="158">
        <v>0.51</v>
      </c>
      <c r="M90" s="151"/>
      <c r="N90" s="152">
        <f t="shared" si="11"/>
        <v>0</v>
      </c>
      <c r="O90" s="154">
        <f t="shared" si="14"/>
        <v>39441.550000000003</v>
      </c>
      <c r="P90" s="152">
        <f t="shared" si="13"/>
        <v>1.2733354161751007E-2</v>
      </c>
      <c r="Q90" s="161"/>
    </row>
    <row r="91" spans="2:17" s="2" customFormat="1" ht="15" x14ac:dyDescent="0.25">
      <c r="B91" s="163" t="s">
        <v>231</v>
      </c>
      <c r="C91" s="582" t="s">
        <v>232</v>
      </c>
      <c r="D91" s="582"/>
      <c r="E91" s="582"/>
      <c r="F91" s="583"/>
      <c r="G91" s="151"/>
      <c r="H91" s="152">
        <f>IFERROR(G91/$O$169,"-")</f>
        <v>0</v>
      </c>
      <c r="I91" s="151"/>
      <c r="J91" s="152">
        <f t="shared" si="12"/>
        <v>0</v>
      </c>
      <c r="K91" s="151"/>
      <c r="L91" s="152">
        <f t="shared" ref="L91:L97" si="15">IFERROR(K91/$O$169,"-")</f>
        <v>0</v>
      </c>
      <c r="M91" s="151"/>
      <c r="N91" s="152">
        <f t="shared" si="11"/>
        <v>0</v>
      </c>
      <c r="O91" s="154">
        <f t="shared" si="14"/>
        <v>0</v>
      </c>
      <c r="P91" s="152">
        <f t="shared" si="13"/>
        <v>0</v>
      </c>
      <c r="Q91" s="161"/>
    </row>
    <row r="92" spans="2:17" s="2" customFormat="1" ht="15" x14ac:dyDescent="0.25">
      <c r="B92" s="163" t="s">
        <v>233</v>
      </c>
      <c r="C92" s="582" t="s">
        <v>234</v>
      </c>
      <c r="D92" s="582"/>
      <c r="E92" s="582"/>
      <c r="F92" s="583"/>
      <c r="G92" s="157">
        <v>1609</v>
      </c>
      <c r="H92" s="158">
        <v>0.06</v>
      </c>
      <c r="I92" s="151"/>
      <c r="J92" s="152">
        <f t="shared" si="12"/>
        <v>0</v>
      </c>
      <c r="K92" s="151"/>
      <c r="L92" s="152">
        <f t="shared" si="15"/>
        <v>0</v>
      </c>
      <c r="M92" s="151"/>
      <c r="N92" s="152">
        <f t="shared" si="11"/>
        <v>0</v>
      </c>
      <c r="O92" s="154">
        <f t="shared" si="14"/>
        <v>1609</v>
      </c>
      <c r="P92" s="152">
        <f t="shared" si="13"/>
        <v>5.1945136147685288E-4</v>
      </c>
      <c r="Q92" s="161"/>
    </row>
    <row r="93" spans="2:17" s="2" customFormat="1" ht="15" x14ac:dyDescent="0.25">
      <c r="B93" s="163" t="s">
        <v>235</v>
      </c>
      <c r="C93" s="586" t="s">
        <v>101</v>
      </c>
      <c r="D93" s="586"/>
      <c r="E93" s="586"/>
      <c r="F93" s="587"/>
      <c r="G93" s="151"/>
      <c r="H93" s="152">
        <f>IFERROR(G93/$O$169,"-")</f>
        <v>0</v>
      </c>
      <c r="I93" s="151"/>
      <c r="J93" s="152">
        <f t="shared" si="12"/>
        <v>0</v>
      </c>
      <c r="K93" s="151"/>
      <c r="L93" s="152">
        <f t="shared" si="15"/>
        <v>0</v>
      </c>
      <c r="M93" s="151"/>
      <c r="N93" s="152">
        <f t="shared" si="11"/>
        <v>0</v>
      </c>
      <c r="O93" s="154">
        <f t="shared" si="14"/>
        <v>0</v>
      </c>
      <c r="P93" s="152">
        <f t="shared" si="13"/>
        <v>0</v>
      </c>
      <c r="Q93" s="161"/>
    </row>
    <row r="94" spans="2:17" s="2" customFormat="1" ht="15" x14ac:dyDescent="0.25">
      <c r="B94" s="163" t="s">
        <v>236</v>
      </c>
      <c r="C94" s="586" t="s">
        <v>101</v>
      </c>
      <c r="D94" s="586"/>
      <c r="E94" s="586"/>
      <c r="F94" s="587"/>
      <c r="G94" s="151"/>
      <c r="H94" s="152">
        <f>IFERROR(G94/$O$169,"-")</f>
        <v>0</v>
      </c>
      <c r="I94" s="151"/>
      <c r="J94" s="152">
        <f t="shared" si="12"/>
        <v>0</v>
      </c>
      <c r="K94" s="151"/>
      <c r="L94" s="152">
        <f t="shared" si="15"/>
        <v>0</v>
      </c>
      <c r="M94" s="151"/>
      <c r="N94" s="152">
        <f t="shared" si="11"/>
        <v>0</v>
      </c>
      <c r="O94" s="154">
        <f t="shared" si="14"/>
        <v>0</v>
      </c>
      <c r="P94" s="152">
        <f t="shared" si="13"/>
        <v>0</v>
      </c>
      <c r="Q94" s="161"/>
    </row>
    <row r="95" spans="2:17" s="2" customFormat="1" ht="15" x14ac:dyDescent="0.25">
      <c r="B95" s="163" t="s">
        <v>237</v>
      </c>
      <c r="C95" s="586" t="s">
        <v>101</v>
      </c>
      <c r="D95" s="586"/>
      <c r="E95" s="586"/>
      <c r="F95" s="587"/>
      <c r="G95" s="151"/>
      <c r="H95" s="152">
        <f>IFERROR(G95/$O$169,"-")</f>
        <v>0</v>
      </c>
      <c r="I95" s="151"/>
      <c r="J95" s="152">
        <f t="shared" si="12"/>
        <v>0</v>
      </c>
      <c r="K95" s="151"/>
      <c r="L95" s="152">
        <f t="shared" si="15"/>
        <v>0</v>
      </c>
      <c r="M95" s="151"/>
      <c r="N95" s="152">
        <f t="shared" si="11"/>
        <v>0</v>
      </c>
      <c r="O95" s="154">
        <f t="shared" si="14"/>
        <v>0</v>
      </c>
      <c r="P95" s="152">
        <f t="shared" si="13"/>
        <v>0</v>
      </c>
      <c r="Q95" s="161"/>
    </row>
    <row r="96" spans="2:17" s="2" customFormat="1" ht="15" x14ac:dyDescent="0.25">
      <c r="B96" s="163" t="s">
        <v>238</v>
      </c>
      <c r="C96" s="586" t="s">
        <v>101</v>
      </c>
      <c r="D96" s="586"/>
      <c r="E96" s="586"/>
      <c r="F96" s="587"/>
      <c r="G96" s="151"/>
      <c r="H96" s="152">
        <f>IFERROR(G96/$O$169,"-")</f>
        <v>0</v>
      </c>
      <c r="I96" s="151"/>
      <c r="J96" s="152">
        <f t="shared" si="12"/>
        <v>0</v>
      </c>
      <c r="K96" s="151"/>
      <c r="L96" s="152">
        <f t="shared" si="15"/>
        <v>0</v>
      </c>
      <c r="M96" s="151"/>
      <c r="N96" s="152">
        <f t="shared" si="11"/>
        <v>0</v>
      </c>
      <c r="O96" s="154">
        <f t="shared" si="14"/>
        <v>0</v>
      </c>
      <c r="P96" s="152">
        <f t="shared" si="13"/>
        <v>0</v>
      </c>
      <c r="Q96" s="161"/>
    </row>
    <row r="97" spans="2:20" s="2" customFormat="1" ht="15" x14ac:dyDescent="0.25">
      <c r="B97" s="163" t="s">
        <v>239</v>
      </c>
      <c r="C97" s="586" t="s">
        <v>101</v>
      </c>
      <c r="D97" s="586"/>
      <c r="E97" s="586"/>
      <c r="F97" s="587"/>
      <c r="G97" s="151"/>
      <c r="H97" s="152">
        <f>IFERROR(G97/$O$169,"-")</f>
        <v>0</v>
      </c>
      <c r="I97" s="151"/>
      <c r="J97" s="152">
        <f t="shared" si="12"/>
        <v>0</v>
      </c>
      <c r="K97" s="151"/>
      <c r="L97" s="152">
        <f t="shared" si="15"/>
        <v>0</v>
      </c>
      <c r="M97" s="151"/>
      <c r="N97" s="152">
        <f t="shared" si="11"/>
        <v>0</v>
      </c>
      <c r="O97" s="154">
        <f t="shared" si="14"/>
        <v>0</v>
      </c>
      <c r="P97" s="152">
        <f t="shared" si="13"/>
        <v>0</v>
      </c>
      <c r="Q97" s="161"/>
    </row>
    <row r="98" spans="2:20" s="143" customFormat="1" x14ac:dyDescent="0.2">
      <c r="B98" s="155" t="s">
        <v>240</v>
      </c>
      <c r="C98" s="590" t="s">
        <v>241</v>
      </c>
      <c r="D98" s="590"/>
      <c r="E98" s="590"/>
      <c r="F98" s="591"/>
      <c r="G98" s="156">
        <v>833554.61</v>
      </c>
      <c r="H98" s="156">
        <v>31.32</v>
      </c>
      <c r="I98" s="145">
        <f>SUM(I99:I110)</f>
        <v>0</v>
      </c>
      <c r="J98" s="146">
        <f t="shared" si="12"/>
        <v>0</v>
      </c>
      <c r="K98" s="156">
        <v>187408.31</v>
      </c>
      <c r="L98" s="156">
        <v>81.22</v>
      </c>
      <c r="M98" s="145">
        <f>SUM(M99:M110)</f>
        <v>0</v>
      </c>
      <c r="N98" s="146">
        <f t="shared" si="11"/>
        <v>0</v>
      </c>
      <c r="O98" s="145">
        <f t="shared" si="14"/>
        <v>1020962.9199999999</v>
      </c>
      <c r="P98" s="146">
        <f t="shared" si="13"/>
        <v>0.32960881218855392</v>
      </c>
      <c r="Q98" s="161"/>
    </row>
    <row r="99" spans="2:20" s="143" customFormat="1" ht="26.25" customHeight="1" x14ac:dyDescent="0.2">
      <c r="B99" s="163" t="s">
        <v>242</v>
      </c>
      <c r="C99" s="582" t="s">
        <v>243</v>
      </c>
      <c r="D99" s="582"/>
      <c r="E99" s="582"/>
      <c r="F99" s="582"/>
      <c r="G99" s="157">
        <v>790546.54</v>
      </c>
      <c r="H99" s="158">
        <v>29.7</v>
      </c>
      <c r="I99" s="151"/>
      <c r="J99" s="152">
        <f t="shared" si="12"/>
        <v>0</v>
      </c>
      <c r="K99" s="151"/>
      <c r="L99" s="152">
        <f>IFERROR(K99/$O$169,"-")</f>
        <v>0</v>
      </c>
      <c r="M99" s="151"/>
      <c r="N99" s="152">
        <f t="shared" si="11"/>
        <v>0</v>
      </c>
      <c r="O99" s="154">
        <f t="shared" si="14"/>
        <v>790546.54</v>
      </c>
      <c r="P99" s="152">
        <f t="shared" si="13"/>
        <v>0.25522093008938185</v>
      </c>
      <c r="Q99" s="448"/>
      <c r="T99" s="451"/>
    </row>
    <row r="100" spans="2:20" s="143" customFormat="1" ht="12.75" customHeight="1" x14ac:dyDescent="0.2">
      <c r="B100" s="163" t="s">
        <v>244</v>
      </c>
      <c r="C100" s="582" t="s">
        <v>245</v>
      </c>
      <c r="D100" s="582"/>
      <c r="E100" s="582"/>
      <c r="F100" s="582"/>
      <c r="G100" s="157">
        <v>12770.01</v>
      </c>
      <c r="H100" s="158">
        <v>0.48</v>
      </c>
      <c r="I100" s="151"/>
      <c r="J100" s="152">
        <f t="shared" si="12"/>
        <v>0</v>
      </c>
      <c r="K100" s="157">
        <v>2957.35</v>
      </c>
      <c r="L100" s="158">
        <v>1.28</v>
      </c>
      <c r="M100" s="151"/>
      <c r="N100" s="152">
        <f t="shared" si="11"/>
        <v>0</v>
      </c>
      <c r="O100" s="154">
        <f t="shared" si="14"/>
        <v>15727.36</v>
      </c>
      <c r="P100" s="152">
        <f t="shared" si="13"/>
        <v>5.0774385111476677E-3</v>
      </c>
      <c r="Q100" s="161"/>
      <c r="S100" s="451"/>
    </row>
    <row r="101" spans="2:20" s="2" customFormat="1" ht="12.75" customHeight="1" x14ac:dyDescent="0.25">
      <c r="B101" s="163" t="s">
        <v>246</v>
      </c>
      <c r="C101" s="592" t="s">
        <v>247</v>
      </c>
      <c r="D101" s="582"/>
      <c r="E101" s="582"/>
      <c r="F101" s="582"/>
      <c r="G101" s="456">
        <v>149.88999999999999</v>
      </c>
      <c r="H101" s="158">
        <v>0.01</v>
      </c>
      <c r="I101" s="151"/>
      <c r="J101" s="152">
        <f t="shared" si="12"/>
        <v>0</v>
      </c>
      <c r="K101" s="456">
        <v>29.25</v>
      </c>
      <c r="L101" s="158">
        <v>0.01</v>
      </c>
      <c r="M101" s="151"/>
      <c r="N101" s="152">
        <f t="shared" ref="N101:N118" si="16">IFERROR(M101/$O$169,"-")</f>
        <v>0</v>
      </c>
      <c r="O101" s="154">
        <f t="shared" si="14"/>
        <v>179.14</v>
      </c>
      <c r="P101" s="152">
        <f t="shared" si="13"/>
        <v>5.7833758169647872E-5</v>
      </c>
      <c r="Q101" s="448"/>
    </row>
    <row r="102" spans="2:20" s="2" customFormat="1" ht="12.75" customHeight="1" x14ac:dyDescent="0.25">
      <c r="B102" s="163" t="s">
        <v>248</v>
      </c>
      <c r="C102" s="592" t="s">
        <v>249</v>
      </c>
      <c r="D102" s="582"/>
      <c r="E102" s="582"/>
      <c r="F102" s="582"/>
      <c r="G102" s="456">
        <v>3228.67</v>
      </c>
      <c r="H102" s="158">
        <v>0.12</v>
      </c>
      <c r="I102" s="151"/>
      <c r="J102" s="152">
        <f t="shared" si="12"/>
        <v>0</v>
      </c>
      <c r="K102" s="456">
        <v>877.55</v>
      </c>
      <c r="L102" s="158">
        <v>0.38</v>
      </c>
      <c r="M102" s="151"/>
      <c r="N102" s="152">
        <f t="shared" si="16"/>
        <v>0</v>
      </c>
      <c r="O102" s="154">
        <f t="shared" si="14"/>
        <v>4106.22</v>
      </c>
      <c r="P102" s="152">
        <f t="shared" si="13"/>
        <v>1.3256566622271491E-3</v>
      </c>
      <c r="Q102" s="161"/>
    </row>
    <row r="103" spans="2:20" s="2" customFormat="1" ht="15" x14ac:dyDescent="0.25">
      <c r="B103" s="163" t="s">
        <v>250</v>
      </c>
      <c r="C103" s="592" t="s">
        <v>251</v>
      </c>
      <c r="D103" s="582"/>
      <c r="E103" s="582"/>
      <c r="F103" s="582"/>
      <c r="G103" s="456">
        <v>14319.96</v>
      </c>
      <c r="H103" s="158">
        <v>0.54</v>
      </c>
      <c r="I103" s="151"/>
      <c r="J103" s="152">
        <f t="shared" si="12"/>
        <v>0</v>
      </c>
      <c r="K103" s="456">
        <v>3116.36</v>
      </c>
      <c r="L103" s="158">
        <v>1.35</v>
      </c>
      <c r="M103" s="151"/>
      <c r="N103" s="152">
        <f t="shared" si="16"/>
        <v>0</v>
      </c>
      <c r="O103" s="154">
        <f t="shared" si="14"/>
        <v>17436.32</v>
      </c>
      <c r="P103" s="152">
        <f t="shared" si="13"/>
        <v>5.6291610709422501E-3</v>
      </c>
      <c r="Q103" s="161"/>
      <c r="S103" s="450"/>
    </row>
    <row r="104" spans="2:20" s="2" customFormat="1" ht="12.75" customHeight="1" x14ac:dyDescent="0.25">
      <c r="B104" s="163" t="s">
        <v>252</v>
      </c>
      <c r="C104" s="592" t="s">
        <v>253</v>
      </c>
      <c r="D104" s="582"/>
      <c r="E104" s="582"/>
      <c r="F104" s="582"/>
      <c r="G104" s="157">
        <v>5007.0200000000004</v>
      </c>
      <c r="H104" s="158">
        <v>0.19</v>
      </c>
      <c r="I104" s="151"/>
      <c r="J104" s="152">
        <f t="shared" si="12"/>
        <v>0</v>
      </c>
      <c r="K104" s="157">
        <v>171.07</v>
      </c>
      <c r="L104" s="158">
        <v>7.0000000000000007E-2</v>
      </c>
      <c r="M104" s="151"/>
      <c r="N104" s="152">
        <f t="shared" si="16"/>
        <v>0</v>
      </c>
      <c r="O104" s="154">
        <f t="shared" si="14"/>
        <v>5178.09</v>
      </c>
      <c r="P104" s="152">
        <f t="shared" si="13"/>
        <v>1.6717003731197499E-3</v>
      </c>
      <c r="Q104" s="448"/>
    </row>
    <row r="105" spans="2:20" s="2" customFormat="1" ht="12.75" customHeight="1" x14ac:dyDescent="0.25">
      <c r="B105" s="163" t="s">
        <v>254</v>
      </c>
      <c r="C105" s="592" t="s">
        <v>255</v>
      </c>
      <c r="D105" s="582"/>
      <c r="E105" s="582"/>
      <c r="F105" s="582"/>
      <c r="G105" s="456">
        <v>509</v>
      </c>
      <c r="H105" s="158">
        <v>0.02</v>
      </c>
      <c r="I105" s="151"/>
      <c r="J105" s="152">
        <f t="shared" si="12"/>
        <v>0</v>
      </c>
      <c r="K105" s="151"/>
      <c r="L105" s="152">
        <f>IFERROR(K105/$O$169,"-")</f>
        <v>0</v>
      </c>
      <c r="M105" s="151"/>
      <c r="N105" s="152">
        <f t="shared" si="16"/>
        <v>0</v>
      </c>
      <c r="O105" s="154">
        <f t="shared" si="14"/>
        <v>509</v>
      </c>
      <c r="P105" s="152">
        <f t="shared" si="13"/>
        <v>1.6432612988919709E-4</v>
      </c>
      <c r="Q105" s="161"/>
    </row>
    <row r="106" spans="2:20" s="2" customFormat="1" ht="12.75" customHeight="1" x14ac:dyDescent="0.25">
      <c r="B106" s="163" t="s">
        <v>256</v>
      </c>
      <c r="C106" s="592" t="s">
        <v>257</v>
      </c>
      <c r="D106" s="582"/>
      <c r="E106" s="582"/>
      <c r="F106" s="582"/>
      <c r="G106" s="151"/>
      <c r="H106" s="152">
        <f>IFERROR(G106/$O$169,"-")</f>
        <v>0</v>
      </c>
      <c r="I106" s="151"/>
      <c r="J106" s="152">
        <f t="shared" si="12"/>
        <v>0</v>
      </c>
      <c r="K106" s="157">
        <v>185068.05</v>
      </c>
      <c r="L106" s="158">
        <v>80.209999999999994</v>
      </c>
      <c r="M106" s="151"/>
      <c r="N106" s="152">
        <f t="shared" si="16"/>
        <v>0</v>
      </c>
      <c r="O106" s="154">
        <f t="shared" si="14"/>
        <v>185068.05</v>
      </c>
      <c r="P106" s="152">
        <f t="shared" si="13"/>
        <v>5.9747576468841691E-2</v>
      </c>
      <c r="Q106" s="161"/>
    </row>
    <row r="107" spans="2:20" s="2" customFormat="1" ht="12.75" customHeight="1" x14ac:dyDescent="0.25">
      <c r="B107" s="163" t="s">
        <v>258</v>
      </c>
      <c r="C107" s="586" t="s">
        <v>259</v>
      </c>
      <c r="D107" s="586"/>
      <c r="E107" s="586"/>
      <c r="F107" s="587"/>
      <c r="G107" s="157">
        <v>7023.52</v>
      </c>
      <c r="H107" s="158">
        <v>0.26</v>
      </c>
      <c r="I107" s="151"/>
      <c r="J107" s="152">
        <f t="shared" si="12"/>
        <v>0</v>
      </c>
      <c r="K107" s="157">
        <v>-4811.32</v>
      </c>
      <c r="L107" s="158">
        <v>-2.09</v>
      </c>
      <c r="M107" s="151"/>
      <c r="N107" s="152">
        <f t="shared" si="16"/>
        <v>0</v>
      </c>
      <c r="O107" s="154">
        <f t="shared" si="14"/>
        <v>2212.2000000000007</v>
      </c>
      <c r="P107" s="152">
        <f t="shared" si="13"/>
        <v>7.1418912483473863E-4</v>
      </c>
      <c r="Q107" s="161"/>
    </row>
    <row r="108" spans="2:20" s="2" customFormat="1" ht="12.75" customHeight="1" x14ac:dyDescent="0.25">
      <c r="B108" s="163" t="s">
        <v>260</v>
      </c>
      <c r="C108" s="586" t="s">
        <v>101</v>
      </c>
      <c r="D108" s="586"/>
      <c r="E108" s="586"/>
      <c r="F108" s="587"/>
      <c r="G108" s="151"/>
      <c r="H108" s="152">
        <f>IFERROR(G108/$O$169,"-")</f>
        <v>0</v>
      </c>
      <c r="I108" s="151"/>
      <c r="J108" s="152">
        <f t="shared" ref="J108:J139" si="17">IFERROR(I108/$O$169,"-")</f>
        <v>0</v>
      </c>
      <c r="K108" s="151"/>
      <c r="L108" s="152">
        <f t="shared" ref="L108:L124" si="18">IFERROR(K108/$O$169,"-")</f>
        <v>0</v>
      </c>
      <c r="M108" s="151"/>
      <c r="N108" s="152">
        <f t="shared" si="16"/>
        <v>0</v>
      </c>
      <c r="O108" s="154">
        <f t="shared" si="14"/>
        <v>0</v>
      </c>
      <c r="P108" s="152">
        <f t="shared" ref="P108:P139" si="19">IFERROR(O108/$O$169,"-")</f>
        <v>0</v>
      </c>
      <c r="Q108" s="161"/>
    </row>
    <row r="109" spans="2:20" s="2" customFormat="1" ht="12.75" customHeight="1" x14ac:dyDescent="0.25">
      <c r="B109" s="163" t="s">
        <v>261</v>
      </c>
      <c r="C109" s="586" t="s">
        <v>101</v>
      </c>
      <c r="D109" s="586"/>
      <c r="E109" s="586"/>
      <c r="F109" s="587"/>
      <c r="G109" s="151"/>
      <c r="H109" s="152">
        <f>IFERROR(G109/$O$169,"-")</f>
        <v>0</v>
      </c>
      <c r="I109" s="151"/>
      <c r="J109" s="152">
        <f t="shared" si="17"/>
        <v>0</v>
      </c>
      <c r="K109" s="151"/>
      <c r="L109" s="152">
        <f t="shared" si="18"/>
        <v>0</v>
      </c>
      <c r="M109" s="151"/>
      <c r="N109" s="152">
        <f t="shared" si="16"/>
        <v>0</v>
      </c>
      <c r="O109" s="154">
        <f t="shared" si="14"/>
        <v>0</v>
      </c>
      <c r="P109" s="152">
        <f t="shared" si="19"/>
        <v>0</v>
      </c>
      <c r="Q109" s="161"/>
    </row>
    <row r="110" spans="2:20" s="2" customFormat="1" ht="12.75" customHeight="1" x14ac:dyDescent="0.25">
      <c r="B110" s="163" t="s">
        <v>262</v>
      </c>
      <c r="C110" s="586" t="s">
        <v>101</v>
      </c>
      <c r="D110" s="586"/>
      <c r="E110" s="586"/>
      <c r="F110" s="587"/>
      <c r="G110" s="151"/>
      <c r="H110" s="152">
        <f>IFERROR(G110/$O$169,"-")</f>
        <v>0</v>
      </c>
      <c r="I110" s="151"/>
      <c r="J110" s="152">
        <f t="shared" si="17"/>
        <v>0</v>
      </c>
      <c r="K110" s="151"/>
      <c r="L110" s="152">
        <f t="shared" si="18"/>
        <v>0</v>
      </c>
      <c r="M110" s="151"/>
      <c r="N110" s="152">
        <f t="shared" si="16"/>
        <v>0</v>
      </c>
      <c r="O110" s="154">
        <f t="shared" si="14"/>
        <v>0</v>
      </c>
      <c r="P110" s="152">
        <f t="shared" si="19"/>
        <v>0</v>
      </c>
      <c r="Q110" s="161"/>
    </row>
    <row r="111" spans="2:20" s="143" customFormat="1" x14ac:dyDescent="0.2">
      <c r="B111" s="155" t="s">
        <v>263</v>
      </c>
      <c r="C111" s="590" t="s">
        <v>264</v>
      </c>
      <c r="D111" s="590"/>
      <c r="E111" s="590"/>
      <c r="F111" s="591"/>
      <c r="G111" s="156">
        <v>60244.05</v>
      </c>
      <c r="H111" s="156">
        <v>2.2599999999999998</v>
      </c>
      <c r="I111" s="145">
        <f>SUM(I112:I118)</f>
        <v>0</v>
      </c>
      <c r="J111" s="146">
        <f t="shared" si="17"/>
        <v>0</v>
      </c>
      <c r="K111" s="145">
        <f>SUM(K112:K118)</f>
        <v>0</v>
      </c>
      <c r="L111" s="146">
        <f t="shared" si="18"/>
        <v>0</v>
      </c>
      <c r="M111" s="145">
        <f>SUM(M112:M118)</f>
        <v>0</v>
      </c>
      <c r="N111" s="146">
        <f t="shared" si="16"/>
        <v>0</v>
      </c>
      <c r="O111" s="145">
        <f t="shared" si="14"/>
        <v>60244.05</v>
      </c>
      <c r="P111" s="146">
        <f t="shared" si="19"/>
        <v>1.9449256552753015E-2</v>
      </c>
      <c r="Q111" s="161"/>
    </row>
    <row r="112" spans="2:20" s="143" customFormat="1" x14ac:dyDescent="0.2">
      <c r="B112" s="148" t="s">
        <v>265</v>
      </c>
      <c r="C112" s="582" t="s">
        <v>266</v>
      </c>
      <c r="D112" s="582"/>
      <c r="E112" s="582"/>
      <c r="F112" s="583"/>
      <c r="G112" s="157">
        <v>2420.64</v>
      </c>
      <c r="H112" s="158">
        <v>0.09</v>
      </c>
      <c r="I112" s="151"/>
      <c r="J112" s="152">
        <f t="shared" si="17"/>
        <v>0</v>
      </c>
      <c r="K112" s="151"/>
      <c r="L112" s="152">
        <f t="shared" si="18"/>
        <v>0</v>
      </c>
      <c r="M112" s="151"/>
      <c r="N112" s="152">
        <f t="shared" si="16"/>
        <v>0</v>
      </c>
      <c r="O112" s="154">
        <f t="shared" si="14"/>
        <v>2420.64</v>
      </c>
      <c r="P112" s="152">
        <f t="shared" si="19"/>
        <v>7.8148212780940283E-4</v>
      </c>
      <c r="Q112" s="161"/>
    </row>
    <row r="113" spans="2:17" s="143" customFormat="1" x14ac:dyDescent="0.2">
      <c r="B113" s="148" t="s">
        <v>267</v>
      </c>
      <c r="C113" s="582" t="s">
        <v>268</v>
      </c>
      <c r="D113" s="582"/>
      <c r="E113" s="582"/>
      <c r="F113" s="583"/>
      <c r="G113" s="157">
        <v>38408</v>
      </c>
      <c r="H113" s="158">
        <v>1.44</v>
      </c>
      <c r="I113" s="151"/>
      <c r="J113" s="152">
        <f t="shared" si="17"/>
        <v>0</v>
      </c>
      <c r="K113" s="151"/>
      <c r="L113" s="152">
        <f t="shared" si="18"/>
        <v>0</v>
      </c>
      <c r="M113" s="151"/>
      <c r="N113" s="152">
        <f t="shared" si="16"/>
        <v>0</v>
      </c>
      <c r="O113" s="154">
        <f t="shared" si="14"/>
        <v>38408</v>
      </c>
      <c r="P113" s="152">
        <f t="shared" si="19"/>
        <v>1.2399681722562441E-2</v>
      </c>
      <c r="Q113" s="161"/>
    </row>
    <row r="114" spans="2:17" s="2" customFormat="1" ht="15" x14ac:dyDescent="0.25">
      <c r="B114" s="148" t="s">
        <v>269</v>
      </c>
      <c r="C114" s="582" t="s">
        <v>270</v>
      </c>
      <c r="D114" s="582"/>
      <c r="E114" s="582"/>
      <c r="F114" s="583"/>
      <c r="G114" s="157">
        <v>834</v>
      </c>
      <c r="H114" s="158">
        <v>0.03</v>
      </c>
      <c r="I114" s="151"/>
      <c r="J114" s="152">
        <f t="shared" si="17"/>
        <v>0</v>
      </c>
      <c r="K114" s="151"/>
      <c r="L114" s="152">
        <f t="shared" si="18"/>
        <v>0</v>
      </c>
      <c r="M114" s="151"/>
      <c r="N114" s="152">
        <f t="shared" si="16"/>
        <v>0</v>
      </c>
      <c r="O114" s="154">
        <f t="shared" si="14"/>
        <v>834</v>
      </c>
      <c r="P114" s="152">
        <f t="shared" si="19"/>
        <v>2.6924949376736814E-4</v>
      </c>
      <c r="Q114" s="161"/>
    </row>
    <row r="115" spans="2:17" s="2" customFormat="1" ht="15" x14ac:dyDescent="0.25">
      <c r="B115" s="148" t="s">
        <v>271</v>
      </c>
      <c r="C115" s="582" t="s">
        <v>272</v>
      </c>
      <c r="D115" s="582"/>
      <c r="E115" s="582"/>
      <c r="F115" s="583"/>
      <c r="G115" s="151"/>
      <c r="H115" s="152">
        <f>IFERROR(G115/$O$169,"-")</f>
        <v>0</v>
      </c>
      <c r="I115" s="151"/>
      <c r="J115" s="152">
        <f t="shared" si="17"/>
        <v>0</v>
      </c>
      <c r="K115" s="151"/>
      <c r="L115" s="152">
        <f t="shared" si="18"/>
        <v>0</v>
      </c>
      <c r="M115" s="151"/>
      <c r="N115" s="152">
        <f t="shared" si="16"/>
        <v>0</v>
      </c>
      <c r="O115" s="154">
        <f t="shared" si="14"/>
        <v>0</v>
      </c>
      <c r="P115" s="152">
        <f t="shared" si="19"/>
        <v>0</v>
      </c>
      <c r="Q115" s="161"/>
    </row>
    <row r="116" spans="2:17" s="2" customFormat="1" ht="15" x14ac:dyDescent="0.25">
      <c r="B116" s="148" t="s">
        <v>273</v>
      </c>
      <c r="C116" s="582" t="s">
        <v>274</v>
      </c>
      <c r="D116" s="582"/>
      <c r="E116" s="582"/>
      <c r="F116" s="583"/>
      <c r="G116" s="157">
        <v>880</v>
      </c>
      <c r="H116" s="158">
        <v>0.03</v>
      </c>
      <c r="I116" s="151"/>
      <c r="J116" s="152">
        <f t="shared" si="17"/>
        <v>0</v>
      </c>
      <c r="K116" s="151"/>
      <c r="L116" s="152">
        <f t="shared" si="18"/>
        <v>0</v>
      </c>
      <c r="M116" s="151"/>
      <c r="N116" s="152">
        <f t="shared" si="16"/>
        <v>0</v>
      </c>
      <c r="O116" s="154">
        <f t="shared" si="14"/>
        <v>880</v>
      </c>
      <c r="P116" s="152">
        <f t="shared" si="19"/>
        <v>2.8410018527012468E-4</v>
      </c>
      <c r="Q116" s="161"/>
    </row>
    <row r="117" spans="2:17" s="2" customFormat="1" ht="15" x14ac:dyDescent="0.25">
      <c r="B117" s="163" t="s">
        <v>275</v>
      </c>
      <c r="C117" s="592" t="s">
        <v>276</v>
      </c>
      <c r="D117" s="582"/>
      <c r="E117" s="582"/>
      <c r="F117" s="583"/>
      <c r="G117" s="157">
        <v>16162.95</v>
      </c>
      <c r="H117" s="158">
        <v>0.61</v>
      </c>
      <c r="I117" s="151"/>
      <c r="J117" s="152">
        <f t="shared" si="17"/>
        <v>0</v>
      </c>
      <c r="K117" s="151"/>
      <c r="L117" s="152">
        <f t="shared" si="18"/>
        <v>0</v>
      </c>
      <c r="M117" s="151"/>
      <c r="N117" s="152">
        <f t="shared" si="16"/>
        <v>0</v>
      </c>
      <c r="O117" s="154">
        <f t="shared" si="14"/>
        <v>16162.95</v>
      </c>
      <c r="P117" s="152">
        <f t="shared" si="19"/>
        <v>5.2180648744451835E-3</v>
      </c>
      <c r="Q117" s="161"/>
    </row>
    <row r="118" spans="2:17" s="2" customFormat="1" ht="15" x14ac:dyDescent="0.25">
      <c r="B118" s="163" t="s">
        <v>277</v>
      </c>
      <c r="C118" s="593" t="s">
        <v>278</v>
      </c>
      <c r="D118" s="593"/>
      <c r="E118" s="593"/>
      <c r="F118" s="594"/>
      <c r="G118" s="157">
        <v>1538.46</v>
      </c>
      <c r="H118" s="158">
        <v>0.06</v>
      </c>
      <c r="I118" s="151"/>
      <c r="J118" s="152">
        <f t="shared" si="17"/>
        <v>0</v>
      </c>
      <c r="K118" s="151"/>
      <c r="L118" s="152">
        <f t="shared" si="18"/>
        <v>0</v>
      </c>
      <c r="M118" s="151"/>
      <c r="N118" s="152">
        <f t="shared" si="16"/>
        <v>0</v>
      </c>
      <c r="O118" s="154">
        <f t="shared" si="14"/>
        <v>1538.46</v>
      </c>
      <c r="P118" s="152">
        <f t="shared" si="19"/>
        <v>4.9667814889849538E-4</v>
      </c>
      <c r="Q118" s="161"/>
    </row>
    <row r="119" spans="2:17" s="143" customFormat="1" x14ac:dyDescent="0.2">
      <c r="B119" s="155" t="s">
        <v>279</v>
      </c>
      <c r="C119" s="590" t="s">
        <v>280</v>
      </c>
      <c r="D119" s="590"/>
      <c r="E119" s="590"/>
      <c r="F119" s="591"/>
      <c r="G119" s="156">
        <v>920.16</v>
      </c>
      <c r="H119" s="156">
        <v>0.03</v>
      </c>
      <c r="I119" s="145">
        <f>SUM(I120:I124)</f>
        <v>0</v>
      </c>
      <c r="J119" s="146">
        <f t="shared" si="17"/>
        <v>0</v>
      </c>
      <c r="K119" s="145">
        <f>SUM(K120:K124)</f>
        <v>0</v>
      </c>
      <c r="L119" s="146">
        <f t="shared" si="18"/>
        <v>0</v>
      </c>
      <c r="M119" s="156">
        <v>29405.45</v>
      </c>
      <c r="N119" s="156">
        <v>14.33</v>
      </c>
      <c r="O119" s="145">
        <f t="shared" si="14"/>
        <v>30325.61</v>
      </c>
      <c r="P119" s="146">
        <f t="shared" si="19"/>
        <v>9.7903538857153916E-3</v>
      </c>
      <c r="Q119" s="161"/>
    </row>
    <row r="120" spans="2:17" s="143" customFormat="1" x14ac:dyDescent="0.2">
      <c r="B120" s="148" t="s">
        <v>281</v>
      </c>
      <c r="C120" s="582" t="s">
        <v>282</v>
      </c>
      <c r="D120" s="582"/>
      <c r="E120" s="582"/>
      <c r="F120" s="583"/>
      <c r="G120" s="157">
        <v>920.16</v>
      </c>
      <c r="H120" s="158">
        <v>0.03</v>
      </c>
      <c r="I120" s="151"/>
      <c r="J120" s="152">
        <f t="shared" si="17"/>
        <v>0</v>
      </c>
      <c r="K120" s="151"/>
      <c r="L120" s="152">
        <f t="shared" si="18"/>
        <v>0</v>
      </c>
      <c r="M120" s="151"/>
      <c r="N120" s="152">
        <f>IFERROR(M120/$O$169,"-")</f>
        <v>0</v>
      </c>
      <c r="O120" s="154">
        <f t="shared" ref="O120:O151" si="20">SUM(G120,I120,K120,M120)</f>
        <v>920.16</v>
      </c>
      <c r="P120" s="152">
        <f t="shared" si="19"/>
        <v>2.9706548463427033E-4</v>
      </c>
      <c r="Q120" s="161"/>
    </row>
    <row r="121" spans="2:17" s="143" customFormat="1" x14ac:dyDescent="0.2">
      <c r="B121" s="148" t="s">
        <v>283</v>
      </c>
      <c r="C121" s="582" t="s">
        <v>284</v>
      </c>
      <c r="D121" s="582"/>
      <c r="E121" s="582"/>
      <c r="F121" s="583"/>
      <c r="G121" s="151"/>
      <c r="H121" s="152">
        <f>IFERROR(G121/$O$169,"-")</f>
        <v>0</v>
      </c>
      <c r="I121" s="151"/>
      <c r="J121" s="152">
        <f t="shared" si="17"/>
        <v>0</v>
      </c>
      <c r="K121" s="151"/>
      <c r="L121" s="152">
        <f t="shared" si="18"/>
        <v>0</v>
      </c>
      <c r="M121" s="157">
        <v>29405.45</v>
      </c>
      <c r="N121" s="158">
        <v>14.33</v>
      </c>
      <c r="O121" s="154">
        <f t="shared" si="20"/>
        <v>29405.45</v>
      </c>
      <c r="P121" s="152">
        <f t="shared" si="19"/>
        <v>9.4932884010811222E-3</v>
      </c>
      <c r="Q121" s="161"/>
    </row>
    <row r="122" spans="2:17" s="2" customFormat="1" ht="15" x14ac:dyDescent="0.25">
      <c r="B122" s="148" t="s">
        <v>285</v>
      </c>
      <c r="C122" s="582" t="s">
        <v>286</v>
      </c>
      <c r="D122" s="582"/>
      <c r="E122" s="582"/>
      <c r="F122" s="583"/>
      <c r="G122" s="151"/>
      <c r="H122" s="152">
        <f>IFERROR(G122/$O$169,"-")</f>
        <v>0</v>
      </c>
      <c r="I122" s="151"/>
      <c r="J122" s="152">
        <f t="shared" si="17"/>
        <v>0</v>
      </c>
      <c r="K122" s="151"/>
      <c r="L122" s="152">
        <f t="shared" si="18"/>
        <v>0</v>
      </c>
      <c r="M122" s="151"/>
      <c r="N122" s="152">
        <f>IFERROR(M122/$O$169,"-")</f>
        <v>0</v>
      </c>
      <c r="O122" s="154">
        <f t="shared" si="20"/>
        <v>0</v>
      </c>
      <c r="P122" s="152">
        <f t="shared" si="19"/>
        <v>0</v>
      </c>
      <c r="Q122" s="161"/>
    </row>
    <row r="123" spans="2:17" s="2" customFormat="1" ht="15" x14ac:dyDescent="0.25">
      <c r="B123" s="148" t="s">
        <v>287</v>
      </c>
      <c r="C123" s="586" t="s">
        <v>288</v>
      </c>
      <c r="D123" s="586"/>
      <c r="E123" s="586"/>
      <c r="F123" s="587"/>
      <c r="G123" s="151"/>
      <c r="H123" s="152">
        <f>IFERROR(G123/$O$169,"-")</f>
        <v>0</v>
      </c>
      <c r="I123" s="151"/>
      <c r="J123" s="152">
        <f t="shared" si="17"/>
        <v>0</v>
      </c>
      <c r="K123" s="151"/>
      <c r="L123" s="152">
        <f t="shared" si="18"/>
        <v>0</v>
      </c>
      <c r="M123" s="151"/>
      <c r="N123" s="152">
        <f>IFERROR(M123/$O$169,"-")</f>
        <v>0</v>
      </c>
      <c r="O123" s="154">
        <f t="shared" si="20"/>
        <v>0</v>
      </c>
      <c r="P123" s="152">
        <f t="shared" si="19"/>
        <v>0</v>
      </c>
      <c r="Q123" s="161"/>
    </row>
    <row r="124" spans="2:17" s="2" customFormat="1" ht="15" x14ac:dyDescent="0.25">
      <c r="B124" s="148" t="s">
        <v>289</v>
      </c>
      <c r="C124" s="586" t="s">
        <v>101</v>
      </c>
      <c r="D124" s="586"/>
      <c r="E124" s="586"/>
      <c r="F124" s="587"/>
      <c r="G124" s="151"/>
      <c r="H124" s="152">
        <f>IFERROR(G124/$O$169,"-")</f>
        <v>0</v>
      </c>
      <c r="I124" s="151"/>
      <c r="J124" s="152">
        <f t="shared" si="17"/>
        <v>0</v>
      </c>
      <c r="K124" s="151"/>
      <c r="L124" s="152">
        <f t="shared" si="18"/>
        <v>0</v>
      </c>
      <c r="M124" s="151"/>
      <c r="N124" s="152">
        <f>IFERROR(M124/$O$169,"-")</f>
        <v>0</v>
      </c>
      <c r="O124" s="154">
        <f t="shared" si="20"/>
        <v>0</v>
      </c>
      <c r="P124" s="152">
        <f t="shared" si="19"/>
        <v>0</v>
      </c>
      <c r="Q124" s="161"/>
    </row>
    <row r="125" spans="2:17" s="143" customFormat="1" x14ac:dyDescent="0.2">
      <c r="B125" s="155" t="s">
        <v>290</v>
      </c>
      <c r="C125" s="590" t="s">
        <v>291</v>
      </c>
      <c r="D125" s="590"/>
      <c r="E125" s="590"/>
      <c r="F125" s="591"/>
      <c r="G125" s="156">
        <v>14834.42</v>
      </c>
      <c r="H125" s="156">
        <v>0.56000000000000005</v>
      </c>
      <c r="I125" s="145">
        <f>SUM(I126:I137)</f>
        <v>0</v>
      </c>
      <c r="J125" s="146">
        <f t="shared" si="17"/>
        <v>0</v>
      </c>
      <c r="K125" s="156">
        <v>20633.2</v>
      </c>
      <c r="L125" s="156">
        <v>8.94</v>
      </c>
      <c r="M125" s="156">
        <v>14048.53</v>
      </c>
      <c r="N125" s="156">
        <v>6.84</v>
      </c>
      <c r="O125" s="145">
        <f t="shared" si="20"/>
        <v>49516.15</v>
      </c>
      <c r="P125" s="146">
        <f t="shared" si="19"/>
        <v>1.5985849305526458E-2</v>
      </c>
      <c r="Q125" s="161"/>
    </row>
    <row r="126" spans="2:17" s="2" customFormat="1" ht="15" x14ac:dyDescent="0.25">
      <c r="B126" s="163" t="s">
        <v>292</v>
      </c>
      <c r="C126" s="582" t="s">
        <v>293</v>
      </c>
      <c r="D126" s="582"/>
      <c r="E126" s="582"/>
      <c r="F126" s="583"/>
      <c r="G126" s="151"/>
      <c r="H126" s="152">
        <f>IFERROR(G126/$O$169,"-")</f>
        <v>0</v>
      </c>
      <c r="I126" s="151"/>
      <c r="J126" s="152">
        <f t="shared" si="17"/>
        <v>0</v>
      </c>
      <c r="K126" s="157">
        <v>190</v>
      </c>
      <c r="L126" s="158">
        <v>0.08</v>
      </c>
      <c r="M126" s="151"/>
      <c r="N126" s="152">
        <f t="shared" ref="N126:N134" si="21">IFERROR(M126/$O$169,"-")</f>
        <v>0</v>
      </c>
      <c r="O126" s="154">
        <f t="shared" si="20"/>
        <v>190</v>
      </c>
      <c r="P126" s="152">
        <f t="shared" si="19"/>
        <v>6.1339812728776914E-5</v>
      </c>
      <c r="Q126" s="161"/>
    </row>
    <row r="127" spans="2:17" s="2" customFormat="1" ht="15" x14ac:dyDescent="0.25">
      <c r="B127" s="163" t="s">
        <v>294</v>
      </c>
      <c r="C127" s="582" t="s">
        <v>295</v>
      </c>
      <c r="D127" s="582"/>
      <c r="E127" s="582"/>
      <c r="F127" s="583"/>
      <c r="G127" s="151"/>
      <c r="H127" s="152">
        <f>IFERROR(G127/$O$169,"-")</f>
        <v>0</v>
      </c>
      <c r="I127" s="151"/>
      <c r="J127" s="152">
        <f t="shared" si="17"/>
        <v>0</v>
      </c>
      <c r="K127" s="151"/>
      <c r="L127" s="152">
        <f>IFERROR(K127/$O$169,"-")</f>
        <v>0</v>
      </c>
      <c r="M127" s="151"/>
      <c r="N127" s="152">
        <f t="shared" si="21"/>
        <v>0</v>
      </c>
      <c r="O127" s="154">
        <f t="shared" si="20"/>
        <v>0</v>
      </c>
      <c r="P127" s="152">
        <f t="shared" si="19"/>
        <v>0</v>
      </c>
      <c r="Q127" s="161"/>
    </row>
    <row r="128" spans="2:17" s="2" customFormat="1" ht="15" x14ac:dyDescent="0.25">
      <c r="B128" s="163" t="s">
        <v>296</v>
      </c>
      <c r="C128" s="582" t="s">
        <v>297</v>
      </c>
      <c r="D128" s="582"/>
      <c r="E128" s="582"/>
      <c r="F128" s="583"/>
      <c r="G128" s="157">
        <v>4012.19</v>
      </c>
      <c r="H128" s="158">
        <v>0.15</v>
      </c>
      <c r="I128" s="151"/>
      <c r="J128" s="152">
        <f t="shared" si="17"/>
        <v>0</v>
      </c>
      <c r="K128" s="157">
        <v>546.29999999999995</v>
      </c>
      <c r="L128" s="158">
        <v>0.24</v>
      </c>
      <c r="M128" s="151"/>
      <c r="N128" s="152">
        <f t="shared" si="21"/>
        <v>0</v>
      </c>
      <c r="O128" s="154">
        <f t="shared" si="20"/>
        <v>4558.49</v>
      </c>
      <c r="P128" s="152">
        <f t="shared" si="19"/>
        <v>1.471668015400012E-3</v>
      </c>
      <c r="Q128" s="161"/>
    </row>
    <row r="129" spans="2:17" s="2" customFormat="1" ht="15" x14ac:dyDescent="0.25">
      <c r="B129" s="163" t="s">
        <v>298</v>
      </c>
      <c r="C129" s="582" t="s">
        <v>299</v>
      </c>
      <c r="D129" s="582"/>
      <c r="E129" s="582"/>
      <c r="F129" s="583"/>
      <c r="G129" s="157">
        <v>1367.96</v>
      </c>
      <c r="H129" s="158">
        <v>0.05</v>
      </c>
      <c r="I129" s="151"/>
      <c r="J129" s="152">
        <f t="shared" si="17"/>
        <v>0</v>
      </c>
      <c r="K129" s="151"/>
      <c r="L129" s="152">
        <f>IFERROR(K129/$O$169,"-")</f>
        <v>0</v>
      </c>
      <c r="M129" s="151"/>
      <c r="N129" s="152">
        <f t="shared" si="21"/>
        <v>0</v>
      </c>
      <c r="O129" s="154">
        <f t="shared" si="20"/>
        <v>1367.96</v>
      </c>
      <c r="P129" s="152">
        <f t="shared" si="19"/>
        <v>4.4163373800240878E-4</v>
      </c>
      <c r="Q129" s="161"/>
    </row>
    <row r="130" spans="2:17" s="2" customFormat="1" ht="15" x14ac:dyDescent="0.25">
      <c r="B130" s="163" t="s">
        <v>300</v>
      </c>
      <c r="C130" s="582" t="s">
        <v>301</v>
      </c>
      <c r="D130" s="582"/>
      <c r="E130" s="582"/>
      <c r="F130" s="583"/>
      <c r="G130" s="157">
        <v>1115.27</v>
      </c>
      <c r="H130" s="158">
        <v>0.04</v>
      </c>
      <c r="I130" s="151"/>
      <c r="J130" s="152">
        <f t="shared" si="17"/>
        <v>0</v>
      </c>
      <c r="K130" s="157">
        <v>1784.46</v>
      </c>
      <c r="L130" s="158">
        <v>0.77</v>
      </c>
      <c r="M130" s="151"/>
      <c r="N130" s="152">
        <f t="shared" si="21"/>
        <v>0</v>
      </c>
      <c r="O130" s="154">
        <f t="shared" si="20"/>
        <v>2899.73</v>
      </c>
      <c r="P130" s="152">
        <f t="shared" si="19"/>
        <v>9.3615207981061199E-4</v>
      </c>
      <c r="Q130" s="161"/>
    </row>
    <row r="131" spans="2:17" s="2" customFormat="1" ht="15" x14ac:dyDescent="0.25">
      <c r="B131" s="163" t="s">
        <v>302</v>
      </c>
      <c r="C131" s="582" t="s">
        <v>303</v>
      </c>
      <c r="D131" s="582"/>
      <c r="E131" s="582"/>
      <c r="F131" s="583"/>
      <c r="G131" s="151"/>
      <c r="H131" s="152">
        <f>IFERROR(G131/$O$169,"-")</f>
        <v>0</v>
      </c>
      <c r="I131" s="151"/>
      <c r="J131" s="152">
        <f t="shared" si="17"/>
        <v>0</v>
      </c>
      <c r="K131" s="151"/>
      <c r="L131" s="152">
        <f>IFERROR(K131/$O$169,"-")</f>
        <v>0</v>
      </c>
      <c r="M131" s="151"/>
      <c r="N131" s="152">
        <f t="shared" si="21"/>
        <v>0</v>
      </c>
      <c r="O131" s="154">
        <f t="shared" si="20"/>
        <v>0</v>
      </c>
      <c r="P131" s="152">
        <f t="shared" si="19"/>
        <v>0</v>
      </c>
      <c r="Q131" s="161"/>
    </row>
    <row r="132" spans="2:17" s="2" customFormat="1" ht="15" x14ac:dyDescent="0.25">
      <c r="B132" s="163" t="s">
        <v>304</v>
      </c>
      <c r="C132" s="582" t="s">
        <v>305</v>
      </c>
      <c r="D132" s="582"/>
      <c r="E132" s="582"/>
      <c r="F132" s="583"/>
      <c r="G132" s="151"/>
      <c r="H132" s="152">
        <f>IFERROR(G132/$O$169,"-")</f>
        <v>0</v>
      </c>
      <c r="I132" s="151"/>
      <c r="J132" s="152">
        <f t="shared" si="17"/>
        <v>0</v>
      </c>
      <c r="K132" s="157">
        <v>1012.05</v>
      </c>
      <c r="L132" s="158">
        <v>0.44</v>
      </c>
      <c r="M132" s="151"/>
      <c r="N132" s="152">
        <f t="shared" si="21"/>
        <v>0</v>
      </c>
      <c r="O132" s="154">
        <f t="shared" si="20"/>
        <v>1012.05</v>
      </c>
      <c r="P132" s="152">
        <f t="shared" si="19"/>
        <v>3.2673135511662461E-4</v>
      </c>
      <c r="Q132" s="161"/>
    </row>
    <row r="133" spans="2:17" s="2" customFormat="1" ht="15" x14ac:dyDescent="0.25">
      <c r="B133" s="163" t="s">
        <v>306</v>
      </c>
      <c r="C133" s="582" t="s">
        <v>307</v>
      </c>
      <c r="D133" s="582"/>
      <c r="E133" s="582"/>
      <c r="F133" s="583"/>
      <c r="G133" s="151"/>
      <c r="H133" s="152">
        <f>IFERROR(G133/$O$169,"-")</f>
        <v>0</v>
      </c>
      <c r="I133" s="151"/>
      <c r="J133" s="152">
        <f t="shared" si="17"/>
        <v>0</v>
      </c>
      <c r="K133" s="157">
        <v>4512.09</v>
      </c>
      <c r="L133" s="158">
        <v>1.96</v>
      </c>
      <c r="M133" s="151"/>
      <c r="N133" s="152">
        <f t="shared" si="21"/>
        <v>0</v>
      </c>
      <c r="O133" s="154">
        <f t="shared" si="20"/>
        <v>4512.09</v>
      </c>
      <c r="P133" s="152">
        <f t="shared" si="19"/>
        <v>1.4566881874494054E-3</v>
      </c>
      <c r="Q133" s="161"/>
    </row>
    <row r="134" spans="2:17" s="2" customFormat="1" ht="15" x14ac:dyDescent="0.25">
      <c r="B134" s="163" t="s">
        <v>308</v>
      </c>
      <c r="C134" s="592" t="s">
        <v>309</v>
      </c>
      <c r="D134" s="582"/>
      <c r="E134" s="582"/>
      <c r="F134" s="583"/>
      <c r="G134" s="151"/>
      <c r="H134" s="152">
        <f>IFERROR(G134/$O$169,"-")</f>
        <v>0</v>
      </c>
      <c r="I134" s="151"/>
      <c r="J134" s="152">
        <f t="shared" si="17"/>
        <v>0</v>
      </c>
      <c r="K134" s="157">
        <v>1040.78</v>
      </c>
      <c r="L134" s="158">
        <v>0.45</v>
      </c>
      <c r="M134" s="151"/>
      <c r="N134" s="152">
        <f t="shared" si="21"/>
        <v>0</v>
      </c>
      <c r="O134" s="154">
        <f t="shared" si="20"/>
        <v>1040.78</v>
      </c>
      <c r="P134" s="152">
        <f t="shared" si="19"/>
        <v>3.3600658048345495E-4</v>
      </c>
      <c r="Q134" s="161"/>
    </row>
    <row r="135" spans="2:17" s="2" customFormat="1" ht="15" x14ac:dyDescent="0.25">
      <c r="B135" s="163" t="s">
        <v>310</v>
      </c>
      <c r="C135" s="586" t="s">
        <v>311</v>
      </c>
      <c r="D135" s="586"/>
      <c r="E135" s="586"/>
      <c r="F135" s="587"/>
      <c r="G135" s="157">
        <v>8339</v>
      </c>
      <c r="H135" s="158">
        <v>0.31</v>
      </c>
      <c r="I135" s="151"/>
      <c r="J135" s="152">
        <f t="shared" si="17"/>
        <v>0</v>
      </c>
      <c r="K135" s="157">
        <v>11547.52</v>
      </c>
      <c r="L135" s="158">
        <v>5</v>
      </c>
      <c r="M135" s="157">
        <v>14048.53</v>
      </c>
      <c r="N135" s="158">
        <v>6.84</v>
      </c>
      <c r="O135" s="154">
        <f t="shared" si="20"/>
        <v>33935.050000000003</v>
      </c>
      <c r="P135" s="152">
        <f t="shared" si="19"/>
        <v>1.0955629536535165E-2</v>
      </c>
      <c r="Q135" s="161"/>
    </row>
    <row r="136" spans="2:17" s="2" customFormat="1" ht="15" x14ac:dyDescent="0.25">
      <c r="B136" s="163" t="s">
        <v>312</v>
      </c>
      <c r="C136" s="586" t="s">
        <v>101</v>
      </c>
      <c r="D136" s="586"/>
      <c r="E136" s="586"/>
      <c r="F136" s="587"/>
      <c r="G136" s="151"/>
      <c r="H136" s="152">
        <f>IFERROR(G136/$O$169,"-")</f>
        <v>0</v>
      </c>
      <c r="I136" s="151"/>
      <c r="J136" s="152">
        <f t="shared" si="17"/>
        <v>0</v>
      </c>
      <c r="K136" s="151"/>
      <c r="L136" s="152">
        <f t="shared" ref="L136:L151" si="22">IFERROR(K136/$O$169,"-")</f>
        <v>0</v>
      </c>
      <c r="M136" s="151"/>
      <c r="N136" s="152">
        <f>IFERROR(M136/$O$169,"-")</f>
        <v>0</v>
      </c>
      <c r="O136" s="154">
        <f t="shared" si="20"/>
        <v>0</v>
      </c>
      <c r="P136" s="152">
        <f t="shared" si="19"/>
        <v>0</v>
      </c>
      <c r="Q136" s="161"/>
    </row>
    <row r="137" spans="2:17" s="2" customFormat="1" ht="15" x14ac:dyDescent="0.25">
      <c r="B137" s="163" t="s">
        <v>313</v>
      </c>
      <c r="C137" s="586" t="s">
        <v>101</v>
      </c>
      <c r="D137" s="586"/>
      <c r="E137" s="586"/>
      <c r="F137" s="587"/>
      <c r="G137" s="151"/>
      <c r="H137" s="152">
        <f>IFERROR(G137/$O$169,"-")</f>
        <v>0</v>
      </c>
      <c r="I137" s="151"/>
      <c r="J137" s="152">
        <f t="shared" si="17"/>
        <v>0</v>
      </c>
      <c r="K137" s="151"/>
      <c r="L137" s="152">
        <f t="shared" si="22"/>
        <v>0</v>
      </c>
      <c r="M137" s="151"/>
      <c r="N137" s="152">
        <f>IFERROR(M137/$O$169,"-")</f>
        <v>0</v>
      </c>
      <c r="O137" s="154">
        <f t="shared" si="20"/>
        <v>0</v>
      </c>
      <c r="P137" s="152">
        <f t="shared" si="19"/>
        <v>0</v>
      </c>
      <c r="Q137" s="161"/>
    </row>
    <row r="138" spans="2:17" s="143" customFormat="1" x14ac:dyDescent="0.2">
      <c r="B138" s="155" t="s">
        <v>314</v>
      </c>
      <c r="C138" s="590" t="s">
        <v>315</v>
      </c>
      <c r="D138" s="590"/>
      <c r="E138" s="590"/>
      <c r="F138" s="591"/>
      <c r="G138" s="156">
        <v>25563.48</v>
      </c>
      <c r="H138" s="156">
        <v>0.96</v>
      </c>
      <c r="I138" s="145">
        <f>SUM(I139:I148)</f>
        <v>0</v>
      </c>
      <c r="J138" s="146">
        <f t="shared" si="17"/>
        <v>0</v>
      </c>
      <c r="K138" s="145">
        <f>SUM(K139:K148)</f>
        <v>0</v>
      </c>
      <c r="L138" s="146">
        <f t="shared" si="22"/>
        <v>0</v>
      </c>
      <c r="M138" s="156">
        <v>2704.81</v>
      </c>
      <c r="N138" s="156">
        <v>1.32</v>
      </c>
      <c r="O138" s="145">
        <f t="shared" si="20"/>
        <v>28268.29</v>
      </c>
      <c r="P138" s="146">
        <f t="shared" si="19"/>
        <v>9.1261663934881949E-3</v>
      </c>
      <c r="Q138" s="161"/>
    </row>
    <row r="139" spans="2:17" s="2" customFormat="1" ht="12.75" customHeight="1" x14ac:dyDescent="0.25">
      <c r="B139" s="163" t="s">
        <v>316</v>
      </c>
      <c r="C139" s="582" t="s">
        <v>317</v>
      </c>
      <c r="D139" s="582"/>
      <c r="E139" s="582"/>
      <c r="F139" s="583"/>
      <c r="G139" s="165"/>
      <c r="H139" s="152">
        <f>IFERROR(G139/$O$169,"-")</f>
        <v>0</v>
      </c>
      <c r="I139" s="165"/>
      <c r="J139" s="152">
        <f t="shared" si="17"/>
        <v>0</v>
      </c>
      <c r="K139" s="165"/>
      <c r="L139" s="152">
        <f t="shared" si="22"/>
        <v>0</v>
      </c>
      <c r="M139" s="166">
        <v>1738.9</v>
      </c>
      <c r="N139" s="158">
        <v>0.85</v>
      </c>
      <c r="O139" s="154">
        <f t="shared" si="20"/>
        <v>1738.9</v>
      </c>
      <c r="P139" s="152">
        <f t="shared" si="19"/>
        <v>5.6138842291615881E-4</v>
      </c>
      <c r="Q139" s="161"/>
    </row>
    <row r="140" spans="2:17" s="2" customFormat="1" ht="15" x14ac:dyDescent="0.25">
      <c r="B140" s="163" t="s">
        <v>318</v>
      </c>
      <c r="C140" s="582" t="s">
        <v>319</v>
      </c>
      <c r="D140" s="582"/>
      <c r="E140" s="582"/>
      <c r="F140" s="583"/>
      <c r="G140" s="165"/>
      <c r="H140" s="152">
        <f>IFERROR(G140/$O$169,"-")</f>
        <v>0</v>
      </c>
      <c r="I140" s="165"/>
      <c r="J140" s="152">
        <f t="shared" ref="J140:J169" si="23">IFERROR(I140/$O$169,"-")</f>
        <v>0</v>
      </c>
      <c r="K140" s="165"/>
      <c r="L140" s="152">
        <f t="shared" si="22"/>
        <v>0</v>
      </c>
      <c r="M140" s="165"/>
      <c r="N140" s="152">
        <f>IFERROR(M140/$O$169,"-")</f>
        <v>0</v>
      </c>
      <c r="O140" s="154">
        <f t="shared" si="20"/>
        <v>0</v>
      </c>
      <c r="P140" s="152">
        <f t="shared" ref="P140:P169" si="24">IFERROR(O140/$O$169,"-")</f>
        <v>0</v>
      </c>
      <c r="Q140" s="161"/>
    </row>
    <row r="141" spans="2:17" s="2" customFormat="1" ht="15" x14ac:dyDescent="0.25">
      <c r="B141" s="163" t="s">
        <v>320</v>
      </c>
      <c r="C141" s="582" t="s">
        <v>321</v>
      </c>
      <c r="D141" s="582"/>
      <c r="E141" s="582"/>
      <c r="F141" s="583"/>
      <c r="G141" s="151"/>
      <c r="H141" s="152">
        <f>IFERROR(G141/$O$169,"-")</f>
        <v>0</v>
      </c>
      <c r="I141" s="151"/>
      <c r="J141" s="152">
        <f t="shared" si="23"/>
        <v>0</v>
      </c>
      <c r="K141" s="151"/>
      <c r="L141" s="152">
        <f t="shared" si="22"/>
        <v>0</v>
      </c>
      <c r="M141" s="151"/>
      <c r="N141" s="152">
        <f>IFERROR(M141/$O$169,"-")</f>
        <v>0</v>
      </c>
      <c r="O141" s="154">
        <f t="shared" si="20"/>
        <v>0</v>
      </c>
      <c r="P141" s="152">
        <f t="shared" si="24"/>
        <v>0</v>
      </c>
      <c r="Q141" s="161"/>
    </row>
    <row r="142" spans="2:17" s="2" customFormat="1" ht="15" x14ac:dyDescent="0.25">
      <c r="B142" s="163" t="s">
        <v>322</v>
      </c>
      <c r="C142" s="582" t="s">
        <v>323</v>
      </c>
      <c r="D142" s="582"/>
      <c r="E142" s="582"/>
      <c r="F142" s="583"/>
      <c r="G142" s="151"/>
      <c r="H142" s="152">
        <f>IFERROR(G142/$O$169,"-")</f>
        <v>0</v>
      </c>
      <c r="I142" s="151"/>
      <c r="J142" s="152">
        <f t="shared" si="23"/>
        <v>0</v>
      </c>
      <c r="K142" s="151"/>
      <c r="L142" s="152">
        <f t="shared" si="22"/>
        <v>0</v>
      </c>
      <c r="M142" s="151"/>
      <c r="N142" s="152">
        <f>IFERROR(M142/$O$169,"-")</f>
        <v>0</v>
      </c>
      <c r="O142" s="154">
        <f t="shared" si="20"/>
        <v>0</v>
      </c>
      <c r="P142" s="152">
        <f t="shared" si="24"/>
        <v>0</v>
      </c>
      <c r="Q142" s="161"/>
    </row>
    <row r="143" spans="2:17" s="2" customFormat="1" ht="15" x14ac:dyDescent="0.25">
      <c r="B143" s="163" t="s">
        <v>324</v>
      </c>
      <c r="C143" s="582" t="s">
        <v>325</v>
      </c>
      <c r="D143" s="582"/>
      <c r="E143" s="582"/>
      <c r="F143" s="583"/>
      <c r="G143" s="157">
        <v>1561.39</v>
      </c>
      <c r="H143" s="158">
        <v>0.06</v>
      </c>
      <c r="I143" s="151"/>
      <c r="J143" s="152">
        <f t="shared" si="23"/>
        <v>0</v>
      </c>
      <c r="K143" s="151"/>
      <c r="L143" s="152">
        <f t="shared" si="22"/>
        <v>0</v>
      </c>
      <c r="M143" s="151"/>
      <c r="N143" s="152">
        <f>IFERROR(M143/$O$169,"-")</f>
        <v>0</v>
      </c>
      <c r="O143" s="154">
        <f t="shared" si="20"/>
        <v>1561.39</v>
      </c>
      <c r="P143" s="152">
        <f t="shared" si="24"/>
        <v>5.040808957714999E-4</v>
      </c>
      <c r="Q143" s="161"/>
    </row>
    <row r="144" spans="2:17" s="2" customFormat="1" ht="15" x14ac:dyDescent="0.25">
      <c r="B144" s="163" t="s">
        <v>326</v>
      </c>
      <c r="C144" s="582" t="s">
        <v>327</v>
      </c>
      <c r="D144" s="582"/>
      <c r="E144" s="582"/>
      <c r="F144" s="583"/>
      <c r="G144" s="157">
        <v>21739.360000000001</v>
      </c>
      <c r="H144" s="158">
        <v>0.82</v>
      </c>
      <c r="I144" s="151"/>
      <c r="J144" s="152">
        <f t="shared" si="23"/>
        <v>0</v>
      </c>
      <c r="K144" s="151"/>
      <c r="L144" s="152">
        <f t="shared" si="22"/>
        <v>0</v>
      </c>
      <c r="M144" s="151"/>
      <c r="N144" s="152">
        <f>IFERROR(M144/$O$169,"-")</f>
        <v>0</v>
      </c>
      <c r="O144" s="154">
        <f t="shared" si="20"/>
        <v>21739.360000000001</v>
      </c>
      <c r="P144" s="152">
        <f t="shared" si="24"/>
        <v>7.0183593223340198E-3</v>
      </c>
      <c r="Q144" s="161"/>
    </row>
    <row r="145" spans="2:41" s="2" customFormat="1" ht="15" x14ac:dyDescent="0.25">
      <c r="B145" s="163" t="s">
        <v>328</v>
      </c>
      <c r="C145" s="582" t="s">
        <v>329</v>
      </c>
      <c r="D145" s="582"/>
      <c r="E145" s="582"/>
      <c r="F145" s="583"/>
      <c r="G145" s="157">
        <v>1298.94</v>
      </c>
      <c r="H145" s="158">
        <v>0.05</v>
      </c>
      <c r="I145" s="151"/>
      <c r="J145" s="152">
        <f t="shared" si="23"/>
        <v>0</v>
      </c>
      <c r="K145" s="151"/>
      <c r="L145" s="152">
        <f t="shared" si="22"/>
        <v>0</v>
      </c>
      <c r="M145" s="157">
        <v>965.91</v>
      </c>
      <c r="N145" s="158">
        <v>0.47</v>
      </c>
      <c r="O145" s="154">
        <f t="shared" si="20"/>
        <v>2264.85</v>
      </c>
      <c r="P145" s="152">
        <f t="shared" si="24"/>
        <v>7.31186709783002E-4</v>
      </c>
      <c r="Q145" s="161"/>
    </row>
    <row r="146" spans="2:41" s="167" customFormat="1" ht="12" customHeight="1" x14ac:dyDescent="0.2">
      <c r="B146" s="163" t="s">
        <v>330</v>
      </c>
      <c r="C146" s="582" t="s">
        <v>331</v>
      </c>
      <c r="D146" s="582"/>
      <c r="E146" s="582"/>
      <c r="F146" s="583"/>
      <c r="G146" s="165"/>
      <c r="H146" s="152">
        <f>IFERROR(G146/$O$169,"-")</f>
        <v>0</v>
      </c>
      <c r="I146" s="165"/>
      <c r="J146" s="152">
        <f t="shared" si="23"/>
        <v>0</v>
      </c>
      <c r="K146" s="165"/>
      <c r="L146" s="152">
        <f t="shared" si="22"/>
        <v>0</v>
      </c>
      <c r="M146" s="165"/>
      <c r="N146" s="152">
        <f t="shared" ref="N146:N151" si="25">IFERROR(M146/$O$169,"-")</f>
        <v>0</v>
      </c>
      <c r="O146" s="154">
        <f t="shared" si="20"/>
        <v>0</v>
      </c>
      <c r="P146" s="152">
        <f t="shared" si="24"/>
        <v>0</v>
      </c>
      <c r="Q146" s="168"/>
      <c r="R146" s="169"/>
      <c r="S146" s="169"/>
      <c r="T146" s="169"/>
      <c r="U146" s="169"/>
      <c r="V146" s="169"/>
      <c r="W146" s="169"/>
      <c r="X146" s="169"/>
      <c r="Y146" s="169"/>
      <c r="Z146" s="169"/>
      <c r="AA146" s="169"/>
      <c r="AB146" s="169"/>
      <c r="AC146" s="169"/>
      <c r="AD146" s="169"/>
      <c r="AE146" s="169"/>
      <c r="AF146" s="169"/>
      <c r="AG146" s="169"/>
      <c r="AH146" s="169"/>
      <c r="AI146" s="169"/>
      <c r="AJ146" s="169"/>
      <c r="AK146" s="169"/>
      <c r="AL146" s="169"/>
      <c r="AM146" s="169"/>
      <c r="AN146" s="169"/>
      <c r="AO146" s="169"/>
    </row>
    <row r="147" spans="2:41" s="2" customFormat="1" ht="15" x14ac:dyDescent="0.25">
      <c r="B147" s="163" t="s">
        <v>332</v>
      </c>
      <c r="C147" s="586" t="s">
        <v>333</v>
      </c>
      <c r="D147" s="586"/>
      <c r="E147" s="586"/>
      <c r="F147" s="587"/>
      <c r="G147" s="157">
        <v>963.79</v>
      </c>
      <c r="H147" s="158">
        <v>0.04</v>
      </c>
      <c r="I147" s="151"/>
      <c r="J147" s="152">
        <f t="shared" si="23"/>
        <v>0</v>
      </c>
      <c r="K147" s="151"/>
      <c r="L147" s="152">
        <f t="shared" si="22"/>
        <v>0</v>
      </c>
      <c r="M147" s="151"/>
      <c r="N147" s="152">
        <f t="shared" si="25"/>
        <v>0</v>
      </c>
      <c r="O147" s="154">
        <f t="shared" si="20"/>
        <v>963.79</v>
      </c>
      <c r="P147" s="152">
        <f t="shared" si="24"/>
        <v>3.1115104268351527E-4</v>
      </c>
      <c r="Q147" s="161"/>
    </row>
    <row r="148" spans="2:41" s="2" customFormat="1" ht="15" x14ac:dyDescent="0.25">
      <c r="B148" s="163" t="s">
        <v>334</v>
      </c>
      <c r="C148" s="586" t="s">
        <v>101</v>
      </c>
      <c r="D148" s="586"/>
      <c r="E148" s="586"/>
      <c r="F148" s="587"/>
      <c r="G148" s="151"/>
      <c r="H148" s="152">
        <f>IFERROR(G148/$O$169,"-")</f>
        <v>0</v>
      </c>
      <c r="I148" s="151"/>
      <c r="J148" s="152">
        <f t="shared" si="23"/>
        <v>0</v>
      </c>
      <c r="K148" s="151"/>
      <c r="L148" s="152">
        <f t="shared" si="22"/>
        <v>0</v>
      </c>
      <c r="M148" s="151"/>
      <c r="N148" s="152">
        <f t="shared" si="25"/>
        <v>0</v>
      </c>
      <c r="O148" s="154">
        <f t="shared" si="20"/>
        <v>0</v>
      </c>
      <c r="P148" s="152">
        <f t="shared" si="24"/>
        <v>0</v>
      </c>
      <c r="Q148" s="161"/>
    </row>
    <row r="149" spans="2:41" s="143" customFormat="1" x14ac:dyDescent="0.2">
      <c r="B149" s="155" t="s">
        <v>335</v>
      </c>
      <c r="C149" s="589" t="s">
        <v>336</v>
      </c>
      <c r="D149" s="590"/>
      <c r="E149" s="590"/>
      <c r="F149" s="591"/>
      <c r="G149" s="145">
        <f>SUM(G150:G151)</f>
        <v>0</v>
      </c>
      <c r="H149" s="146">
        <f>IFERROR(G149/$O$169,"-")</f>
        <v>0</v>
      </c>
      <c r="I149" s="145">
        <f>SUM(I150:I151)</f>
        <v>0</v>
      </c>
      <c r="J149" s="146">
        <f t="shared" si="23"/>
        <v>0</v>
      </c>
      <c r="K149" s="145">
        <f>SUM(K150:K151)</f>
        <v>0</v>
      </c>
      <c r="L149" s="146">
        <f t="shared" si="22"/>
        <v>0</v>
      </c>
      <c r="M149" s="145">
        <f>SUM(M150:M151)</f>
        <v>0</v>
      </c>
      <c r="N149" s="146">
        <f t="shared" si="25"/>
        <v>0</v>
      </c>
      <c r="O149" s="145">
        <f t="shared" si="20"/>
        <v>0</v>
      </c>
      <c r="P149" s="146">
        <f t="shared" si="24"/>
        <v>0</v>
      </c>
      <c r="Q149" s="161"/>
    </row>
    <row r="150" spans="2:41" s="2" customFormat="1" ht="15" x14ac:dyDescent="0.25">
      <c r="B150" s="148" t="s">
        <v>337</v>
      </c>
      <c r="C150" s="582" t="s">
        <v>338</v>
      </c>
      <c r="D150" s="582"/>
      <c r="E150" s="582"/>
      <c r="F150" s="583"/>
      <c r="G150" s="151"/>
      <c r="H150" s="152">
        <f>IFERROR(G150/$O$169,"-")</f>
        <v>0</v>
      </c>
      <c r="I150" s="151"/>
      <c r="J150" s="152">
        <f t="shared" si="23"/>
        <v>0</v>
      </c>
      <c r="K150" s="151"/>
      <c r="L150" s="152">
        <f t="shared" si="22"/>
        <v>0</v>
      </c>
      <c r="M150" s="151"/>
      <c r="N150" s="152">
        <f t="shared" si="25"/>
        <v>0</v>
      </c>
      <c r="O150" s="154">
        <f t="shared" si="20"/>
        <v>0</v>
      </c>
      <c r="P150" s="152">
        <f t="shared" si="24"/>
        <v>0</v>
      </c>
      <c r="Q150" s="161"/>
    </row>
    <row r="151" spans="2:41" s="2" customFormat="1" ht="15" x14ac:dyDescent="0.25">
      <c r="B151" s="148" t="s">
        <v>339</v>
      </c>
      <c r="C151" s="586" t="s">
        <v>340</v>
      </c>
      <c r="D151" s="586"/>
      <c r="E151" s="586"/>
      <c r="F151" s="587"/>
      <c r="G151" s="151"/>
      <c r="H151" s="152">
        <f>IFERROR(G151/$O$169,"-")</f>
        <v>0</v>
      </c>
      <c r="I151" s="151"/>
      <c r="J151" s="152">
        <f t="shared" si="23"/>
        <v>0</v>
      </c>
      <c r="K151" s="151"/>
      <c r="L151" s="152">
        <f t="shared" si="22"/>
        <v>0</v>
      </c>
      <c r="M151" s="151"/>
      <c r="N151" s="152">
        <f t="shared" si="25"/>
        <v>0</v>
      </c>
      <c r="O151" s="154">
        <f t="shared" si="20"/>
        <v>0</v>
      </c>
      <c r="P151" s="152">
        <f t="shared" si="24"/>
        <v>0</v>
      </c>
      <c r="Q151" s="161"/>
    </row>
    <row r="152" spans="2:41" s="143" customFormat="1" x14ac:dyDescent="0.2">
      <c r="B152" s="155" t="s">
        <v>341</v>
      </c>
      <c r="C152" s="588" t="s">
        <v>342</v>
      </c>
      <c r="D152" s="588"/>
      <c r="E152" s="588"/>
      <c r="F152" s="588"/>
      <c r="G152" s="170">
        <v>20805.990000000002</v>
      </c>
      <c r="H152" s="156">
        <v>0.78</v>
      </c>
      <c r="I152" s="171">
        <f>SUM(I153:I168)</f>
        <v>0</v>
      </c>
      <c r="J152" s="146">
        <f t="shared" si="23"/>
        <v>0</v>
      </c>
      <c r="K152" s="170">
        <v>3502.8</v>
      </c>
      <c r="L152" s="156">
        <v>1.52</v>
      </c>
      <c r="M152" s="170">
        <v>-3431.47</v>
      </c>
      <c r="N152" s="156">
        <v>-1.67</v>
      </c>
      <c r="O152" s="171">
        <f t="shared" ref="O152:O169" si="26">SUM(G152,I152,K152,M152)</f>
        <v>20877.32</v>
      </c>
      <c r="P152" s="146">
        <f t="shared" si="24"/>
        <v>6.7400573635723621E-3</v>
      </c>
      <c r="Q152" s="161"/>
    </row>
    <row r="153" spans="2:41" s="143" customFormat="1" ht="12.75" customHeight="1" x14ac:dyDescent="0.2">
      <c r="B153" s="163" t="s">
        <v>343</v>
      </c>
      <c r="C153" s="581" t="s">
        <v>344</v>
      </c>
      <c r="D153" s="581"/>
      <c r="E153" s="581"/>
      <c r="F153" s="581"/>
      <c r="G153" s="172">
        <v>6602.74</v>
      </c>
      <c r="H153" s="158">
        <v>0.25</v>
      </c>
      <c r="I153" s="173"/>
      <c r="J153" s="152">
        <f t="shared" si="23"/>
        <v>0</v>
      </c>
      <c r="K153" s="172">
        <v>302.8</v>
      </c>
      <c r="L153" s="158">
        <v>0.13</v>
      </c>
      <c r="M153" s="173"/>
      <c r="N153" s="152">
        <f t="shared" ref="N153:N158" si="27">IFERROR(M153/$O$169,"-")</f>
        <v>0</v>
      </c>
      <c r="O153" s="174">
        <f t="shared" si="26"/>
        <v>6905.54</v>
      </c>
      <c r="P153" s="152">
        <f t="shared" si="24"/>
        <v>2.2293922652162007E-3</v>
      </c>
      <c r="Q153" s="161"/>
    </row>
    <row r="154" spans="2:41" s="143" customFormat="1" ht="12.75" customHeight="1" x14ac:dyDescent="0.2">
      <c r="B154" s="163" t="s">
        <v>345</v>
      </c>
      <c r="C154" s="581" t="s">
        <v>346</v>
      </c>
      <c r="D154" s="581"/>
      <c r="E154" s="581"/>
      <c r="F154" s="581"/>
      <c r="G154" s="172">
        <v>2369.88</v>
      </c>
      <c r="H154" s="158">
        <v>0.09</v>
      </c>
      <c r="I154" s="173"/>
      <c r="J154" s="152">
        <f t="shared" si="23"/>
        <v>0</v>
      </c>
      <c r="K154" s="173"/>
      <c r="L154" s="152">
        <f>IFERROR(K154/$O$169,"-")</f>
        <v>0</v>
      </c>
      <c r="M154" s="173"/>
      <c r="N154" s="152">
        <f t="shared" si="27"/>
        <v>0</v>
      </c>
      <c r="O154" s="174">
        <f t="shared" si="26"/>
        <v>2369.88</v>
      </c>
      <c r="P154" s="152">
        <f t="shared" si="24"/>
        <v>7.6509471257723075E-4</v>
      </c>
      <c r="Q154" s="161"/>
    </row>
    <row r="155" spans="2:41" s="143" customFormat="1" ht="12.75" customHeight="1" x14ac:dyDescent="0.2">
      <c r="B155" s="163" t="s">
        <v>347</v>
      </c>
      <c r="C155" s="581" t="s">
        <v>348</v>
      </c>
      <c r="D155" s="581"/>
      <c r="E155" s="581"/>
      <c r="F155" s="581"/>
      <c r="G155" s="173"/>
      <c r="H155" s="152">
        <f>IFERROR(G155/$O$169,"-")</f>
        <v>0</v>
      </c>
      <c r="I155" s="173"/>
      <c r="J155" s="152">
        <f t="shared" si="23"/>
        <v>0</v>
      </c>
      <c r="K155" s="172">
        <v>1600</v>
      </c>
      <c r="L155" s="158">
        <v>0.69</v>
      </c>
      <c r="M155" s="173"/>
      <c r="N155" s="152">
        <f t="shared" si="27"/>
        <v>0</v>
      </c>
      <c r="O155" s="174">
        <f t="shared" si="26"/>
        <v>1600</v>
      </c>
      <c r="P155" s="152">
        <f t="shared" si="24"/>
        <v>5.1654579140022669E-4</v>
      </c>
      <c r="Q155" s="161"/>
    </row>
    <row r="156" spans="2:41" s="143" customFormat="1" x14ac:dyDescent="0.2">
      <c r="B156" s="163" t="s">
        <v>349</v>
      </c>
      <c r="C156" s="581" t="s">
        <v>350</v>
      </c>
      <c r="D156" s="581"/>
      <c r="E156" s="581"/>
      <c r="F156" s="581"/>
      <c r="G156" s="173"/>
      <c r="H156" s="152">
        <f>IFERROR(G156/$O$169,"-")</f>
        <v>0</v>
      </c>
      <c r="I156" s="173"/>
      <c r="J156" s="152">
        <f t="shared" si="23"/>
        <v>0</v>
      </c>
      <c r="K156" s="172">
        <v>1600</v>
      </c>
      <c r="L156" s="158">
        <v>0.69</v>
      </c>
      <c r="M156" s="173"/>
      <c r="N156" s="152">
        <f t="shared" si="27"/>
        <v>0</v>
      </c>
      <c r="O156" s="174">
        <f t="shared" si="26"/>
        <v>1600</v>
      </c>
      <c r="P156" s="152">
        <f t="shared" si="24"/>
        <v>5.1654579140022669E-4</v>
      </c>
      <c r="Q156" s="161"/>
    </row>
    <row r="157" spans="2:41" s="143" customFormat="1" ht="12.75" customHeight="1" x14ac:dyDescent="0.2">
      <c r="B157" s="163" t="s">
        <v>351</v>
      </c>
      <c r="C157" s="581" t="s">
        <v>352</v>
      </c>
      <c r="D157" s="581"/>
      <c r="E157" s="581"/>
      <c r="F157" s="581"/>
      <c r="G157" s="173"/>
      <c r="H157" s="152">
        <f>IFERROR(G157/$O$169,"-")</f>
        <v>0</v>
      </c>
      <c r="I157" s="173"/>
      <c r="J157" s="152">
        <f t="shared" si="23"/>
        <v>0</v>
      </c>
      <c r="K157" s="173"/>
      <c r="L157" s="152">
        <f t="shared" ref="L157:L169" si="28">IFERROR(K157/$O$169,"-")</f>
        <v>0</v>
      </c>
      <c r="M157" s="173"/>
      <c r="N157" s="152">
        <f t="shared" si="27"/>
        <v>0</v>
      </c>
      <c r="O157" s="174">
        <f t="shared" si="26"/>
        <v>0</v>
      </c>
      <c r="P157" s="152">
        <f t="shared" si="24"/>
        <v>0</v>
      </c>
      <c r="Q157" s="161"/>
    </row>
    <row r="158" spans="2:41" s="143" customFormat="1" ht="12.75" customHeight="1" x14ac:dyDescent="0.2">
      <c r="B158" s="163" t="s">
        <v>353</v>
      </c>
      <c r="C158" s="581" t="s">
        <v>354</v>
      </c>
      <c r="D158" s="581"/>
      <c r="E158" s="581"/>
      <c r="F158" s="581"/>
      <c r="G158" s="172">
        <v>739.43</v>
      </c>
      <c r="H158" s="158">
        <v>0.03</v>
      </c>
      <c r="I158" s="173"/>
      <c r="J158" s="152">
        <f t="shared" si="23"/>
        <v>0</v>
      </c>
      <c r="K158" s="173"/>
      <c r="L158" s="152">
        <f t="shared" si="28"/>
        <v>0</v>
      </c>
      <c r="M158" s="173"/>
      <c r="N158" s="152">
        <f t="shared" si="27"/>
        <v>0</v>
      </c>
      <c r="O158" s="174">
        <f t="shared" si="26"/>
        <v>739.43</v>
      </c>
      <c r="P158" s="152">
        <f t="shared" si="24"/>
        <v>2.3871840908441848E-4</v>
      </c>
      <c r="Q158" s="161"/>
    </row>
    <row r="159" spans="2:41" s="143" customFormat="1" ht="12.75" customHeight="1" x14ac:dyDescent="0.2">
      <c r="B159" s="163" t="s">
        <v>355</v>
      </c>
      <c r="C159" s="581" t="s">
        <v>356</v>
      </c>
      <c r="D159" s="581"/>
      <c r="E159" s="581"/>
      <c r="F159" s="581"/>
      <c r="G159" s="173"/>
      <c r="H159" s="152">
        <f t="shared" ref="H159:H166" si="29">IFERROR(G159/$O$169,"-")</f>
        <v>0</v>
      </c>
      <c r="I159" s="173"/>
      <c r="J159" s="152">
        <f t="shared" si="23"/>
        <v>0</v>
      </c>
      <c r="K159" s="173"/>
      <c r="L159" s="152">
        <f t="shared" si="28"/>
        <v>0</v>
      </c>
      <c r="M159" s="172">
        <v>4529</v>
      </c>
      <c r="N159" s="158">
        <v>2.21</v>
      </c>
      <c r="O159" s="174">
        <f t="shared" si="26"/>
        <v>4529</v>
      </c>
      <c r="P159" s="152">
        <f t="shared" si="24"/>
        <v>1.4621474307822666E-3</v>
      </c>
      <c r="Q159" s="161"/>
    </row>
    <row r="160" spans="2:41" s="143" customFormat="1" ht="12.75" customHeight="1" x14ac:dyDescent="0.2">
      <c r="B160" s="163" t="s">
        <v>357</v>
      </c>
      <c r="C160" s="581" t="s">
        <v>358</v>
      </c>
      <c r="D160" s="581"/>
      <c r="E160" s="581"/>
      <c r="F160" s="581"/>
      <c r="G160" s="173"/>
      <c r="H160" s="152">
        <f t="shared" si="29"/>
        <v>0</v>
      </c>
      <c r="I160" s="173"/>
      <c r="J160" s="152">
        <f t="shared" si="23"/>
        <v>0</v>
      </c>
      <c r="K160" s="173"/>
      <c r="L160" s="152">
        <f t="shared" si="28"/>
        <v>0</v>
      </c>
      <c r="M160" s="172">
        <v>200.07</v>
      </c>
      <c r="N160" s="158">
        <v>0.1</v>
      </c>
      <c r="O160" s="174">
        <f t="shared" si="26"/>
        <v>200.07</v>
      </c>
      <c r="P160" s="152">
        <f t="shared" si="24"/>
        <v>6.4590822803402089E-5</v>
      </c>
      <c r="Q160" s="161"/>
    </row>
    <row r="161" spans="2:17" s="143" customFormat="1" ht="12.75" customHeight="1" x14ac:dyDescent="0.2">
      <c r="B161" s="163" t="s">
        <v>359</v>
      </c>
      <c r="C161" s="581" t="s">
        <v>360</v>
      </c>
      <c r="D161" s="581"/>
      <c r="E161" s="581"/>
      <c r="F161" s="581"/>
      <c r="G161" s="173"/>
      <c r="H161" s="152">
        <f t="shared" si="29"/>
        <v>0</v>
      </c>
      <c r="I161" s="173"/>
      <c r="J161" s="152">
        <f t="shared" si="23"/>
        <v>0</v>
      </c>
      <c r="K161" s="173"/>
      <c r="L161" s="152">
        <f t="shared" si="28"/>
        <v>0</v>
      </c>
      <c r="M161" s="173"/>
      <c r="N161" s="152">
        <f>IFERROR(M161/$O$169,"-")</f>
        <v>0</v>
      </c>
      <c r="O161" s="174">
        <f t="shared" si="26"/>
        <v>0</v>
      </c>
      <c r="P161" s="152">
        <f t="shared" si="24"/>
        <v>0</v>
      </c>
      <c r="Q161" s="161"/>
    </row>
    <row r="162" spans="2:17" s="143" customFormat="1" ht="12.75" customHeight="1" x14ac:dyDescent="0.2">
      <c r="B162" s="163" t="s">
        <v>361</v>
      </c>
      <c r="C162" s="581" t="s">
        <v>362</v>
      </c>
      <c r="D162" s="581"/>
      <c r="E162" s="581"/>
      <c r="F162" s="581"/>
      <c r="G162" s="175"/>
      <c r="H162" s="176">
        <f t="shared" si="29"/>
        <v>0</v>
      </c>
      <c r="I162" s="175"/>
      <c r="J162" s="176">
        <f t="shared" si="23"/>
        <v>0</v>
      </c>
      <c r="K162" s="175"/>
      <c r="L162" s="176">
        <f t="shared" si="28"/>
        <v>0</v>
      </c>
      <c r="M162" s="177">
        <v>1300</v>
      </c>
      <c r="N162" s="178">
        <v>0.63</v>
      </c>
      <c r="O162" s="179">
        <f t="shared" si="26"/>
        <v>1300</v>
      </c>
      <c r="P162" s="176">
        <f t="shared" si="24"/>
        <v>4.1969345551268417E-4</v>
      </c>
      <c r="Q162" s="161"/>
    </row>
    <row r="163" spans="2:17" s="143" customFormat="1" ht="12.75" customHeight="1" x14ac:dyDescent="0.2">
      <c r="B163" s="180" t="s">
        <v>363</v>
      </c>
      <c r="C163" s="582" t="s">
        <v>364</v>
      </c>
      <c r="D163" s="582"/>
      <c r="E163" s="582"/>
      <c r="F163" s="583"/>
      <c r="G163" s="181"/>
      <c r="H163" s="176">
        <f t="shared" si="29"/>
        <v>0</v>
      </c>
      <c r="I163" s="181"/>
      <c r="J163" s="176">
        <f t="shared" si="23"/>
        <v>0</v>
      </c>
      <c r="K163" s="181"/>
      <c r="L163" s="176">
        <f t="shared" si="28"/>
        <v>0</v>
      </c>
      <c r="M163" s="182">
        <v>-18511.7</v>
      </c>
      <c r="N163" s="178">
        <v>-9.02</v>
      </c>
      <c r="O163" s="183">
        <f t="shared" si="26"/>
        <v>-18511.7</v>
      </c>
      <c r="P163" s="176">
        <f t="shared" si="24"/>
        <v>-5.976337954164735E-3</v>
      </c>
      <c r="Q163" s="161"/>
    </row>
    <row r="164" spans="2:17" s="143" customFormat="1" ht="12.75" customHeight="1" x14ac:dyDescent="0.2">
      <c r="B164" s="180" t="s">
        <v>365</v>
      </c>
      <c r="C164" s="582" t="s">
        <v>366</v>
      </c>
      <c r="D164" s="582"/>
      <c r="E164" s="582"/>
      <c r="F164" s="583"/>
      <c r="G164" s="181"/>
      <c r="H164" s="176">
        <f t="shared" si="29"/>
        <v>0</v>
      </c>
      <c r="I164" s="181"/>
      <c r="J164" s="176">
        <f t="shared" si="23"/>
        <v>0</v>
      </c>
      <c r="K164" s="181"/>
      <c r="L164" s="176">
        <f t="shared" si="28"/>
        <v>0</v>
      </c>
      <c r="M164" s="182">
        <v>90.32</v>
      </c>
      <c r="N164" s="178">
        <v>0.04</v>
      </c>
      <c r="O164" s="183">
        <f t="shared" si="26"/>
        <v>90.32</v>
      </c>
      <c r="P164" s="176">
        <f t="shared" si="24"/>
        <v>2.9159009924542792E-5</v>
      </c>
      <c r="Q164" s="161"/>
    </row>
    <row r="165" spans="2:17" s="143" customFormat="1" x14ac:dyDescent="0.2">
      <c r="B165" s="180" t="s">
        <v>367</v>
      </c>
      <c r="C165" s="582" t="s">
        <v>368</v>
      </c>
      <c r="D165" s="582"/>
      <c r="E165" s="582"/>
      <c r="F165" s="583"/>
      <c r="G165" s="181"/>
      <c r="H165" s="176">
        <f t="shared" si="29"/>
        <v>0</v>
      </c>
      <c r="I165" s="181"/>
      <c r="J165" s="176">
        <f t="shared" si="23"/>
        <v>0</v>
      </c>
      <c r="K165" s="181"/>
      <c r="L165" s="176">
        <f t="shared" si="28"/>
        <v>0</v>
      </c>
      <c r="M165" s="181"/>
      <c r="N165" s="176">
        <f>IFERROR(M165/$O$169,"-")</f>
        <v>0</v>
      </c>
      <c r="O165" s="183">
        <f t="shared" si="26"/>
        <v>0</v>
      </c>
      <c r="P165" s="176">
        <f t="shared" si="24"/>
        <v>0</v>
      </c>
      <c r="Q165" s="161"/>
    </row>
    <row r="166" spans="2:17" s="143" customFormat="1" ht="13.5" customHeight="1" x14ac:dyDescent="0.2">
      <c r="B166" s="180" t="s">
        <v>369</v>
      </c>
      <c r="C166" s="582" t="s">
        <v>370</v>
      </c>
      <c r="D166" s="582"/>
      <c r="E166" s="582"/>
      <c r="F166" s="583"/>
      <c r="G166" s="181"/>
      <c r="H166" s="176">
        <f t="shared" si="29"/>
        <v>0</v>
      </c>
      <c r="I166" s="181"/>
      <c r="J166" s="176">
        <f t="shared" si="23"/>
        <v>0</v>
      </c>
      <c r="K166" s="181"/>
      <c r="L166" s="176">
        <f t="shared" si="28"/>
        <v>0</v>
      </c>
      <c r="M166" s="181"/>
      <c r="N166" s="176">
        <f>IFERROR(M166/$O$169,"-")</f>
        <v>0</v>
      </c>
      <c r="O166" s="183">
        <f t="shared" si="26"/>
        <v>0</v>
      </c>
      <c r="P166" s="176">
        <f t="shared" si="24"/>
        <v>0</v>
      </c>
      <c r="Q166" s="161"/>
    </row>
    <row r="167" spans="2:17" s="2" customFormat="1" ht="13.5" customHeight="1" x14ac:dyDescent="0.25">
      <c r="B167" s="180" t="s">
        <v>371</v>
      </c>
      <c r="C167" s="584" t="s">
        <v>372</v>
      </c>
      <c r="D167" s="584"/>
      <c r="E167" s="584"/>
      <c r="F167" s="585"/>
      <c r="G167" s="182">
        <v>11093.94</v>
      </c>
      <c r="H167" s="178">
        <v>0.42</v>
      </c>
      <c r="I167" s="181"/>
      <c r="J167" s="176">
        <f t="shared" si="23"/>
        <v>0</v>
      </c>
      <c r="K167" s="181"/>
      <c r="L167" s="176">
        <f t="shared" si="28"/>
        <v>0</v>
      </c>
      <c r="M167" s="182">
        <v>8960.84</v>
      </c>
      <c r="N167" s="178">
        <v>4.37</v>
      </c>
      <c r="O167" s="183">
        <f t="shared" si="26"/>
        <v>20054.78</v>
      </c>
      <c r="P167" s="176">
        <f t="shared" si="24"/>
        <v>6.474507629035898E-3</v>
      </c>
      <c r="Q167" s="161"/>
    </row>
    <row r="168" spans="2:17" s="2" customFormat="1" ht="13.5" customHeight="1" x14ac:dyDescent="0.25">
      <c r="B168" s="180" t="s">
        <v>373</v>
      </c>
      <c r="C168" s="584" t="s">
        <v>101</v>
      </c>
      <c r="D168" s="584"/>
      <c r="E168" s="584"/>
      <c r="F168" s="585"/>
      <c r="G168" s="181"/>
      <c r="H168" s="176">
        <f>IFERROR(G168/$O$169,"-")</f>
        <v>0</v>
      </c>
      <c r="I168" s="181"/>
      <c r="J168" s="176">
        <f t="shared" si="23"/>
        <v>0</v>
      </c>
      <c r="K168" s="181"/>
      <c r="L168" s="176">
        <f t="shared" si="28"/>
        <v>0</v>
      </c>
      <c r="M168" s="181"/>
      <c r="N168" s="176">
        <f>IFERROR(M168/$O$169,"-")</f>
        <v>0</v>
      </c>
      <c r="O168" s="183">
        <f t="shared" si="26"/>
        <v>0</v>
      </c>
      <c r="P168" s="176">
        <f t="shared" si="24"/>
        <v>0</v>
      </c>
      <c r="Q168" s="161"/>
    </row>
    <row r="169" spans="2:17" s="2" customFormat="1" ht="15" x14ac:dyDescent="0.25">
      <c r="B169" s="184"/>
      <c r="C169" s="577" t="s">
        <v>374</v>
      </c>
      <c r="D169" s="578"/>
      <c r="E169" s="578"/>
      <c r="F169" s="579"/>
      <c r="G169" s="185">
        <f>SUM(G12,G15,G24,G27,G31,G35,G43,G71,G98,G111,G119,G125,G138,G149,G152)</f>
        <v>2661502.3300000005</v>
      </c>
      <c r="H169" s="186">
        <f>IFERROR(G169/$O$169,"-")</f>
        <v>0.85924239210212339</v>
      </c>
      <c r="I169" s="185">
        <f>SUM(I12,I15,I24,I27,I31,I35,I43,I71,I98,I111,I119,I125,I138,I149,I152)</f>
        <v>0</v>
      </c>
      <c r="J169" s="186">
        <f t="shared" si="23"/>
        <v>0</v>
      </c>
      <c r="K169" s="185">
        <f>SUM(K12,K15,K24,K27,K31,K35,K43,K71,K98,K111,K119,K125,K138,K149,K152)</f>
        <v>230729.25</v>
      </c>
      <c r="L169" s="186">
        <f t="shared" si="28"/>
        <v>7.4488889400269209E-2</v>
      </c>
      <c r="M169" s="185">
        <f>SUM(M12,M15,M24,M27,M31,M35,M43,M71,M98,M111,M119,M125,M138,M149,M152)</f>
        <v>205267.28</v>
      </c>
      <c r="N169" s="186">
        <f>IFERROR(M169/$O$169,"-")</f>
        <v>6.6268718497607446E-2</v>
      </c>
      <c r="O169" s="185">
        <f t="shared" si="26"/>
        <v>3097498.8600000003</v>
      </c>
      <c r="P169" s="186">
        <f t="shared" si="24"/>
        <v>1</v>
      </c>
    </row>
    <row r="171" spans="2:17" s="2" customFormat="1" ht="15" x14ac:dyDescent="0.25">
      <c r="B171" s="580" t="s">
        <v>68</v>
      </c>
      <c r="C171" s="580"/>
      <c r="D171" s="580"/>
      <c r="E171" s="580"/>
      <c r="F171" s="580"/>
      <c r="G171" s="580"/>
      <c r="H171" s="580"/>
      <c r="I171" s="580"/>
      <c r="J171" s="580"/>
      <c r="K171" s="580"/>
      <c r="L171" s="580"/>
      <c r="M171" s="580"/>
      <c r="N171" s="580"/>
      <c r="O171" s="580"/>
      <c r="P171" s="580"/>
    </row>
    <row r="172" spans="2:17" s="2" customFormat="1" ht="15" x14ac:dyDescent="0.25">
      <c r="B172" s="580" t="s">
        <v>375</v>
      </c>
      <c r="C172" s="580"/>
      <c r="D172" s="580"/>
      <c r="E172" s="580"/>
      <c r="F172" s="580"/>
      <c r="G172" s="580"/>
      <c r="H172" s="580"/>
      <c r="I172" s="580"/>
      <c r="J172" s="580"/>
      <c r="K172" s="580"/>
      <c r="L172" s="580"/>
      <c r="M172" s="580"/>
      <c r="N172" s="580"/>
      <c r="O172" s="580"/>
      <c r="P172" s="580"/>
    </row>
    <row r="173" spans="2:17" s="2" customFormat="1" ht="15" x14ac:dyDescent="0.25">
      <c r="B173" s="138" t="s">
        <v>376</v>
      </c>
      <c r="M173" s="450"/>
    </row>
  </sheetData>
  <mergeCells count="180">
    <mergeCell ref="B8:B11"/>
    <mergeCell ref="C8:F9"/>
    <mergeCell ref="G8:H9"/>
    <mergeCell ref="I8:J9"/>
    <mergeCell ref="K8:L9"/>
    <mergeCell ref="A1:AO1"/>
    <mergeCell ref="A2:AO2"/>
    <mergeCell ref="A3:AO3"/>
    <mergeCell ref="A5:AO5"/>
    <mergeCell ref="K7:P7"/>
    <mergeCell ref="C12:F12"/>
    <mergeCell ref="C13:F13"/>
    <mergeCell ref="G10:G11"/>
    <mergeCell ref="H10:H11"/>
    <mergeCell ref="I10:I11"/>
    <mergeCell ref="M8:N9"/>
    <mergeCell ref="O8:P9"/>
    <mergeCell ref="C10:F11"/>
    <mergeCell ref="M10:M11"/>
    <mergeCell ref="N10:N11"/>
    <mergeCell ref="O10:O11"/>
    <mergeCell ref="P10:P11"/>
    <mergeCell ref="J10:J11"/>
    <mergeCell ref="K10:K11"/>
    <mergeCell ref="L10:L11"/>
    <mergeCell ref="C25:F25"/>
    <mergeCell ref="C14:F14"/>
    <mergeCell ref="C15:F15"/>
    <mergeCell ref="C16:F16"/>
    <mergeCell ref="C17:F17"/>
    <mergeCell ref="C18:F18"/>
    <mergeCell ref="C19:F19"/>
    <mergeCell ref="C20:F20"/>
    <mergeCell ref="C21:F21"/>
    <mergeCell ref="C22:F22"/>
    <mergeCell ref="C23:F23"/>
    <mergeCell ref="C24:F24"/>
    <mergeCell ref="C39:F39"/>
    <mergeCell ref="C26:F26"/>
    <mergeCell ref="C27:F27"/>
    <mergeCell ref="C28:F28"/>
    <mergeCell ref="C30:F30"/>
    <mergeCell ref="C31:F31"/>
    <mergeCell ref="C32:F32"/>
    <mergeCell ref="C33:F33"/>
    <mergeCell ref="C34:F34"/>
    <mergeCell ref="C35:F35"/>
    <mergeCell ref="C36:F36"/>
    <mergeCell ref="C37:F37"/>
    <mergeCell ref="C52:F52"/>
    <mergeCell ref="C41:F41"/>
    <mergeCell ref="C42:F42"/>
    <mergeCell ref="C43:F43"/>
    <mergeCell ref="C44:F44"/>
    <mergeCell ref="C45:F45"/>
    <mergeCell ref="C46:F46"/>
    <mergeCell ref="C47:F47"/>
    <mergeCell ref="C48:F48"/>
    <mergeCell ref="C49:F49"/>
    <mergeCell ref="C50:F50"/>
    <mergeCell ref="C51:F51"/>
    <mergeCell ref="C64:F64"/>
    <mergeCell ref="C53:F53"/>
    <mergeCell ref="C54:F54"/>
    <mergeCell ref="C55:F55"/>
    <mergeCell ref="C56:F56"/>
    <mergeCell ref="C57:F57"/>
    <mergeCell ref="C58:F58"/>
    <mergeCell ref="C59:F59"/>
    <mergeCell ref="C60:F60"/>
    <mergeCell ref="C61:F61"/>
    <mergeCell ref="C62:F62"/>
    <mergeCell ref="C63:F63"/>
    <mergeCell ref="C76:F76"/>
    <mergeCell ref="C65:F65"/>
    <mergeCell ref="C66:F66"/>
    <mergeCell ref="C67:F67"/>
    <mergeCell ref="C68:F68"/>
    <mergeCell ref="C69:F69"/>
    <mergeCell ref="C70:F70"/>
    <mergeCell ref="C71:F71"/>
    <mergeCell ref="C72:F72"/>
    <mergeCell ref="C73:F73"/>
    <mergeCell ref="C74:F74"/>
    <mergeCell ref="C75:F75"/>
    <mergeCell ref="C88:F88"/>
    <mergeCell ref="C77:F77"/>
    <mergeCell ref="C78:F78"/>
    <mergeCell ref="C79:F79"/>
    <mergeCell ref="C80:F80"/>
    <mergeCell ref="C81:F81"/>
    <mergeCell ref="C82:F82"/>
    <mergeCell ref="C83:F83"/>
    <mergeCell ref="C84:F84"/>
    <mergeCell ref="C85:F85"/>
    <mergeCell ref="C86:F86"/>
    <mergeCell ref="C87:F87"/>
    <mergeCell ref="C100:F100"/>
    <mergeCell ref="C89:F89"/>
    <mergeCell ref="C90:F90"/>
    <mergeCell ref="C91:F91"/>
    <mergeCell ref="C92:F92"/>
    <mergeCell ref="C93:F93"/>
    <mergeCell ref="C94:F94"/>
    <mergeCell ref="C95:F95"/>
    <mergeCell ref="C96:F96"/>
    <mergeCell ref="C97:F97"/>
    <mergeCell ref="C98:F98"/>
    <mergeCell ref="C99:F99"/>
    <mergeCell ref="C113:F113"/>
    <mergeCell ref="C101:F101"/>
    <mergeCell ref="C102:F102"/>
    <mergeCell ref="C103:F103"/>
    <mergeCell ref="C104:F104"/>
    <mergeCell ref="C105:F105"/>
    <mergeCell ref="C107:F107"/>
    <mergeCell ref="C106:F106"/>
    <mergeCell ref="C108:F108"/>
    <mergeCell ref="C109:F109"/>
    <mergeCell ref="C110:F110"/>
    <mergeCell ref="C111:F111"/>
    <mergeCell ref="C112:F112"/>
    <mergeCell ref="C125:F125"/>
    <mergeCell ref="C114:F114"/>
    <mergeCell ref="C115:F115"/>
    <mergeCell ref="C116:F116"/>
    <mergeCell ref="C117:F117"/>
    <mergeCell ref="C118:F118"/>
    <mergeCell ref="C119:F119"/>
    <mergeCell ref="C120:F120"/>
    <mergeCell ref="C121:F121"/>
    <mergeCell ref="C122:F122"/>
    <mergeCell ref="C123:F123"/>
    <mergeCell ref="C124:F124"/>
    <mergeCell ref="C137:F137"/>
    <mergeCell ref="C126:F126"/>
    <mergeCell ref="C127:F127"/>
    <mergeCell ref="C128:F128"/>
    <mergeCell ref="C129:F129"/>
    <mergeCell ref="C130:F130"/>
    <mergeCell ref="C131:F131"/>
    <mergeCell ref="C132:F132"/>
    <mergeCell ref="C133:F133"/>
    <mergeCell ref="C134:F134"/>
    <mergeCell ref="C135:F135"/>
    <mergeCell ref="C136:F136"/>
    <mergeCell ref="C149:F149"/>
    <mergeCell ref="C138:F138"/>
    <mergeCell ref="C139:F139"/>
    <mergeCell ref="C140:F140"/>
    <mergeCell ref="C141:F141"/>
    <mergeCell ref="C142:F142"/>
    <mergeCell ref="C143:F143"/>
    <mergeCell ref="C144:F144"/>
    <mergeCell ref="C145:F145"/>
    <mergeCell ref="C146:F146"/>
    <mergeCell ref="C147:F147"/>
    <mergeCell ref="C148:F148"/>
    <mergeCell ref="C161:F161"/>
    <mergeCell ref="C150:F150"/>
    <mergeCell ref="C151:F151"/>
    <mergeCell ref="C152:F152"/>
    <mergeCell ref="C153:F153"/>
    <mergeCell ref="C154:F154"/>
    <mergeCell ref="C155:F155"/>
    <mergeCell ref="C156:F156"/>
    <mergeCell ref="C157:F157"/>
    <mergeCell ref="C158:F158"/>
    <mergeCell ref="C159:F159"/>
    <mergeCell ref="C160:F160"/>
    <mergeCell ref="C169:F169"/>
    <mergeCell ref="B171:P171"/>
    <mergeCell ref="B172:P172"/>
    <mergeCell ref="C162:F162"/>
    <mergeCell ref="C163:F163"/>
    <mergeCell ref="C164:F164"/>
    <mergeCell ref="C165:F165"/>
    <mergeCell ref="C167:F167"/>
    <mergeCell ref="C168:F168"/>
    <mergeCell ref="C166:F166"/>
  </mergeCells>
  <pageMargins left="0.70833331346511796" right="0.70833331346511796" top="0.747916579246521" bottom="0.747916579246521" header="0.31527781486511203" footer="0.31527781486511203"/>
  <pageSetup paperSize="9" scale="20"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pageSetUpPr fitToPage="1"/>
  </sheetPr>
  <dimension ref="A1:CI205"/>
  <sheetViews>
    <sheetView zoomScale="70" zoomScaleNormal="70" workbookViewId="0">
      <selection sqref="A1:CI1"/>
    </sheetView>
  </sheetViews>
  <sheetFormatPr defaultColWidth="9.140625" defaultRowHeight="15" customHeight="1" x14ac:dyDescent="0.25"/>
  <cols>
    <col min="1" max="1" width="3.28515625" style="188" customWidth="1"/>
    <col min="2" max="2" width="10.42578125" style="188" customWidth="1"/>
    <col min="3" max="5" width="9.140625" style="188" bestFit="1" customWidth="1"/>
    <col min="6" max="6" width="32.5703125" style="188" customWidth="1"/>
    <col min="7" max="7" width="13.28515625" style="188" customWidth="1"/>
    <col min="8" max="8" width="12.5703125" style="189" customWidth="1"/>
    <col min="9" max="62" width="12.5703125" style="188" customWidth="1"/>
    <col min="63" max="63" width="13.85546875" style="188" customWidth="1"/>
    <col min="64" max="64" width="13.5703125" style="188" customWidth="1"/>
    <col min="65" max="82" width="12.5703125" style="188" customWidth="1"/>
    <col min="83" max="83" width="12" style="188" customWidth="1"/>
    <col min="84" max="84" width="18.42578125" style="188" customWidth="1"/>
    <col min="85" max="85" width="9.140625" style="188" bestFit="1" customWidth="1"/>
    <col min="86" max="86" width="13.28515625" style="188" customWidth="1"/>
    <col min="87" max="87" width="25.42578125" style="188" customWidth="1"/>
    <col min="88" max="88" width="9.140625" style="188" bestFit="1" customWidth="1"/>
    <col min="89" max="16384" width="9.140625" style="188"/>
  </cols>
  <sheetData>
    <row r="1" spans="1:87" s="2" customFormat="1" x14ac:dyDescent="0.25">
      <c r="A1" s="669" t="s">
        <v>0</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c r="AW1" s="670"/>
      <c r="AX1" s="670"/>
      <c r="AY1" s="670"/>
      <c r="AZ1" s="670"/>
      <c r="BA1" s="670"/>
      <c r="BB1" s="670"/>
      <c r="BC1" s="670"/>
      <c r="BD1" s="670"/>
      <c r="BE1" s="670"/>
      <c r="BF1" s="670"/>
      <c r="BG1" s="670"/>
      <c r="BH1" s="670"/>
      <c r="BI1" s="670"/>
      <c r="BJ1" s="670"/>
      <c r="BK1" s="670"/>
      <c r="BL1" s="670"/>
      <c r="BM1" s="670"/>
      <c r="BN1" s="670"/>
      <c r="BO1" s="670"/>
      <c r="BP1" s="670"/>
      <c r="BQ1" s="670"/>
      <c r="BR1" s="670"/>
      <c r="BS1" s="670"/>
      <c r="BT1" s="670"/>
      <c r="BU1" s="670"/>
      <c r="BV1" s="670"/>
      <c r="BW1" s="670"/>
      <c r="BX1" s="670"/>
      <c r="BY1" s="670"/>
      <c r="BZ1" s="670"/>
      <c r="CA1" s="670"/>
      <c r="CB1" s="670"/>
      <c r="CC1" s="670"/>
      <c r="CD1" s="670"/>
      <c r="CE1" s="670"/>
      <c r="CF1" s="670"/>
      <c r="CG1" s="670"/>
      <c r="CH1" s="670"/>
      <c r="CI1" s="671"/>
    </row>
    <row r="2" spans="1:87" s="2" customFormat="1" x14ac:dyDescent="0.25">
      <c r="A2" s="669" t="s">
        <v>1</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c r="AP2" s="670"/>
      <c r="AQ2" s="670"/>
      <c r="AR2" s="670"/>
      <c r="AS2" s="670"/>
      <c r="AT2" s="670"/>
      <c r="AU2" s="670"/>
      <c r="AV2" s="670"/>
      <c r="AW2" s="670"/>
      <c r="AX2" s="670"/>
      <c r="AY2" s="670"/>
      <c r="AZ2" s="670"/>
      <c r="BA2" s="670"/>
      <c r="BB2" s="670"/>
      <c r="BC2" s="670"/>
      <c r="BD2" s="670"/>
      <c r="BE2" s="670"/>
      <c r="BF2" s="670"/>
      <c r="BG2" s="670"/>
      <c r="BH2" s="670"/>
      <c r="BI2" s="670"/>
      <c r="BJ2" s="670"/>
      <c r="BK2" s="670"/>
      <c r="BL2" s="670"/>
      <c r="BM2" s="670"/>
      <c r="BN2" s="670"/>
      <c r="BO2" s="670"/>
      <c r="BP2" s="670"/>
      <c r="BQ2" s="670"/>
      <c r="BR2" s="670"/>
      <c r="BS2" s="670"/>
      <c r="BT2" s="670"/>
      <c r="BU2" s="670"/>
      <c r="BV2" s="670"/>
      <c r="BW2" s="670"/>
      <c r="BX2" s="670"/>
      <c r="BY2" s="670"/>
      <c r="BZ2" s="670"/>
      <c r="CA2" s="670"/>
      <c r="CB2" s="670"/>
      <c r="CC2" s="670"/>
      <c r="CD2" s="670"/>
      <c r="CE2" s="670"/>
      <c r="CF2" s="670"/>
      <c r="CG2" s="670"/>
      <c r="CH2" s="670"/>
      <c r="CI2" s="671"/>
    </row>
    <row r="3" spans="1:87" s="2" customFormat="1" x14ac:dyDescent="0.25">
      <c r="A3" s="672"/>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673"/>
      <c r="AZ3" s="673"/>
      <c r="BA3" s="673"/>
      <c r="BB3" s="673"/>
      <c r="BC3" s="673"/>
      <c r="BD3" s="673"/>
      <c r="BE3" s="673"/>
      <c r="BF3" s="673"/>
      <c r="BG3" s="673"/>
      <c r="BH3" s="673"/>
      <c r="BI3" s="673"/>
      <c r="BJ3" s="673"/>
      <c r="BK3" s="673"/>
      <c r="BL3" s="673"/>
      <c r="BM3" s="673"/>
      <c r="BN3" s="673"/>
      <c r="BO3" s="673"/>
      <c r="BP3" s="673"/>
      <c r="BQ3" s="673"/>
      <c r="BR3" s="673"/>
      <c r="BS3" s="673"/>
      <c r="BT3" s="673"/>
      <c r="BU3" s="673"/>
      <c r="BV3" s="673"/>
      <c r="BW3" s="673"/>
      <c r="BX3" s="673"/>
      <c r="BY3" s="673"/>
      <c r="BZ3" s="673"/>
      <c r="CA3" s="673"/>
      <c r="CB3" s="673"/>
      <c r="CC3" s="673"/>
      <c r="CD3" s="673"/>
      <c r="CE3" s="673"/>
      <c r="CF3" s="673"/>
      <c r="CG3" s="673"/>
      <c r="CH3" s="673"/>
      <c r="CI3" s="674"/>
    </row>
    <row r="4" spans="1:87" s="2" customFormat="1" x14ac:dyDescent="0.25">
      <c r="A4" s="190"/>
      <c r="B4" s="190"/>
      <c r="C4" s="190"/>
      <c r="D4" s="190"/>
      <c r="E4" s="190"/>
      <c r="F4" s="190"/>
      <c r="G4" s="190"/>
      <c r="H4" s="191"/>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row>
    <row r="5" spans="1:87" s="2" customFormat="1" x14ac:dyDescent="0.25">
      <c r="A5" s="675" t="s">
        <v>377</v>
      </c>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6"/>
      <c r="AV5" s="676"/>
      <c r="AW5" s="676"/>
      <c r="AX5" s="676"/>
      <c r="AY5" s="676"/>
      <c r="AZ5" s="676"/>
      <c r="BA5" s="676"/>
      <c r="BB5" s="676"/>
      <c r="BC5" s="676"/>
      <c r="BD5" s="676"/>
      <c r="BE5" s="676"/>
      <c r="BF5" s="676"/>
      <c r="BG5" s="676"/>
      <c r="BH5" s="676"/>
      <c r="BI5" s="676"/>
      <c r="BJ5" s="676"/>
      <c r="BK5" s="676"/>
      <c r="BL5" s="676"/>
      <c r="BM5" s="676"/>
      <c r="BN5" s="676"/>
      <c r="BO5" s="676"/>
      <c r="BP5" s="676"/>
      <c r="BQ5" s="676"/>
      <c r="BR5" s="676"/>
      <c r="BS5" s="676"/>
      <c r="BT5" s="676"/>
      <c r="BU5" s="676"/>
      <c r="BV5" s="676"/>
      <c r="BW5" s="676"/>
      <c r="BX5" s="676"/>
      <c r="BY5" s="676"/>
      <c r="BZ5" s="676"/>
      <c r="CA5" s="676"/>
      <c r="CB5" s="676"/>
      <c r="CC5" s="676"/>
      <c r="CD5" s="676"/>
      <c r="CE5" s="676"/>
      <c r="CF5" s="676"/>
      <c r="CG5" s="676"/>
      <c r="CH5" s="676"/>
      <c r="CI5" s="677"/>
    </row>
    <row r="6" spans="1:87" s="2" customFormat="1" x14ac:dyDescent="0.25">
      <c r="A6" s="190"/>
      <c r="B6" s="190"/>
      <c r="C6" s="190"/>
      <c r="D6" s="190"/>
      <c r="E6" s="190"/>
      <c r="F6" s="190"/>
      <c r="G6" s="190"/>
      <c r="H6" s="191"/>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row>
    <row r="7" spans="1:87" s="192" customFormat="1" ht="26.25" x14ac:dyDescent="0.4">
      <c r="B7" s="678"/>
      <c r="C7" s="678"/>
      <c r="D7" s="678"/>
      <c r="E7" s="678"/>
      <c r="F7" s="678"/>
      <c r="G7" s="678"/>
      <c r="H7" s="678"/>
      <c r="I7" s="678"/>
      <c r="J7" s="678"/>
      <c r="K7" s="678"/>
      <c r="L7" s="678"/>
      <c r="M7" s="678"/>
      <c r="N7" s="678"/>
      <c r="O7" s="678"/>
      <c r="P7" s="678"/>
      <c r="Q7" s="678"/>
      <c r="R7" s="678"/>
      <c r="S7" s="678"/>
      <c r="T7" s="678"/>
      <c r="U7" s="678"/>
      <c r="V7" s="678"/>
      <c r="W7" s="678"/>
      <c r="X7" s="678"/>
      <c r="Y7" s="678"/>
      <c r="Z7" s="678"/>
      <c r="AA7" s="678"/>
      <c r="AB7" s="678"/>
      <c r="AC7" s="678"/>
      <c r="AD7" s="678"/>
      <c r="AE7" s="678"/>
      <c r="AF7" s="678"/>
      <c r="AG7" s="678"/>
      <c r="AH7" s="678"/>
      <c r="AI7" s="193"/>
      <c r="AJ7" s="193"/>
      <c r="AK7" s="193"/>
      <c r="CH7" s="679" t="s">
        <v>378</v>
      </c>
      <c r="CI7" s="679"/>
    </row>
    <row r="8" spans="1:87" s="192" customFormat="1" ht="13.5" customHeight="1" x14ac:dyDescent="0.2">
      <c r="BB8" s="680" t="s">
        <v>379</v>
      </c>
      <c r="BC8" s="680"/>
      <c r="BD8" s="680"/>
      <c r="BE8" s="680"/>
      <c r="BF8" s="680"/>
      <c r="BG8" s="680"/>
      <c r="BH8" s="680"/>
      <c r="BI8" s="680"/>
      <c r="BJ8" s="680"/>
      <c r="BK8" s="680"/>
      <c r="BL8" s="680"/>
      <c r="BM8" s="680"/>
      <c r="BN8" s="680"/>
      <c r="BO8" s="680"/>
      <c r="BP8" s="680"/>
      <c r="BQ8" s="680"/>
      <c r="BR8" s="680"/>
      <c r="BS8" s="680"/>
      <c r="BT8" s="680"/>
      <c r="BU8" s="680"/>
      <c r="BV8" s="680"/>
      <c r="BW8" s="680"/>
      <c r="BX8" s="680"/>
      <c r="BY8" s="680"/>
      <c r="BZ8" s="680"/>
      <c r="CA8" s="680"/>
      <c r="CB8" s="680"/>
      <c r="CC8" s="680"/>
      <c r="CD8" s="680"/>
      <c r="CH8" s="681" t="s">
        <v>380</v>
      </c>
      <c r="CI8" s="682"/>
    </row>
    <row r="9" spans="1:87" s="194" customFormat="1" ht="12.75" customHeight="1" x14ac:dyDescent="0.25">
      <c r="B9" s="687" t="s">
        <v>79</v>
      </c>
      <c r="C9" s="688"/>
      <c r="D9" s="688"/>
      <c r="E9" s="688"/>
      <c r="F9" s="688"/>
      <c r="G9" s="693" t="s">
        <v>381</v>
      </c>
      <c r="H9" s="696" t="s">
        <v>382</v>
      </c>
      <c r="I9" s="696"/>
      <c r="J9" s="696"/>
      <c r="K9" s="696"/>
      <c r="L9" s="696"/>
      <c r="M9" s="696"/>
      <c r="N9" s="696"/>
      <c r="O9" s="696"/>
      <c r="P9" s="696"/>
      <c r="Q9" s="696"/>
      <c r="R9" s="696"/>
      <c r="S9" s="696"/>
      <c r="T9" s="696"/>
      <c r="U9" s="696"/>
      <c r="V9" s="696"/>
      <c r="W9" s="696"/>
      <c r="X9" s="696"/>
      <c r="Y9" s="696"/>
      <c r="Z9" s="696"/>
      <c r="AA9" s="696"/>
      <c r="AB9" s="696"/>
      <c r="AC9" s="696"/>
      <c r="AD9" s="696"/>
      <c r="AE9" s="696"/>
      <c r="AF9" s="696"/>
      <c r="AG9" s="696"/>
      <c r="AH9" s="696"/>
      <c r="AI9" s="696"/>
      <c r="AJ9" s="696"/>
      <c r="AK9" s="696"/>
      <c r="AL9" s="696"/>
      <c r="AM9" s="696"/>
      <c r="AN9" s="696"/>
      <c r="AO9" s="696"/>
      <c r="AP9" s="696"/>
      <c r="AQ9" s="696"/>
      <c r="AR9" s="696"/>
      <c r="AS9" s="696"/>
      <c r="AT9" s="696"/>
      <c r="AU9" s="696"/>
      <c r="AV9" s="696"/>
      <c r="AW9" s="696"/>
      <c r="AX9" s="696"/>
      <c r="AY9" s="696"/>
      <c r="AZ9" s="696"/>
      <c r="BA9" s="696"/>
      <c r="BB9" s="696"/>
      <c r="BC9" s="696"/>
      <c r="BD9" s="696"/>
      <c r="BE9" s="696"/>
      <c r="BF9" s="696"/>
      <c r="BG9" s="696"/>
      <c r="BH9" s="696"/>
      <c r="BI9" s="696"/>
      <c r="BJ9" s="696"/>
      <c r="BK9" s="696"/>
      <c r="BL9" s="696"/>
      <c r="BM9" s="696"/>
      <c r="BN9" s="696"/>
      <c r="BO9" s="696"/>
      <c r="BP9" s="696"/>
      <c r="BQ9" s="696"/>
      <c r="BR9" s="696"/>
      <c r="BS9" s="696"/>
      <c r="BT9" s="696"/>
      <c r="BU9" s="696"/>
      <c r="BV9" s="696"/>
      <c r="BW9" s="696"/>
      <c r="BX9" s="696"/>
      <c r="BY9" s="696"/>
      <c r="BZ9" s="696"/>
      <c r="CA9" s="696"/>
      <c r="CB9" s="696"/>
      <c r="CC9" s="696"/>
      <c r="CD9" s="697"/>
      <c r="CH9" s="683"/>
      <c r="CI9" s="684"/>
    </row>
    <row r="10" spans="1:87" s="194" customFormat="1" ht="15" customHeight="1" x14ac:dyDescent="0.25">
      <c r="B10" s="689"/>
      <c r="C10" s="690"/>
      <c r="D10" s="690"/>
      <c r="E10" s="690"/>
      <c r="F10" s="690"/>
      <c r="G10" s="694"/>
      <c r="H10" s="698" t="s">
        <v>383</v>
      </c>
      <c r="I10" s="659"/>
      <c r="J10" s="659"/>
      <c r="K10" s="659"/>
      <c r="L10" s="659"/>
      <c r="M10" s="659"/>
      <c r="N10" s="659"/>
      <c r="O10" s="659"/>
      <c r="P10" s="659"/>
      <c r="Q10" s="659"/>
      <c r="R10" s="659"/>
      <c r="S10" s="659"/>
      <c r="T10" s="659"/>
      <c r="U10" s="659"/>
      <c r="V10" s="660"/>
      <c r="W10" s="658" t="s">
        <v>384</v>
      </c>
      <c r="X10" s="659"/>
      <c r="Y10" s="659"/>
      <c r="Z10" s="659"/>
      <c r="AA10" s="660"/>
      <c r="AB10" s="658" t="s">
        <v>385</v>
      </c>
      <c r="AC10" s="659"/>
      <c r="AD10" s="659"/>
      <c r="AE10" s="659"/>
      <c r="AF10" s="660"/>
      <c r="AG10" s="658" t="s">
        <v>386</v>
      </c>
      <c r="AH10" s="659"/>
      <c r="AI10" s="659"/>
      <c r="AJ10" s="659"/>
      <c r="AK10" s="660"/>
      <c r="AL10" s="658" t="s">
        <v>387</v>
      </c>
      <c r="AM10" s="659"/>
      <c r="AN10" s="659"/>
      <c r="AO10" s="659"/>
      <c r="AP10" s="660"/>
      <c r="AQ10" s="658" t="s">
        <v>388</v>
      </c>
      <c r="AR10" s="659"/>
      <c r="AS10" s="659"/>
      <c r="AT10" s="659"/>
      <c r="AU10" s="660"/>
      <c r="AV10" s="658" t="s">
        <v>389</v>
      </c>
      <c r="AW10" s="659"/>
      <c r="AX10" s="659"/>
      <c r="AY10" s="659"/>
      <c r="AZ10" s="660"/>
      <c r="BA10" s="658" t="s">
        <v>390</v>
      </c>
      <c r="BB10" s="659"/>
      <c r="BC10" s="659"/>
      <c r="BD10" s="659"/>
      <c r="BE10" s="660"/>
      <c r="BF10" s="658" t="s">
        <v>391</v>
      </c>
      <c r="BG10" s="659"/>
      <c r="BH10" s="659"/>
      <c r="BI10" s="659"/>
      <c r="BJ10" s="660"/>
      <c r="BK10" s="658" t="s">
        <v>392</v>
      </c>
      <c r="BL10" s="659"/>
      <c r="BM10" s="659"/>
      <c r="BN10" s="659"/>
      <c r="BO10" s="659"/>
      <c r="BP10" s="656" t="s">
        <v>393</v>
      </c>
      <c r="BQ10" s="656"/>
      <c r="BR10" s="656"/>
      <c r="BS10" s="656"/>
      <c r="BT10" s="656"/>
      <c r="BU10" s="656"/>
      <c r="BV10" s="656"/>
      <c r="BW10" s="656"/>
      <c r="BX10" s="656"/>
      <c r="BY10" s="656"/>
      <c r="BZ10" s="656"/>
      <c r="CA10" s="656"/>
      <c r="CB10" s="656"/>
      <c r="CC10" s="656"/>
      <c r="CD10" s="701"/>
      <c r="CH10" s="683"/>
      <c r="CI10" s="684"/>
    </row>
    <row r="11" spans="1:87" s="194" customFormat="1" ht="15" customHeight="1" x14ac:dyDescent="0.25">
      <c r="B11" s="689"/>
      <c r="C11" s="690"/>
      <c r="D11" s="690"/>
      <c r="E11" s="690"/>
      <c r="F11" s="690"/>
      <c r="G11" s="694"/>
      <c r="H11" s="699"/>
      <c r="I11" s="662"/>
      <c r="J11" s="662"/>
      <c r="K11" s="662"/>
      <c r="L11" s="662"/>
      <c r="M11" s="662"/>
      <c r="N11" s="662"/>
      <c r="O11" s="662"/>
      <c r="P11" s="662"/>
      <c r="Q11" s="662"/>
      <c r="R11" s="662"/>
      <c r="S11" s="662"/>
      <c r="T11" s="662"/>
      <c r="U11" s="662"/>
      <c r="V11" s="663"/>
      <c r="W11" s="661"/>
      <c r="X11" s="662"/>
      <c r="Y11" s="662"/>
      <c r="Z11" s="662"/>
      <c r="AA11" s="663"/>
      <c r="AB11" s="661"/>
      <c r="AC11" s="662"/>
      <c r="AD11" s="662"/>
      <c r="AE11" s="662"/>
      <c r="AF11" s="663"/>
      <c r="AG11" s="661"/>
      <c r="AH11" s="662"/>
      <c r="AI11" s="662"/>
      <c r="AJ11" s="662"/>
      <c r="AK11" s="663"/>
      <c r="AL11" s="661"/>
      <c r="AM11" s="662"/>
      <c r="AN11" s="662"/>
      <c r="AO11" s="662"/>
      <c r="AP11" s="663"/>
      <c r="AQ11" s="661"/>
      <c r="AR11" s="662"/>
      <c r="AS11" s="662"/>
      <c r="AT11" s="662"/>
      <c r="AU11" s="663"/>
      <c r="AV11" s="661"/>
      <c r="AW11" s="662"/>
      <c r="AX11" s="662"/>
      <c r="AY11" s="662"/>
      <c r="AZ11" s="663"/>
      <c r="BA11" s="661"/>
      <c r="BB11" s="662"/>
      <c r="BC11" s="662"/>
      <c r="BD11" s="662"/>
      <c r="BE11" s="663"/>
      <c r="BF11" s="661"/>
      <c r="BG11" s="662"/>
      <c r="BH11" s="662"/>
      <c r="BI11" s="662"/>
      <c r="BJ11" s="663"/>
      <c r="BK11" s="661"/>
      <c r="BL11" s="662"/>
      <c r="BM11" s="662"/>
      <c r="BN11" s="662"/>
      <c r="BO11" s="662"/>
      <c r="BP11" s="656"/>
      <c r="BQ11" s="656"/>
      <c r="BR11" s="656"/>
      <c r="BS11" s="656"/>
      <c r="BT11" s="656"/>
      <c r="BU11" s="656"/>
      <c r="BV11" s="656"/>
      <c r="BW11" s="656"/>
      <c r="BX11" s="656"/>
      <c r="BY11" s="656"/>
      <c r="BZ11" s="656"/>
      <c r="CA11" s="656"/>
      <c r="CB11" s="656"/>
      <c r="CC11" s="656"/>
      <c r="CD11" s="701"/>
      <c r="CH11" s="683"/>
      <c r="CI11" s="684"/>
    </row>
    <row r="12" spans="1:87" s="194" customFormat="1" ht="17.25" customHeight="1" x14ac:dyDescent="0.25">
      <c r="B12" s="689"/>
      <c r="C12" s="690"/>
      <c r="D12" s="690"/>
      <c r="E12" s="690"/>
      <c r="F12" s="690"/>
      <c r="G12" s="694"/>
      <c r="H12" s="700"/>
      <c r="I12" s="665"/>
      <c r="J12" s="665"/>
      <c r="K12" s="665"/>
      <c r="L12" s="665"/>
      <c r="M12" s="665"/>
      <c r="N12" s="665"/>
      <c r="O12" s="665"/>
      <c r="P12" s="665"/>
      <c r="Q12" s="665"/>
      <c r="R12" s="665"/>
      <c r="S12" s="665"/>
      <c r="T12" s="665"/>
      <c r="U12" s="665"/>
      <c r="V12" s="666"/>
      <c r="W12" s="664"/>
      <c r="X12" s="665"/>
      <c r="Y12" s="665"/>
      <c r="Z12" s="665"/>
      <c r="AA12" s="666"/>
      <c r="AB12" s="664"/>
      <c r="AC12" s="665"/>
      <c r="AD12" s="665"/>
      <c r="AE12" s="665"/>
      <c r="AF12" s="666"/>
      <c r="AG12" s="664"/>
      <c r="AH12" s="665"/>
      <c r="AI12" s="665"/>
      <c r="AJ12" s="665"/>
      <c r="AK12" s="666"/>
      <c r="AL12" s="664"/>
      <c r="AM12" s="665"/>
      <c r="AN12" s="665"/>
      <c r="AO12" s="665"/>
      <c r="AP12" s="666"/>
      <c r="AQ12" s="664"/>
      <c r="AR12" s="665"/>
      <c r="AS12" s="665"/>
      <c r="AT12" s="665"/>
      <c r="AU12" s="666"/>
      <c r="AV12" s="664"/>
      <c r="AW12" s="665"/>
      <c r="AX12" s="665"/>
      <c r="AY12" s="665"/>
      <c r="AZ12" s="666"/>
      <c r="BA12" s="664"/>
      <c r="BB12" s="665"/>
      <c r="BC12" s="665"/>
      <c r="BD12" s="665"/>
      <c r="BE12" s="666"/>
      <c r="BF12" s="664"/>
      <c r="BG12" s="665"/>
      <c r="BH12" s="665"/>
      <c r="BI12" s="665"/>
      <c r="BJ12" s="666"/>
      <c r="BK12" s="664"/>
      <c r="BL12" s="665"/>
      <c r="BM12" s="665"/>
      <c r="BN12" s="665"/>
      <c r="BO12" s="665"/>
      <c r="BP12" s="702"/>
      <c r="BQ12" s="702"/>
      <c r="BR12" s="702"/>
      <c r="BS12" s="702"/>
      <c r="BT12" s="702"/>
      <c r="BU12" s="702"/>
      <c r="BV12" s="702"/>
      <c r="BW12" s="702"/>
      <c r="BX12" s="702"/>
      <c r="BY12" s="702"/>
      <c r="BZ12" s="702"/>
      <c r="CA12" s="702"/>
      <c r="CB12" s="702"/>
      <c r="CC12" s="702"/>
      <c r="CD12" s="703"/>
      <c r="CH12" s="683"/>
      <c r="CI12" s="684"/>
    </row>
    <row r="13" spans="1:87" s="194" customFormat="1" ht="15" customHeight="1" x14ac:dyDescent="0.25">
      <c r="B13" s="689"/>
      <c r="C13" s="690"/>
      <c r="D13" s="690"/>
      <c r="E13" s="690"/>
      <c r="F13" s="690"/>
      <c r="G13" s="694"/>
      <c r="H13" s="667" t="s">
        <v>394</v>
      </c>
      <c r="I13" s="667" t="s">
        <v>394</v>
      </c>
      <c r="J13" s="667" t="s">
        <v>394</v>
      </c>
      <c r="K13" s="667" t="s">
        <v>394</v>
      </c>
      <c r="L13" s="667" t="s">
        <v>394</v>
      </c>
      <c r="M13" s="667" t="s">
        <v>394</v>
      </c>
      <c r="N13" s="667" t="s">
        <v>394</v>
      </c>
      <c r="O13" s="667" t="s">
        <v>394</v>
      </c>
      <c r="P13" s="667" t="s">
        <v>394</v>
      </c>
      <c r="Q13" s="667" t="s">
        <v>394</v>
      </c>
      <c r="R13" s="667" t="s">
        <v>394</v>
      </c>
      <c r="S13" s="667" t="s">
        <v>394</v>
      </c>
      <c r="T13" s="667" t="s">
        <v>394</v>
      </c>
      <c r="U13" s="667" t="s">
        <v>394</v>
      </c>
      <c r="V13" s="667" t="s">
        <v>394</v>
      </c>
      <c r="W13" s="653" t="s">
        <v>394</v>
      </c>
      <c r="X13" s="647" t="s">
        <v>394</v>
      </c>
      <c r="Y13" s="647" t="s">
        <v>394</v>
      </c>
      <c r="Z13" s="647" t="s">
        <v>394</v>
      </c>
      <c r="AA13" s="647" t="s">
        <v>394</v>
      </c>
      <c r="AB13" s="653" t="s">
        <v>394</v>
      </c>
      <c r="AC13" s="647" t="s">
        <v>394</v>
      </c>
      <c r="AD13" s="647" t="s">
        <v>394</v>
      </c>
      <c r="AE13" s="647" t="s">
        <v>394</v>
      </c>
      <c r="AF13" s="647" t="s">
        <v>394</v>
      </c>
      <c r="AG13" s="653" t="s">
        <v>394</v>
      </c>
      <c r="AH13" s="647" t="s">
        <v>394</v>
      </c>
      <c r="AI13" s="647" t="s">
        <v>394</v>
      </c>
      <c r="AJ13" s="647" t="s">
        <v>394</v>
      </c>
      <c r="AK13" s="647" t="s">
        <v>394</v>
      </c>
      <c r="AL13" s="653" t="s">
        <v>394</v>
      </c>
      <c r="AM13" s="647" t="s">
        <v>394</v>
      </c>
      <c r="AN13" s="647" t="s">
        <v>394</v>
      </c>
      <c r="AO13" s="647" t="s">
        <v>394</v>
      </c>
      <c r="AP13" s="647" t="s">
        <v>394</v>
      </c>
      <c r="AQ13" s="653" t="s">
        <v>394</v>
      </c>
      <c r="AR13" s="647" t="s">
        <v>394</v>
      </c>
      <c r="AS13" s="647" t="s">
        <v>394</v>
      </c>
      <c r="AT13" s="647" t="s">
        <v>394</v>
      </c>
      <c r="AU13" s="647" t="s">
        <v>394</v>
      </c>
      <c r="AV13" s="653" t="s">
        <v>394</v>
      </c>
      <c r="AW13" s="647" t="s">
        <v>394</v>
      </c>
      <c r="AX13" s="647" t="s">
        <v>394</v>
      </c>
      <c r="AY13" s="647" t="s">
        <v>394</v>
      </c>
      <c r="AZ13" s="647" t="s">
        <v>394</v>
      </c>
      <c r="BA13" s="653" t="s">
        <v>394</v>
      </c>
      <c r="BB13" s="647" t="s">
        <v>394</v>
      </c>
      <c r="BC13" s="647" t="s">
        <v>394</v>
      </c>
      <c r="BD13" s="647" t="s">
        <v>394</v>
      </c>
      <c r="BE13" s="647" t="s">
        <v>394</v>
      </c>
      <c r="BF13" s="653" t="s">
        <v>394</v>
      </c>
      <c r="BG13" s="647" t="s">
        <v>394</v>
      </c>
      <c r="BH13" s="647" t="s">
        <v>394</v>
      </c>
      <c r="BI13" s="647" t="s">
        <v>394</v>
      </c>
      <c r="BJ13" s="647" t="s">
        <v>394</v>
      </c>
      <c r="BK13" s="653" t="s">
        <v>394</v>
      </c>
      <c r="BL13" s="647" t="s">
        <v>394</v>
      </c>
      <c r="BM13" s="647" t="s">
        <v>394</v>
      </c>
      <c r="BN13" s="647" t="s">
        <v>394</v>
      </c>
      <c r="BO13" s="647" t="s">
        <v>394</v>
      </c>
      <c r="BP13" s="655" t="s">
        <v>394</v>
      </c>
      <c r="BQ13" s="647" t="s">
        <v>394</v>
      </c>
      <c r="BR13" s="647" t="s">
        <v>394</v>
      </c>
      <c r="BS13" s="647" t="s">
        <v>394</v>
      </c>
      <c r="BT13" s="647" t="s">
        <v>394</v>
      </c>
      <c r="BU13" s="647" t="s">
        <v>394</v>
      </c>
      <c r="BV13" s="647" t="s">
        <v>394</v>
      </c>
      <c r="BW13" s="647" t="s">
        <v>394</v>
      </c>
      <c r="BX13" s="647" t="s">
        <v>394</v>
      </c>
      <c r="BY13" s="647" t="s">
        <v>394</v>
      </c>
      <c r="BZ13" s="647" t="s">
        <v>394</v>
      </c>
      <c r="CA13" s="647" t="s">
        <v>394</v>
      </c>
      <c r="CB13" s="647" t="s">
        <v>394</v>
      </c>
      <c r="CC13" s="647" t="s">
        <v>394</v>
      </c>
      <c r="CD13" s="650" t="s">
        <v>394</v>
      </c>
      <c r="CH13" s="683"/>
      <c r="CI13" s="684"/>
    </row>
    <row r="14" spans="1:87" s="194" customFormat="1" ht="15" customHeight="1" x14ac:dyDescent="0.25">
      <c r="B14" s="689"/>
      <c r="C14" s="690"/>
      <c r="D14" s="690"/>
      <c r="E14" s="690"/>
      <c r="F14" s="690"/>
      <c r="G14" s="694"/>
      <c r="H14" s="667"/>
      <c r="I14" s="667"/>
      <c r="J14" s="667"/>
      <c r="K14" s="667"/>
      <c r="L14" s="667"/>
      <c r="M14" s="667"/>
      <c r="N14" s="667"/>
      <c r="O14" s="667"/>
      <c r="P14" s="667"/>
      <c r="Q14" s="667"/>
      <c r="R14" s="667"/>
      <c r="S14" s="667"/>
      <c r="T14" s="667"/>
      <c r="U14" s="667"/>
      <c r="V14" s="667"/>
      <c r="W14" s="653"/>
      <c r="X14" s="648"/>
      <c r="Y14" s="648"/>
      <c r="Z14" s="648"/>
      <c r="AA14" s="648"/>
      <c r="AB14" s="653"/>
      <c r="AC14" s="648"/>
      <c r="AD14" s="648"/>
      <c r="AE14" s="648"/>
      <c r="AF14" s="648"/>
      <c r="AG14" s="653"/>
      <c r="AH14" s="648"/>
      <c r="AI14" s="648"/>
      <c r="AJ14" s="648"/>
      <c r="AK14" s="648"/>
      <c r="AL14" s="653"/>
      <c r="AM14" s="648"/>
      <c r="AN14" s="648"/>
      <c r="AO14" s="648"/>
      <c r="AP14" s="648"/>
      <c r="AQ14" s="653"/>
      <c r="AR14" s="648"/>
      <c r="AS14" s="648"/>
      <c r="AT14" s="648"/>
      <c r="AU14" s="648"/>
      <c r="AV14" s="653"/>
      <c r="AW14" s="648"/>
      <c r="AX14" s="648"/>
      <c r="AY14" s="648"/>
      <c r="AZ14" s="648"/>
      <c r="BA14" s="653"/>
      <c r="BB14" s="648"/>
      <c r="BC14" s="648"/>
      <c r="BD14" s="648"/>
      <c r="BE14" s="648"/>
      <c r="BF14" s="653"/>
      <c r="BG14" s="648"/>
      <c r="BH14" s="648"/>
      <c r="BI14" s="648"/>
      <c r="BJ14" s="648"/>
      <c r="BK14" s="653"/>
      <c r="BL14" s="648"/>
      <c r="BM14" s="648"/>
      <c r="BN14" s="648"/>
      <c r="BO14" s="648"/>
      <c r="BP14" s="656"/>
      <c r="BQ14" s="648"/>
      <c r="BR14" s="648"/>
      <c r="BS14" s="648"/>
      <c r="BT14" s="648"/>
      <c r="BU14" s="648"/>
      <c r="BV14" s="648"/>
      <c r="BW14" s="648"/>
      <c r="BX14" s="648"/>
      <c r="BY14" s="648"/>
      <c r="BZ14" s="648"/>
      <c r="CA14" s="648"/>
      <c r="CB14" s="648"/>
      <c r="CC14" s="648"/>
      <c r="CD14" s="651"/>
      <c r="CH14" s="683"/>
      <c r="CI14" s="684"/>
    </row>
    <row r="15" spans="1:87" s="194" customFormat="1" ht="21" customHeight="1" x14ac:dyDescent="0.25">
      <c r="B15" s="691"/>
      <c r="C15" s="692"/>
      <c r="D15" s="692"/>
      <c r="E15" s="692"/>
      <c r="F15" s="692"/>
      <c r="G15" s="695"/>
      <c r="H15" s="668"/>
      <c r="I15" s="668"/>
      <c r="J15" s="668"/>
      <c r="K15" s="668"/>
      <c r="L15" s="668"/>
      <c r="M15" s="668"/>
      <c r="N15" s="668"/>
      <c r="O15" s="668"/>
      <c r="P15" s="668"/>
      <c r="Q15" s="668"/>
      <c r="R15" s="668"/>
      <c r="S15" s="668"/>
      <c r="T15" s="668"/>
      <c r="U15" s="668"/>
      <c r="V15" s="668"/>
      <c r="W15" s="654"/>
      <c r="X15" s="649"/>
      <c r="Y15" s="649"/>
      <c r="Z15" s="649"/>
      <c r="AA15" s="649"/>
      <c r="AB15" s="654"/>
      <c r="AC15" s="649"/>
      <c r="AD15" s="649"/>
      <c r="AE15" s="649"/>
      <c r="AF15" s="649"/>
      <c r="AG15" s="654"/>
      <c r="AH15" s="649"/>
      <c r="AI15" s="649"/>
      <c r="AJ15" s="649"/>
      <c r="AK15" s="649"/>
      <c r="AL15" s="654"/>
      <c r="AM15" s="649"/>
      <c r="AN15" s="649"/>
      <c r="AO15" s="649"/>
      <c r="AP15" s="649"/>
      <c r="AQ15" s="654"/>
      <c r="AR15" s="649"/>
      <c r="AS15" s="649"/>
      <c r="AT15" s="649"/>
      <c r="AU15" s="649"/>
      <c r="AV15" s="654"/>
      <c r="AW15" s="649"/>
      <c r="AX15" s="649"/>
      <c r="AY15" s="649"/>
      <c r="AZ15" s="649"/>
      <c r="BA15" s="654"/>
      <c r="BB15" s="649"/>
      <c r="BC15" s="649"/>
      <c r="BD15" s="649"/>
      <c r="BE15" s="649"/>
      <c r="BF15" s="654"/>
      <c r="BG15" s="649"/>
      <c r="BH15" s="649"/>
      <c r="BI15" s="649"/>
      <c r="BJ15" s="649"/>
      <c r="BK15" s="654"/>
      <c r="BL15" s="649"/>
      <c r="BM15" s="649"/>
      <c r="BN15" s="649"/>
      <c r="BO15" s="649"/>
      <c r="BP15" s="657"/>
      <c r="BQ15" s="649"/>
      <c r="BR15" s="649"/>
      <c r="BS15" s="649"/>
      <c r="BT15" s="649"/>
      <c r="BU15" s="649"/>
      <c r="BV15" s="649"/>
      <c r="BW15" s="649"/>
      <c r="BX15" s="649"/>
      <c r="BY15" s="649"/>
      <c r="BZ15" s="649"/>
      <c r="CA15" s="649"/>
      <c r="CB15" s="649"/>
      <c r="CC15" s="649"/>
      <c r="CD15" s="652"/>
      <c r="CH15" s="685"/>
      <c r="CI15" s="686"/>
    </row>
    <row r="16" spans="1:87" s="138" customFormat="1" ht="12.75" customHeight="1" x14ac:dyDescent="0.25">
      <c r="B16" s="144" t="s">
        <v>80</v>
      </c>
      <c r="C16" s="602" t="s">
        <v>81</v>
      </c>
      <c r="D16" s="600"/>
      <c r="E16" s="600"/>
      <c r="F16" s="601"/>
      <c r="G16" s="197">
        <f>'Priedas 5'!$I$12</f>
        <v>0</v>
      </c>
      <c r="H16" s="198">
        <f t="shared" ref="H16:AM16" si="0">SUM(H17:H18)</f>
        <v>0</v>
      </c>
      <c r="I16" s="199">
        <f t="shared" si="0"/>
        <v>0</v>
      </c>
      <c r="J16" s="199">
        <f t="shared" si="0"/>
        <v>0</v>
      </c>
      <c r="K16" s="199">
        <f t="shared" si="0"/>
        <v>0</v>
      </c>
      <c r="L16" s="199">
        <f t="shared" si="0"/>
        <v>0</v>
      </c>
      <c r="M16" s="199">
        <f t="shared" si="0"/>
        <v>0</v>
      </c>
      <c r="N16" s="199">
        <f t="shared" si="0"/>
        <v>0</v>
      </c>
      <c r="O16" s="199">
        <f t="shared" si="0"/>
        <v>0</v>
      </c>
      <c r="P16" s="199">
        <f t="shared" si="0"/>
        <v>0</v>
      </c>
      <c r="Q16" s="199">
        <f t="shared" si="0"/>
        <v>0</v>
      </c>
      <c r="R16" s="199">
        <f t="shared" si="0"/>
        <v>0</v>
      </c>
      <c r="S16" s="199">
        <f t="shared" si="0"/>
        <v>0</v>
      </c>
      <c r="T16" s="199">
        <f t="shared" si="0"/>
        <v>0</v>
      </c>
      <c r="U16" s="199">
        <f t="shared" si="0"/>
        <v>0</v>
      </c>
      <c r="V16" s="199">
        <f t="shared" si="0"/>
        <v>0</v>
      </c>
      <c r="W16" s="199">
        <f t="shared" si="0"/>
        <v>0</v>
      </c>
      <c r="X16" s="199">
        <f t="shared" si="0"/>
        <v>0</v>
      </c>
      <c r="Y16" s="199">
        <f t="shared" si="0"/>
        <v>0</v>
      </c>
      <c r="Z16" s="199">
        <f t="shared" si="0"/>
        <v>0</v>
      </c>
      <c r="AA16" s="199">
        <f t="shared" si="0"/>
        <v>0</v>
      </c>
      <c r="AB16" s="199">
        <f t="shared" si="0"/>
        <v>0</v>
      </c>
      <c r="AC16" s="199">
        <f t="shared" si="0"/>
        <v>0</v>
      </c>
      <c r="AD16" s="199">
        <f t="shared" si="0"/>
        <v>0</v>
      </c>
      <c r="AE16" s="199">
        <f t="shared" si="0"/>
        <v>0</v>
      </c>
      <c r="AF16" s="199">
        <f t="shared" si="0"/>
        <v>0</v>
      </c>
      <c r="AG16" s="199">
        <f t="shared" si="0"/>
        <v>0</v>
      </c>
      <c r="AH16" s="199">
        <f t="shared" si="0"/>
        <v>0</v>
      </c>
      <c r="AI16" s="199">
        <f t="shared" si="0"/>
        <v>0</v>
      </c>
      <c r="AJ16" s="199">
        <f t="shared" si="0"/>
        <v>0</v>
      </c>
      <c r="AK16" s="199">
        <f t="shared" si="0"/>
        <v>0</v>
      </c>
      <c r="AL16" s="199">
        <f t="shared" si="0"/>
        <v>0</v>
      </c>
      <c r="AM16" s="199">
        <f t="shared" si="0"/>
        <v>0</v>
      </c>
      <c r="AN16" s="200">
        <f t="shared" ref="AN16:BS16" si="1">SUM(AN17:AN18)</f>
        <v>0</v>
      </c>
      <c r="AO16" s="200">
        <f t="shared" si="1"/>
        <v>0</v>
      </c>
      <c r="AP16" s="200">
        <f t="shared" si="1"/>
        <v>0</v>
      </c>
      <c r="AQ16" s="200">
        <f t="shared" si="1"/>
        <v>0</v>
      </c>
      <c r="AR16" s="199">
        <f t="shared" si="1"/>
        <v>0</v>
      </c>
      <c r="AS16" s="200">
        <f t="shared" si="1"/>
        <v>0</v>
      </c>
      <c r="AT16" s="200">
        <f t="shared" si="1"/>
        <v>0</v>
      </c>
      <c r="AU16" s="200">
        <f t="shared" si="1"/>
        <v>0</v>
      </c>
      <c r="AV16" s="199">
        <f t="shared" si="1"/>
        <v>0</v>
      </c>
      <c r="AW16" s="199">
        <f t="shared" si="1"/>
        <v>0</v>
      </c>
      <c r="AX16" s="200">
        <f t="shared" si="1"/>
        <v>0</v>
      </c>
      <c r="AY16" s="200">
        <f t="shared" si="1"/>
        <v>0</v>
      </c>
      <c r="AZ16" s="200">
        <f t="shared" si="1"/>
        <v>0</v>
      </c>
      <c r="BA16" s="199">
        <f t="shared" si="1"/>
        <v>0</v>
      </c>
      <c r="BB16" s="199">
        <f t="shared" si="1"/>
        <v>0</v>
      </c>
      <c r="BC16" s="200">
        <f t="shared" si="1"/>
        <v>0</v>
      </c>
      <c r="BD16" s="200">
        <f t="shared" si="1"/>
        <v>0</v>
      </c>
      <c r="BE16" s="200">
        <f t="shared" si="1"/>
        <v>0</v>
      </c>
      <c r="BF16" s="199">
        <f t="shared" si="1"/>
        <v>0</v>
      </c>
      <c r="BG16" s="199">
        <f t="shared" si="1"/>
        <v>0</v>
      </c>
      <c r="BH16" s="200">
        <f t="shared" si="1"/>
        <v>0</v>
      </c>
      <c r="BI16" s="200">
        <f t="shared" si="1"/>
        <v>0</v>
      </c>
      <c r="BJ16" s="200">
        <f t="shared" si="1"/>
        <v>0</v>
      </c>
      <c r="BK16" s="199">
        <f t="shared" si="1"/>
        <v>0</v>
      </c>
      <c r="BL16" s="199">
        <f t="shared" si="1"/>
        <v>0</v>
      </c>
      <c r="BM16" s="200">
        <f t="shared" si="1"/>
        <v>0</v>
      </c>
      <c r="BN16" s="200">
        <f t="shared" si="1"/>
        <v>0</v>
      </c>
      <c r="BO16" s="200">
        <f t="shared" si="1"/>
        <v>0</v>
      </c>
      <c r="BP16" s="201">
        <f t="shared" si="1"/>
        <v>0</v>
      </c>
      <c r="BQ16" s="199">
        <f t="shared" si="1"/>
        <v>0</v>
      </c>
      <c r="BR16" s="199">
        <f t="shared" si="1"/>
        <v>0</v>
      </c>
      <c r="BS16" s="199">
        <f t="shared" si="1"/>
        <v>0</v>
      </c>
      <c r="BT16" s="199">
        <f t="shared" ref="BT16:CD16" si="2">SUM(BT17:BT18)</f>
        <v>0</v>
      </c>
      <c r="BU16" s="199">
        <f t="shared" si="2"/>
        <v>0</v>
      </c>
      <c r="BV16" s="199">
        <f t="shared" si="2"/>
        <v>0</v>
      </c>
      <c r="BW16" s="199">
        <f t="shared" si="2"/>
        <v>0</v>
      </c>
      <c r="BX16" s="199">
        <f t="shared" si="2"/>
        <v>0</v>
      </c>
      <c r="BY16" s="199">
        <f t="shared" si="2"/>
        <v>0</v>
      </c>
      <c r="BZ16" s="199">
        <f t="shared" si="2"/>
        <v>0</v>
      </c>
      <c r="CA16" s="199">
        <f t="shared" si="2"/>
        <v>0</v>
      </c>
      <c r="CB16" s="199">
        <f t="shared" si="2"/>
        <v>0</v>
      </c>
      <c r="CC16" s="199">
        <f t="shared" si="2"/>
        <v>0</v>
      </c>
      <c r="CD16" s="202">
        <f t="shared" si="2"/>
        <v>0</v>
      </c>
      <c r="CH16" s="203">
        <f t="shared" ref="CH16:CH47" si="3">G16-SUM(H16:CD16)</f>
        <v>0</v>
      </c>
      <c r="CI16" s="204" t="str">
        <f t="shared" ref="CI16:CI47" si="4">IF(CH16&gt;0.5,"Prašome paskirstyti likusias sąnaudas",IF(CH16&lt;-0.5,"Paskirstėte daugiau sąnaudų negu yra priskirta šiam pogrupiui","-"))</f>
        <v>-</v>
      </c>
    </row>
    <row r="17" spans="2:87" s="138" customFormat="1" ht="12.75" customHeight="1" x14ac:dyDescent="0.25">
      <c r="B17" s="148" t="s">
        <v>82</v>
      </c>
      <c r="C17" s="596" t="s">
        <v>83</v>
      </c>
      <c r="D17" s="596"/>
      <c r="E17" s="596"/>
      <c r="F17" s="597"/>
      <c r="G17" s="197">
        <f>'Priedas 5'!$I$13</f>
        <v>0</v>
      </c>
      <c r="H17" s="205"/>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7"/>
      <c r="CE17" s="138" t="s">
        <v>395</v>
      </c>
      <c r="CH17" s="203">
        <f t="shared" si="3"/>
        <v>0</v>
      </c>
      <c r="CI17" s="204" t="str">
        <f t="shared" si="4"/>
        <v>-</v>
      </c>
    </row>
    <row r="18" spans="2:87" s="138" customFormat="1" ht="12.75" customHeight="1" x14ac:dyDescent="0.25">
      <c r="B18" s="148" t="s">
        <v>84</v>
      </c>
      <c r="C18" s="596" t="str">
        <f>'Priedas 5'!$C$14</f>
        <v>Kitos sąnaudos, susijusios su šilumos įsigijimu (nurodyti)</v>
      </c>
      <c r="D18" s="596"/>
      <c r="E18" s="596"/>
      <c r="F18" s="597"/>
      <c r="G18" s="197">
        <f>'Priedas 5'!$I$14</f>
        <v>0</v>
      </c>
      <c r="H18" s="205"/>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7"/>
      <c r="CE18" s="138" t="s">
        <v>395</v>
      </c>
      <c r="CH18" s="203">
        <f t="shared" si="3"/>
        <v>0</v>
      </c>
      <c r="CI18" s="204" t="str">
        <f t="shared" si="4"/>
        <v>-</v>
      </c>
    </row>
    <row r="19" spans="2:87" s="138" customFormat="1" ht="12.75" customHeight="1" x14ac:dyDescent="0.25">
      <c r="B19" s="155" t="s">
        <v>86</v>
      </c>
      <c r="C19" s="600" t="s">
        <v>87</v>
      </c>
      <c r="D19" s="600"/>
      <c r="E19" s="600"/>
      <c r="F19" s="601"/>
      <c r="G19" s="197">
        <f>'Priedas 5'!$I$15</f>
        <v>0</v>
      </c>
      <c r="H19" s="198">
        <f t="shared" ref="H19:AM19" si="5">SUM(H20:H27)</f>
        <v>0</v>
      </c>
      <c r="I19" s="199">
        <f t="shared" si="5"/>
        <v>0</v>
      </c>
      <c r="J19" s="199">
        <f t="shared" si="5"/>
        <v>0</v>
      </c>
      <c r="K19" s="199">
        <f t="shared" si="5"/>
        <v>0</v>
      </c>
      <c r="L19" s="199">
        <f t="shared" si="5"/>
        <v>0</v>
      </c>
      <c r="M19" s="199">
        <f t="shared" si="5"/>
        <v>0</v>
      </c>
      <c r="N19" s="199">
        <f t="shared" si="5"/>
        <v>0</v>
      </c>
      <c r="O19" s="199">
        <f t="shared" si="5"/>
        <v>0</v>
      </c>
      <c r="P19" s="199">
        <f t="shared" si="5"/>
        <v>0</v>
      </c>
      <c r="Q19" s="199">
        <f t="shared" si="5"/>
        <v>0</v>
      </c>
      <c r="R19" s="199">
        <f t="shared" si="5"/>
        <v>0</v>
      </c>
      <c r="S19" s="199">
        <f t="shared" si="5"/>
        <v>0</v>
      </c>
      <c r="T19" s="199">
        <f t="shared" si="5"/>
        <v>0</v>
      </c>
      <c r="U19" s="199">
        <f t="shared" si="5"/>
        <v>0</v>
      </c>
      <c r="V19" s="199">
        <f t="shared" si="5"/>
        <v>0</v>
      </c>
      <c r="W19" s="199">
        <f t="shared" si="5"/>
        <v>0</v>
      </c>
      <c r="X19" s="199">
        <f t="shared" si="5"/>
        <v>0</v>
      </c>
      <c r="Y19" s="199">
        <f t="shared" si="5"/>
        <v>0</v>
      </c>
      <c r="Z19" s="199">
        <f t="shared" si="5"/>
        <v>0</v>
      </c>
      <c r="AA19" s="199">
        <f t="shared" si="5"/>
        <v>0</v>
      </c>
      <c r="AB19" s="199">
        <f t="shared" si="5"/>
        <v>0</v>
      </c>
      <c r="AC19" s="199">
        <f t="shared" si="5"/>
        <v>0</v>
      </c>
      <c r="AD19" s="199">
        <f t="shared" si="5"/>
        <v>0</v>
      </c>
      <c r="AE19" s="199">
        <f t="shared" si="5"/>
        <v>0</v>
      </c>
      <c r="AF19" s="199">
        <f t="shared" si="5"/>
        <v>0</v>
      </c>
      <c r="AG19" s="199">
        <f t="shared" si="5"/>
        <v>0</v>
      </c>
      <c r="AH19" s="199">
        <f t="shared" si="5"/>
        <v>0</v>
      </c>
      <c r="AI19" s="199">
        <f t="shared" si="5"/>
        <v>0</v>
      </c>
      <c r="AJ19" s="199">
        <f t="shared" si="5"/>
        <v>0</v>
      </c>
      <c r="AK19" s="199">
        <f t="shared" si="5"/>
        <v>0</v>
      </c>
      <c r="AL19" s="199">
        <f t="shared" si="5"/>
        <v>0</v>
      </c>
      <c r="AM19" s="199">
        <f t="shared" si="5"/>
        <v>0</v>
      </c>
      <c r="AN19" s="200">
        <f t="shared" ref="AN19:BS19" si="6">SUM(AN20:AN27)</f>
        <v>0</v>
      </c>
      <c r="AO19" s="200">
        <f t="shared" si="6"/>
        <v>0</v>
      </c>
      <c r="AP19" s="200">
        <f t="shared" si="6"/>
        <v>0</v>
      </c>
      <c r="AQ19" s="200">
        <f t="shared" si="6"/>
        <v>0</v>
      </c>
      <c r="AR19" s="199">
        <f t="shared" si="6"/>
        <v>0</v>
      </c>
      <c r="AS19" s="200">
        <f t="shared" si="6"/>
        <v>0</v>
      </c>
      <c r="AT19" s="200">
        <f t="shared" si="6"/>
        <v>0</v>
      </c>
      <c r="AU19" s="200">
        <f t="shared" si="6"/>
        <v>0</v>
      </c>
      <c r="AV19" s="199">
        <f t="shared" si="6"/>
        <v>0</v>
      </c>
      <c r="AW19" s="199">
        <f t="shared" si="6"/>
        <v>0</v>
      </c>
      <c r="AX19" s="200">
        <f t="shared" si="6"/>
        <v>0</v>
      </c>
      <c r="AY19" s="200">
        <f t="shared" si="6"/>
        <v>0</v>
      </c>
      <c r="AZ19" s="200">
        <f t="shared" si="6"/>
        <v>0</v>
      </c>
      <c r="BA19" s="199">
        <f t="shared" si="6"/>
        <v>0</v>
      </c>
      <c r="BB19" s="199">
        <f t="shared" si="6"/>
        <v>0</v>
      </c>
      <c r="BC19" s="200">
        <f t="shared" si="6"/>
        <v>0</v>
      </c>
      <c r="BD19" s="200">
        <f t="shared" si="6"/>
        <v>0</v>
      </c>
      <c r="BE19" s="200">
        <f t="shared" si="6"/>
        <v>0</v>
      </c>
      <c r="BF19" s="199">
        <f t="shared" si="6"/>
        <v>0</v>
      </c>
      <c r="BG19" s="199">
        <f t="shared" si="6"/>
        <v>0</v>
      </c>
      <c r="BH19" s="200">
        <f t="shared" si="6"/>
        <v>0</v>
      </c>
      <c r="BI19" s="200">
        <f t="shared" si="6"/>
        <v>0</v>
      </c>
      <c r="BJ19" s="200">
        <f t="shared" si="6"/>
        <v>0</v>
      </c>
      <c r="BK19" s="199">
        <f t="shared" si="6"/>
        <v>0</v>
      </c>
      <c r="BL19" s="199">
        <f t="shared" si="6"/>
        <v>0</v>
      </c>
      <c r="BM19" s="200">
        <f t="shared" si="6"/>
        <v>0</v>
      </c>
      <c r="BN19" s="200">
        <f t="shared" si="6"/>
        <v>0</v>
      </c>
      <c r="BO19" s="200">
        <f t="shared" si="6"/>
        <v>0</v>
      </c>
      <c r="BP19" s="201">
        <f t="shared" si="6"/>
        <v>0</v>
      </c>
      <c r="BQ19" s="199">
        <f t="shared" si="6"/>
        <v>0</v>
      </c>
      <c r="BR19" s="199">
        <f t="shared" si="6"/>
        <v>0</v>
      </c>
      <c r="BS19" s="199">
        <f t="shared" si="6"/>
        <v>0</v>
      </c>
      <c r="BT19" s="199">
        <f t="shared" ref="BT19:CD19" si="7">SUM(BT20:BT27)</f>
        <v>0</v>
      </c>
      <c r="BU19" s="199">
        <f t="shared" si="7"/>
        <v>0</v>
      </c>
      <c r="BV19" s="199">
        <f t="shared" si="7"/>
        <v>0</v>
      </c>
      <c r="BW19" s="199">
        <f t="shared" si="7"/>
        <v>0</v>
      </c>
      <c r="BX19" s="199">
        <f t="shared" si="7"/>
        <v>0</v>
      </c>
      <c r="BY19" s="199">
        <f t="shared" si="7"/>
        <v>0</v>
      </c>
      <c r="BZ19" s="199">
        <f t="shared" si="7"/>
        <v>0</v>
      </c>
      <c r="CA19" s="199">
        <f t="shared" si="7"/>
        <v>0</v>
      </c>
      <c r="CB19" s="199">
        <f t="shared" si="7"/>
        <v>0</v>
      </c>
      <c r="CC19" s="199">
        <f t="shared" si="7"/>
        <v>0</v>
      </c>
      <c r="CD19" s="202">
        <f t="shared" si="7"/>
        <v>0</v>
      </c>
      <c r="CE19" s="138" t="s">
        <v>395</v>
      </c>
      <c r="CH19" s="203">
        <f t="shared" si="3"/>
        <v>0</v>
      </c>
      <c r="CI19" s="204" t="str">
        <f t="shared" si="4"/>
        <v>-</v>
      </c>
    </row>
    <row r="20" spans="2:87" s="138" customFormat="1" ht="12.75" customHeight="1" x14ac:dyDescent="0.25">
      <c r="B20" s="148" t="s">
        <v>88</v>
      </c>
      <c r="C20" s="596" t="s">
        <v>89</v>
      </c>
      <c r="D20" s="596"/>
      <c r="E20" s="596"/>
      <c r="F20" s="597"/>
      <c r="G20" s="197">
        <f>'Priedas 5'!$I$16</f>
        <v>0</v>
      </c>
      <c r="H20" s="205"/>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7"/>
      <c r="CE20" s="138" t="s">
        <v>395</v>
      </c>
      <c r="CH20" s="203">
        <f t="shared" si="3"/>
        <v>0</v>
      </c>
      <c r="CI20" s="204" t="str">
        <f t="shared" si="4"/>
        <v>-</v>
      </c>
    </row>
    <row r="21" spans="2:87" s="138" customFormat="1" ht="12.75" customHeight="1" x14ac:dyDescent="0.25">
      <c r="B21" s="148" t="s">
        <v>90</v>
      </c>
      <c r="C21" s="596" t="s">
        <v>91</v>
      </c>
      <c r="D21" s="596"/>
      <c r="E21" s="596"/>
      <c r="F21" s="597"/>
      <c r="G21" s="197">
        <f>'Priedas 5'!$I$17</f>
        <v>0</v>
      </c>
      <c r="H21" s="205"/>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7"/>
      <c r="CE21" s="138" t="s">
        <v>395</v>
      </c>
      <c r="CH21" s="203">
        <f t="shared" si="3"/>
        <v>0</v>
      </c>
      <c r="CI21" s="204" t="str">
        <f t="shared" si="4"/>
        <v>-</v>
      </c>
    </row>
    <row r="22" spans="2:87" s="138" customFormat="1" ht="12.75" customHeight="1" x14ac:dyDescent="0.25">
      <c r="B22" s="148" t="s">
        <v>92</v>
      </c>
      <c r="C22" s="596" t="s">
        <v>93</v>
      </c>
      <c r="D22" s="596"/>
      <c r="E22" s="596"/>
      <c r="F22" s="597"/>
      <c r="G22" s="197">
        <f>'Priedas 5'!$I$18</f>
        <v>0</v>
      </c>
      <c r="H22" s="205"/>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7"/>
      <c r="CE22" s="138" t="s">
        <v>395</v>
      </c>
      <c r="CH22" s="203">
        <f t="shared" si="3"/>
        <v>0</v>
      </c>
      <c r="CI22" s="204" t="str">
        <f t="shared" si="4"/>
        <v>-</v>
      </c>
    </row>
    <row r="23" spans="2:87" s="138" customFormat="1" ht="12.75" customHeight="1" x14ac:dyDescent="0.25">
      <c r="B23" s="148" t="s">
        <v>94</v>
      </c>
      <c r="C23" s="596" t="str">
        <f>'Priedas 5'!$C$19</f>
        <v>Skalūnų alyvos įsigijimo sąnaudos</v>
      </c>
      <c r="D23" s="596"/>
      <c r="E23" s="596"/>
      <c r="F23" s="597"/>
      <c r="G23" s="197">
        <f>'Priedas 5'!$I$19</f>
        <v>0</v>
      </c>
      <c r="H23" s="205"/>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7"/>
      <c r="CE23" s="138" t="s">
        <v>395</v>
      </c>
      <c r="CH23" s="203">
        <f t="shared" si="3"/>
        <v>0</v>
      </c>
      <c r="CI23" s="204" t="str">
        <f t="shared" si="4"/>
        <v>-</v>
      </c>
    </row>
    <row r="24" spans="2:87" s="138" customFormat="1" ht="12.75" customHeight="1" x14ac:dyDescent="0.25">
      <c r="B24" s="148" t="s">
        <v>96</v>
      </c>
      <c r="C24" s="596" t="str">
        <f>'Priedas 5'!$C$20</f>
        <v>Dyzelino įsigijimo sąnaudos</v>
      </c>
      <c r="D24" s="596"/>
      <c r="E24" s="596"/>
      <c r="F24" s="597"/>
      <c r="G24" s="197">
        <f>'Priedas 5'!$I$20</f>
        <v>0</v>
      </c>
      <c r="H24" s="205"/>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7"/>
      <c r="CE24" s="138" t="s">
        <v>395</v>
      </c>
      <c r="CH24" s="203">
        <f t="shared" si="3"/>
        <v>0</v>
      </c>
      <c r="CI24" s="204" t="str">
        <f t="shared" si="4"/>
        <v>-</v>
      </c>
    </row>
    <row r="25" spans="2:87" s="138" customFormat="1" ht="12.75" customHeight="1" x14ac:dyDescent="0.25">
      <c r="B25" s="148" t="s">
        <v>98</v>
      </c>
      <c r="C25" s="596" t="str">
        <f>'Priedas 5'!$C$21</f>
        <v>Kitos sąnaudos, susijusios su kuro įsigijimu (biokuro laboratoriniai tyrimaii)</v>
      </c>
      <c r="D25" s="596"/>
      <c r="E25" s="596"/>
      <c r="F25" s="597"/>
      <c r="G25" s="197">
        <f>'Priedas 5'!$I$21</f>
        <v>0</v>
      </c>
      <c r="H25" s="205"/>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7"/>
      <c r="CE25" s="138" t="s">
        <v>395</v>
      </c>
      <c r="CH25" s="203">
        <f t="shared" si="3"/>
        <v>0</v>
      </c>
      <c r="CI25" s="204" t="str">
        <f t="shared" si="4"/>
        <v>-</v>
      </c>
    </row>
    <row r="26" spans="2:87" s="138" customFormat="1" ht="12.75" customHeight="1" x14ac:dyDescent="0.25">
      <c r="B26" s="148" t="s">
        <v>100</v>
      </c>
      <c r="C26" s="596" t="str">
        <f>'Priedas 5'!$C$22</f>
        <v/>
      </c>
      <c r="D26" s="596"/>
      <c r="E26" s="596"/>
      <c r="F26" s="597"/>
      <c r="G26" s="197">
        <f>'Priedas 5'!$I$22</f>
        <v>0</v>
      </c>
      <c r="H26" s="205"/>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7"/>
      <c r="CE26" s="138" t="s">
        <v>395</v>
      </c>
      <c r="CH26" s="203">
        <f t="shared" si="3"/>
        <v>0</v>
      </c>
      <c r="CI26" s="204" t="str">
        <f t="shared" si="4"/>
        <v>-</v>
      </c>
    </row>
    <row r="27" spans="2:87" s="138" customFormat="1" ht="12.75" customHeight="1" x14ac:dyDescent="0.25">
      <c r="B27" s="148" t="s">
        <v>102</v>
      </c>
      <c r="C27" s="596" t="str">
        <f>'Priedas 5'!$C$23</f>
        <v/>
      </c>
      <c r="D27" s="596"/>
      <c r="E27" s="596"/>
      <c r="F27" s="597"/>
      <c r="G27" s="197">
        <f>'Priedas 5'!$I$23</f>
        <v>0</v>
      </c>
      <c r="H27" s="205"/>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206"/>
      <c r="CC27" s="206"/>
      <c r="CD27" s="207"/>
      <c r="CE27" s="138" t="s">
        <v>395</v>
      </c>
      <c r="CH27" s="203">
        <f t="shared" si="3"/>
        <v>0</v>
      </c>
      <c r="CI27" s="204" t="str">
        <f t="shared" si="4"/>
        <v>-</v>
      </c>
    </row>
    <row r="28" spans="2:87" s="138" customFormat="1" ht="12.75" customHeight="1" x14ac:dyDescent="0.25">
      <c r="B28" s="155" t="s">
        <v>103</v>
      </c>
      <c r="C28" s="589" t="s">
        <v>104</v>
      </c>
      <c r="D28" s="590"/>
      <c r="E28" s="590"/>
      <c r="F28" s="591"/>
      <c r="G28" s="197">
        <f>'Priedas 5'!$I$24</f>
        <v>0</v>
      </c>
      <c r="H28" s="198">
        <f t="shared" ref="H28:AM28" si="8">SUM(H29:H30)</f>
        <v>0</v>
      </c>
      <c r="I28" s="199">
        <f t="shared" si="8"/>
        <v>0</v>
      </c>
      <c r="J28" s="199">
        <f t="shared" si="8"/>
        <v>0</v>
      </c>
      <c r="K28" s="199">
        <f t="shared" si="8"/>
        <v>0</v>
      </c>
      <c r="L28" s="199">
        <f t="shared" si="8"/>
        <v>0</v>
      </c>
      <c r="M28" s="199">
        <f t="shared" si="8"/>
        <v>0</v>
      </c>
      <c r="N28" s="199">
        <f t="shared" si="8"/>
        <v>0</v>
      </c>
      <c r="O28" s="199">
        <f t="shared" si="8"/>
        <v>0</v>
      </c>
      <c r="P28" s="199">
        <f t="shared" si="8"/>
        <v>0</v>
      </c>
      <c r="Q28" s="199">
        <f t="shared" si="8"/>
        <v>0</v>
      </c>
      <c r="R28" s="199">
        <f t="shared" si="8"/>
        <v>0</v>
      </c>
      <c r="S28" s="199">
        <f t="shared" si="8"/>
        <v>0</v>
      </c>
      <c r="T28" s="199">
        <f t="shared" si="8"/>
        <v>0</v>
      </c>
      <c r="U28" s="199">
        <f t="shared" si="8"/>
        <v>0</v>
      </c>
      <c r="V28" s="199">
        <f t="shared" si="8"/>
        <v>0</v>
      </c>
      <c r="W28" s="199">
        <f t="shared" si="8"/>
        <v>0</v>
      </c>
      <c r="X28" s="199">
        <f t="shared" si="8"/>
        <v>0</v>
      </c>
      <c r="Y28" s="199">
        <f t="shared" si="8"/>
        <v>0</v>
      </c>
      <c r="Z28" s="199">
        <f t="shared" si="8"/>
        <v>0</v>
      </c>
      <c r="AA28" s="199">
        <f t="shared" si="8"/>
        <v>0</v>
      </c>
      <c r="AB28" s="199">
        <f t="shared" si="8"/>
        <v>0</v>
      </c>
      <c r="AC28" s="199">
        <f t="shared" si="8"/>
        <v>0</v>
      </c>
      <c r="AD28" s="199">
        <f t="shared" si="8"/>
        <v>0</v>
      </c>
      <c r="AE28" s="199">
        <f t="shared" si="8"/>
        <v>0</v>
      </c>
      <c r="AF28" s="199">
        <f t="shared" si="8"/>
        <v>0</v>
      </c>
      <c r="AG28" s="199">
        <f t="shared" si="8"/>
        <v>0</v>
      </c>
      <c r="AH28" s="199">
        <f t="shared" si="8"/>
        <v>0</v>
      </c>
      <c r="AI28" s="199">
        <f t="shared" si="8"/>
        <v>0</v>
      </c>
      <c r="AJ28" s="199">
        <f t="shared" si="8"/>
        <v>0</v>
      </c>
      <c r="AK28" s="199">
        <f t="shared" si="8"/>
        <v>0</v>
      </c>
      <c r="AL28" s="199">
        <f t="shared" si="8"/>
        <v>0</v>
      </c>
      <c r="AM28" s="199">
        <f t="shared" si="8"/>
        <v>0</v>
      </c>
      <c r="AN28" s="200">
        <f t="shared" ref="AN28:BS28" si="9">SUM(AN29:AN30)</f>
        <v>0</v>
      </c>
      <c r="AO28" s="200">
        <f t="shared" si="9"/>
        <v>0</v>
      </c>
      <c r="AP28" s="200">
        <f t="shared" si="9"/>
        <v>0</v>
      </c>
      <c r="AQ28" s="200">
        <f t="shared" si="9"/>
        <v>0</v>
      </c>
      <c r="AR28" s="199">
        <f t="shared" si="9"/>
        <v>0</v>
      </c>
      <c r="AS28" s="200">
        <f t="shared" si="9"/>
        <v>0</v>
      </c>
      <c r="AT28" s="200">
        <f t="shared" si="9"/>
        <v>0</v>
      </c>
      <c r="AU28" s="200">
        <f t="shared" si="9"/>
        <v>0</v>
      </c>
      <c r="AV28" s="199">
        <f t="shared" si="9"/>
        <v>0</v>
      </c>
      <c r="AW28" s="199">
        <f t="shared" si="9"/>
        <v>0</v>
      </c>
      <c r="AX28" s="200">
        <f t="shared" si="9"/>
        <v>0</v>
      </c>
      <c r="AY28" s="200">
        <f t="shared" si="9"/>
        <v>0</v>
      </c>
      <c r="AZ28" s="200">
        <f t="shared" si="9"/>
        <v>0</v>
      </c>
      <c r="BA28" s="199">
        <f t="shared" si="9"/>
        <v>0</v>
      </c>
      <c r="BB28" s="199">
        <f t="shared" si="9"/>
        <v>0</v>
      </c>
      <c r="BC28" s="200">
        <f t="shared" si="9"/>
        <v>0</v>
      </c>
      <c r="BD28" s="200">
        <f t="shared" si="9"/>
        <v>0</v>
      </c>
      <c r="BE28" s="200">
        <f t="shared" si="9"/>
        <v>0</v>
      </c>
      <c r="BF28" s="199">
        <f t="shared" si="9"/>
        <v>0</v>
      </c>
      <c r="BG28" s="199">
        <f t="shared" si="9"/>
        <v>0</v>
      </c>
      <c r="BH28" s="200">
        <f t="shared" si="9"/>
        <v>0</v>
      </c>
      <c r="BI28" s="200">
        <f t="shared" si="9"/>
        <v>0</v>
      </c>
      <c r="BJ28" s="200">
        <f t="shared" si="9"/>
        <v>0</v>
      </c>
      <c r="BK28" s="199">
        <f t="shared" si="9"/>
        <v>0</v>
      </c>
      <c r="BL28" s="199">
        <f t="shared" si="9"/>
        <v>0</v>
      </c>
      <c r="BM28" s="200">
        <f t="shared" si="9"/>
        <v>0</v>
      </c>
      <c r="BN28" s="200">
        <f t="shared" si="9"/>
        <v>0</v>
      </c>
      <c r="BO28" s="200">
        <f t="shared" si="9"/>
        <v>0</v>
      </c>
      <c r="BP28" s="201">
        <f t="shared" si="9"/>
        <v>0</v>
      </c>
      <c r="BQ28" s="199">
        <f t="shared" si="9"/>
        <v>0</v>
      </c>
      <c r="BR28" s="199">
        <f t="shared" si="9"/>
        <v>0</v>
      </c>
      <c r="BS28" s="199">
        <f t="shared" si="9"/>
        <v>0</v>
      </c>
      <c r="BT28" s="199">
        <f t="shared" ref="BT28:CD28" si="10">SUM(BT29:BT30)</f>
        <v>0</v>
      </c>
      <c r="BU28" s="199">
        <f t="shared" si="10"/>
        <v>0</v>
      </c>
      <c r="BV28" s="199">
        <f t="shared" si="10"/>
        <v>0</v>
      </c>
      <c r="BW28" s="199">
        <f t="shared" si="10"/>
        <v>0</v>
      </c>
      <c r="BX28" s="199">
        <f t="shared" si="10"/>
        <v>0</v>
      </c>
      <c r="BY28" s="199">
        <f t="shared" si="10"/>
        <v>0</v>
      </c>
      <c r="BZ28" s="199">
        <f t="shared" si="10"/>
        <v>0</v>
      </c>
      <c r="CA28" s="199">
        <f t="shared" si="10"/>
        <v>0</v>
      </c>
      <c r="CB28" s="199">
        <f t="shared" si="10"/>
        <v>0</v>
      </c>
      <c r="CC28" s="199">
        <f t="shared" si="10"/>
        <v>0</v>
      </c>
      <c r="CD28" s="202">
        <f t="shared" si="10"/>
        <v>0</v>
      </c>
      <c r="CE28" s="138" t="s">
        <v>395</v>
      </c>
      <c r="CH28" s="203">
        <f t="shared" si="3"/>
        <v>0</v>
      </c>
      <c r="CI28" s="204" t="str">
        <f t="shared" si="4"/>
        <v>-</v>
      </c>
    </row>
    <row r="29" spans="2:87" s="138" customFormat="1" ht="12.75" customHeight="1" x14ac:dyDescent="0.25">
      <c r="B29" s="148" t="s">
        <v>105</v>
      </c>
      <c r="C29" s="596" t="s">
        <v>106</v>
      </c>
      <c r="D29" s="596"/>
      <c r="E29" s="596"/>
      <c r="F29" s="597"/>
      <c r="G29" s="197">
        <f>'Priedas 5'!$I$25</f>
        <v>0</v>
      </c>
      <c r="H29" s="205"/>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c r="BW29" s="206"/>
      <c r="BX29" s="206"/>
      <c r="BY29" s="206"/>
      <c r="BZ29" s="206"/>
      <c r="CA29" s="206"/>
      <c r="CB29" s="206"/>
      <c r="CC29" s="206"/>
      <c r="CD29" s="207"/>
      <c r="CE29" s="138" t="s">
        <v>395</v>
      </c>
      <c r="CH29" s="203">
        <f t="shared" si="3"/>
        <v>0</v>
      </c>
      <c r="CI29" s="204" t="str">
        <f t="shared" si="4"/>
        <v>-</v>
      </c>
    </row>
    <row r="30" spans="2:87" s="138" customFormat="1" ht="12.75" customHeight="1" x14ac:dyDescent="0.25">
      <c r="B30" s="148" t="s">
        <v>107</v>
      </c>
      <c r="C30" s="592" t="str">
        <f>'Priedas 5'!$C$26</f>
        <v>Kitos sąnaudos, susijusios su elektros energijos TR įsigijimu (nurodyti)</v>
      </c>
      <c r="D30" s="582"/>
      <c r="E30" s="582"/>
      <c r="F30" s="583"/>
      <c r="G30" s="197">
        <f>'Priedas 5'!$I$26</f>
        <v>0</v>
      </c>
      <c r="H30" s="205"/>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c r="CC30" s="206"/>
      <c r="CD30" s="207"/>
      <c r="CE30" s="138" t="s">
        <v>395</v>
      </c>
      <c r="CH30" s="203">
        <f t="shared" si="3"/>
        <v>0</v>
      </c>
      <c r="CI30" s="204" t="str">
        <f t="shared" si="4"/>
        <v>-</v>
      </c>
    </row>
    <row r="31" spans="2:87" s="138" customFormat="1" ht="12.75" customHeight="1" x14ac:dyDescent="0.25">
      <c r="B31" s="155" t="s">
        <v>109</v>
      </c>
      <c r="C31" s="590" t="s">
        <v>110</v>
      </c>
      <c r="D31" s="590"/>
      <c r="E31" s="590"/>
      <c r="F31" s="590"/>
      <c r="G31" s="197">
        <f>'Priedas 5'!$I$27</f>
        <v>0</v>
      </c>
      <c r="H31" s="198">
        <f t="shared" ref="H31:AM31" si="11">SUM(H32:H34)</f>
        <v>0</v>
      </c>
      <c r="I31" s="199">
        <f t="shared" si="11"/>
        <v>0</v>
      </c>
      <c r="J31" s="199">
        <f t="shared" si="11"/>
        <v>0</v>
      </c>
      <c r="K31" s="199">
        <f t="shared" si="11"/>
        <v>0</v>
      </c>
      <c r="L31" s="199">
        <f t="shared" si="11"/>
        <v>0</v>
      </c>
      <c r="M31" s="199">
        <f t="shared" si="11"/>
        <v>0</v>
      </c>
      <c r="N31" s="199">
        <f t="shared" si="11"/>
        <v>0</v>
      </c>
      <c r="O31" s="199">
        <f t="shared" si="11"/>
        <v>0</v>
      </c>
      <c r="P31" s="199">
        <f t="shared" si="11"/>
        <v>0</v>
      </c>
      <c r="Q31" s="199">
        <f t="shared" si="11"/>
        <v>0</v>
      </c>
      <c r="R31" s="199">
        <f t="shared" si="11"/>
        <v>0</v>
      </c>
      <c r="S31" s="199">
        <f t="shared" si="11"/>
        <v>0</v>
      </c>
      <c r="T31" s="199">
        <f t="shared" si="11"/>
        <v>0</v>
      </c>
      <c r="U31" s="199">
        <f t="shared" si="11"/>
        <v>0</v>
      </c>
      <c r="V31" s="199">
        <f t="shared" si="11"/>
        <v>0</v>
      </c>
      <c r="W31" s="199">
        <f t="shared" si="11"/>
        <v>0</v>
      </c>
      <c r="X31" s="199">
        <f t="shared" si="11"/>
        <v>0</v>
      </c>
      <c r="Y31" s="199">
        <f t="shared" si="11"/>
        <v>0</v>
      </c>
      <c r="Z31" s="199">
        <f t="shared" si="11"/>
        <v>0</v>
      </c>
      <c r="AA31" s="199">
        <f t="shared" si="11"/>
        <v>0</v>
      </c>
      <c r="AB31" s="199">
        <f t="shared" si="11"/>
        <v>0</v>
      </c>
      <c r="AC31" s="199">
        <f t="shared" si="11"/>
        <v>0</v>
      </c>
      <c r="AD31" s="199">
        <f t="shared" si="11"/>
        <v>0</v>
      </c>
      <c r="AE31" s="199">
        <f t="shared" si="11"/>
        <v>0</v>
      </c>
      <c r="AF31" s="199">
        <f t="shared" si="11"/>
        <v>0</v>
      </c>
      <c r="AG31" s="199">
        <f t="shared" si="11"/>
        <v>0</v>
      </c>
      <c r="AH31" s="199">
        <f t="shared" si="11"/>
        <v>0</v>
      </c>
      <c r="AI31" s="199">
        <f t="shared" si="11"/>
        <v>0</v>
      </c>
      <c r="AJ31" s="199">
        <f t="shared" si="11"/>
        <v>0</v>
      </c>
      <c r="AK31" s="199">
        <f t="shared" si="11"/>
        <v>0</v>
      </c>
      <c r="AL31" s="199">
        <f t="shared" si="11"/>
        <v>0</v>
      </c>
      <c r="AM31" s="199">
        <f t="shared" si="11"/>
        <v>0</v>
      </c>
      <c r="AN31" s="200">
        <f t="shared" ref="AN31:BS31" si="12">SUM(AN32:AN34)</f>
        <v>0</v>
      </c>
      <c r="AO31" s="200">
        <f t="shared" si="12"/>
        <v>0</v>
      </c>
      <c r="AP31" s="200">
        <f t="shared" si="12"/>
        <v>0</v>
      </c>
      <c r="AQ31" s="200">
        <f t="shared" si="12"/>
        <v>0</v>
      </c>
      <c r="AR31" s="199">
        <f t="shared" si="12"/>
        <v>0</v>
      </c>
      <c r="AS31" s="200">
        <f t="shared" si="12"/>
        <v>0</v>
      </c>
      <c r="AT31" s="200">
        <f t="shared" si="12"/>
        <v>0</v>
      </c>
      <c r="AU31" s="200">
        <f t="shared" si="12"/>
        <v>0</v>
      </c>
      <c r="AV31" s="199">
        <f t="shared" si="12"/>
        <v>0</v>
      </c>
      <c r="AW31" s="199">
        <f t="shared" si="12"/>
        <v>0</v>
      </c>
      <c r="AX31" s="200">
        <f t="shared" si="12"/>
        <v>0</v>
      </c>
      <c r="AY31" s="200">
        <f t="shared" si="12"/>
        <v>0</v>
      </c>
      <c r="AZ31" s="200">
        <f t="shared" si="12"/>
        <v>0</v>
      </c>
      <c r="BA31" s="199">
        <f t="shared" si="12"/>
        <v>0</v>
      </c>
      <c r="BB31" s="199">
        <f t="shared" si="12"/>
        <v>0</v>
      </c>
      <c r="BC31" s="200">
        <f t="shared" si="12"/>
        <v>0</v>
      </c>
      <c r="BD31" s="200">
        <f t="shared" si="12"/>
        <v>0</v>
      </c>
      <c r="BE31" s="200">
        <f t="shared" si="12"/>
        <v>0</v>
      </c>
      <c r="BF31" s="199">
        <f t="shared" si="12"/>
        <v>0</v>
      </c>
      <c r="BG31" s="199">
        <f t="shared" si="12"/>
        <v>0</v>
      </c>
      <c r="BH31" s="200">
        <f t="shared" si="12"/>
        <v>0</v>
      </c>
      <c r="BI31" s="200">
        <f t="shared" si="12"/>
        <v>0</v>
      </c>
      <c r="BJ31" s="200">
        <f t="shared" si="12"/>
        <v>0</v>
      </c>
      <c r="BK31" s="199">
        <f t="shared" si="12"/>
        <v>0</v>
      </c>
      <c r="BL31" s="199">
        <f t="shared" si="12"/>
        <v>0</v>
      </c>
      <c r="BM31" s="200">
        <f t="shared" si="12"/>
        <v>0</v>
      </c>
      <c r="BN31" s="200">
        <f t="shared" si="12"/>
        <v>0</v>
      </c>
      <c r="BO31" s="200">
        <f t="shared" si="12"/>
        <v>0</v>
      </c>
      <c r="BP31" s="201">
        <f t="shared" si="12"/>
        <v>0</v>
      </c>
      <c r="BQ31" s="199">
        <f t="shared" si="12"/>
        <v>0</v>
      </c>
      <c r="BR31" s="199">
        <f t="shared" si="12"/>
        <v>0</v>
      </c>
      <c r="BS31" s="199">
        <f t="shared" si="12"/>
        <v>0</v>
      </c>
      <c r="BT31" s="199">
        <f t="shared" ref="BT31:CD31" si="13">SUM(BT32:BT34)</f>
        <v>0</v>
      </c>
      <c r="BU31" s="199">
        <f t="shared" si="13"/>
        <v>0</v>
      </c>
      <c r="BV31" s="199">
        <f t="shared" si="13"/>
        <v>0</v>
      </c>
      <c r="BW31" s="199">
        <f t="shared" si="13"/>
        <v>0</v>
      </c>
      <c r="BX31" s="199">
        <f t="shared" si="13"/>
        <v>0</v>
      </c>
      <c r="BY31" s="199">
        <f t="shared" si="13"/>
        <v>0</v>
      </c>
      <c r="BZ31" s="199">
        <f t="shared" si="13"/>
        <v>0</v>
      </c>
      <c r="CA31" s="199">
        <f t="shared" si="13"/>
        <v>0</v>
      </c>
      <c r="CB31" s="199">
        <f t="shared" si="13"/>
        <v>0</v>
      </c>
      <c r="CC31" s="199">
        <f t="shared" si="13"/>
        <v>0</v>
      </c>
      <c r="CD31" s="202">
        <f t="shared" si="13"/>
        <v>0</v>
      </c>
      <c r="CE31" s="138" t="s">
        <v>395</v>
      </c>
      <c r="CH31" s="203">
        <f t="shared" si="3"/>
        <v>0</v>
      </c>
      <c r="CI31" s="204" t="str">
        <f t="shared" si="4"/>
        <v>-</v>
      </c>
    </row>
    <row r="32" spans="2:87" s="138" customFormat="1" ht="12.75" customHeight="1" x14ac:dyDescent="0.25">
      <c r="B32" s="148" t="s">
        <v>111</v>
      </c>
      <c r="C32" s="582" t="s">
        <v>112</v>
      </c>
      <c r="D32" s="582"/>
      <c r="E32" s="582"/>
      <c r="F32" s="583"/>
      <c r="G32" s="197">
        <f>'Priedas 5'!$I$28</f>
        <v>0</v>
      </c>
      <c r="H32" s="205"/>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7"/>
      <c r="CE32" s="138" t="s">
        <v>395</v>
      </c>
      <c r="CH32" s="203">
        <f t="shared" si="3"/>
        <v>0</v>
      </c>
      <c r="CI32" s="204" t="str">
        <f t="shared" si="4"/>
        <v>-</v>
      </c>
    </row>
    <row r="33" spans="2:87" s="138" customFormat="1" x14ac:dyDescent="0.25">
      <c r="B33" s="148" t="s">
        <v>113</v>
      </c>
      <c r="C33" s="149" t="s">
        <v>114</v>
      </c>
      <c r="D33" s="159"/>
      <c r="E33" s="159"/>
      <c r="F33" s="160"/>
      <c r="G33" s="197">
        <f>'Priedas 5'!$I$29</f>
        <v>0</v>
      </c>
      <c r="H33" s="205"/>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7"/>
      <c r="CH33" s="203">
        <f t="shared" si="3"/>
        <v>0</v>
      </c>
      <c r="CI33" s="204" t="str">
        <f t="shared" si="4"/>
        <v>-</v>
      </c>
    </row>
    <row r="34" spans="2:87" s="138" customFormat="1" ht="12.75" customHeight="1" x14ac:dyDescent="0.25">
      <c r="B34" s="148" t="s">
        <v>115</v>
      </c>
      <c r="C34" s="582" t="str">
        <f>'Priedas 5'!$C$30</f>
        <v>Kitos sąnaudos, susijusios su vandens TR įsigijimu (nurodyti)</v>
      </c>
      <c r="D34" s="582"/>
      <c r="E34" s="582"/>
      <c r="F34" s="583"/>
      <c r="G34" s="197">
        <f>'Priedas 5'!$I$30</f>
        <v>0</v>
      </c>
      <c r="H34" s="205"/>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7"/>
      <c r="CE34" s="138" t="s">
        <v>395</v>
      </c>
      <c r="CH34" s="203">
        <f t="shared" si="3"/>
        <v>0</v>
      </c>
      <c r="CI34" s="204" t="str">
        <f t="shared" si="4"/>
        <v>-</v>
      </c>
    </row>
    <row r="35" spans="2:87" s="138" customFormat="1" ht="12.75" customHeight="1" x14ac:dyDescent="0.25">
      <c r="B35" s="155" t="s">
        <v>117</v>
      </c>
      <c r="C35" s="590" t="s">
        <v>118</v>
      </c>
      <c r="D35" s="590"/>
      <c r="E35" s="590"/>
      <c r="F35" s="590"/>
      <c r="G35" s="197">
        <f>'Priedas 5'!$I$31</f>
        <v>0</v>
      </c>
      <c r="H35" s="198">
        <f t="shared" ref="H35:AM35" si="14">SUM(H36:H38)</f>
        <v>0</v>
      </c>
      <c r="I35" s="199">
        <f t="shared" si="14"/>
        <v>0</v>
      </c>
      <c r="J35" s="199">
        <f t="shared" si="14"/>
        <v>0</v>
      </c>
      <c r="K35" s="199">
        <f t="shared" si="14"/>
        <v>0</v>
      </c>
      <c r="L35" s="199">
        <f t="shared" si="14"/>
        <v>0</v>
      </c>
      <c r="M35" s="199">
        <f t="shared" si="14"/>
        <v>0</v>
      </c>
      <c r="N35" s="199">
        <f t="shared" si="14"/>
        <v>0</v>
      </c>
      <c r="O35" s="199">
        <f t="shared" si="14"/>
        <v>0</v>
      </c>
      <c r="P35" s="199">
        <f t="shared" si="14"/>
        <v>0</v>
      </c>
      <c r="Q35" s="199">
        <f t="shared" si="14"/>
        <v>0</v>
      </c>
      <c r="R35" s="199">
        <f t="shared" si="14"/>
        <v>0</v>
      </c>
      <c r="S35" s="199">
        <f t="shared" si="14"/>
        <v>0</v>
      </c>
      <c r="T35" s="199">
        <f t="shared" si="14"/>
        <v>0</v>
      </c>
      <c r="U35" s="199">
        <f t="shared" si="14"/>
        <v>0</v>
      </c>
      <c r="V35" s="199">
        <f t="shared" si="14"/>
        <v>0</v>
      </c>
      <c r="W35" s="199">
        <f t="shared" si="14"/>
        <v>0</v>
      </c>
      <c r="X35" s="199">
        <f t="shared" si="14"/>
        <v>0</v>
      </c>
      <c r="Y35" s="199">
        <f t="shared" si="14"/>
        <v>0</v>
      </c>
      <c r="Z35" s="199">
        <f t="shared" si="14"/>
        <v>0</v>
      </c>
      <c r="AA35" s="199">
        <f t="shared" si="14"/>
        <v>0</v>
      </c>
      <c r="AB35" s="199">
        <f t="shared" si="14"/>
        <v>0</v>
      </c>
      <c r="AC35" s="199">
        <f t="shared" si="14"/>
        <v>0</v>
      </c>
      <c r="AD35" s="199">
        <f t="shared" si="14"/>
        <v>0</v>
      </c>
      <c r="AE35" s="199">
        <f t="shared" si="14"/>
        <v>0</v>
      </c>
      <c r="AF35" s="199">
        <f t="shared" si="14"/>
        <v>0</v>
      </c>
      <c r="AG35" s="199">
        <f t="shared" si="14"/>
        <v>0</v>
      </c>
      <c r="AH35" s="199">
        <f t="shared" si="14"/>
        <v>0</v>
      </c>
      <c r="AI35" s="199">
        <f t="shared" si="14"/>
        <v>0</v>
      </c>
      <c r="AJ35" s="199">
        <f t="shared" si="14"/>
        <v>0</v>
      </c>
      <c r="AK35" s="199">
        <f t="shared" si="14"/>
        <v>0</v>
      </c>
      <c r="AL35" s="199">
        <f t="shared" si="14"/>
        <v>0</v>
      </c>
      <c r="AM35" s="199">
        <f t="shared" si="14"/>
        <v>0</v>
      </c>
      <c r="AN35" s="200">
        <f t="shared" ref="AN35:BS35" si="15">SUM(AN36:AN38)</f>
        <v>0</v>
      </c>
      <c r="AO35" s="200">
        <f t="shared" si="15"/>
        <v>0</v>
      </c>
      <c r="AP35" s="200">
        <f t="shared" si="15"/>
        <v>0</v>
      </c>
      <c r="AQ35" s="200">
        <f t="shared" si="15"/>
        <v>0</v>
      </c>
      <c r="AR35" s="199">
        <f t="shared" si="15"/>
        <v>0</v>
      </c>
      <c r="AS35" s="200">
        <f t="shared" si="15"/>
        <v>0</v>
      </c>
      <c r="AT35" s="200">
        <f t="shared" si="15"/>
        <v>0</v>
      </c>
      <c r="AU35" s="200">
        <f t="shared" si="15"/>
        <v>0</v>
      </c>
      <c r="AV35" s="199">
        <f t="shared" si="15"/>
        <v>0</v>
      </c>
      <c r="AW35" s="199">
        <f t="shared" si="15"/>
        <v>0</v>
      </c>
      <c r="AX35" s="200">
        <f t="shared" si="15"/>
        <v>0</v>
      </c>
      <c r="AY35" s="200">
        <f t="shared" si="15"/>
        <v>0</v>
      </c>
      <c r="AZ35" s="200">
        <f t="shared" si="15"/>
        <v>0</v>
      </c>
      <c r="BA35" s="199">
        <f t="shared" si="15"/>
        <v>0</v>
      </c>
      <c r="BB35" s="199">
        <f t="shared" si="15"/>
        <v>0</v>
      </c>
      <c r="BC35" s="200">
        <f t="shared" si="15"/>
        <v>0</v>
      </c>
      <c r="BD35" s="200">
        <f t="shared" si="15"/>
        <v>0</v>
      </c>
      <c r="BE35" s="200">
        <f t="shared" si="15"/>
        <v>0</v>
      </c>
      <c r="BF35" s="199">
        <f t="shared" si="15"/>
        <v>0</v>
      </c>
      <c r="BG35" s="199">
        <f t="shared" si="15"/>
        <v>0</v>
      </c>
      <c r="BH35" s="200">
        <f t="shared" si="15"/>
        <v>0</v>
      </c>
      <c r="BI35" s="200">
        <f t="shared" si="15"/>
        <v>0</v>
      </c>
      <c r="BJ35" s="200">
        <f t="shared" si="15"/>
        <v>0</v>
      </c>
      <c r="BK35" s="199">
        <f t="shared" si="15"/>
        <v>0</v>
      </c>
      <c r="BL35" s="199">
        <f t="shared" si="15"/>
        <v>0</v>
      </c>
      <c r="BM35" s="200">
        <f t="shared" si="15"/>
        <v>0</v>
      </c>
      <c r="BN35" s="200">
        <f t="shared" si="15"/>
        <v>0</v>
      </c>
      <c r="BO35" s="200">
        <f t="shared" si="15"/>
        <v>0</v>
      </c>
      <c r="BP35" s="201">
        <f t="shared" si="15"/>
        <v>0</v>
      </c>
      <c r="BQ35" s="199">
        <f t="shared" si="15"/>
        <v>0</v>
      </c>
      <c r="BR35" s="199">
        <f t="shared" si="15"/>
        <v>0</v>
      </c>
      <c r="BS35" s="199">
        <f t="shared" si="15"/>
        <v>0</v>
      </c>
      <c r="BT35" s="199">
        <f t="shared" ref="BT35:CD35" si="16">SUM(BT36:BT38)</f>
        <v>0</v>
      </c>
      <c r="BU35" s="199">
        <f t="shared" si="16"/>
        <v>0</v>
      </c>
      <c r="BV35" s="199">
        <f t="shared" si="16"/>
        <v>0</v>
      </c>
      <c r="BW35" s="199">
        <f t="shared" si="16"/>
        <v>0</v>
      </c>
      <c r="BX35" s="199">
        <f t="shared" si="16"/>
        <v>0</v>
      </c>
      <c r="BY35" s="199">
        <f t="shared" si="16"/>
        <v>0</v>
      </c>
      <c r="BZ35" s="199">
        <f t="shared" si="16"/>
        <v>0</v>
      </c>
      <c r="CA35" s="199">
        <f t="shared" si="16"/>
        <v>0</v>
      </c>
      <c r="CB35" s="199">
        <f t="shared" si="16"/>
        <v>0</v>
      </c>
      <c r="CC35" s="199">
        <f t="shared" si="16"/>
        <v>0</v>
      </c>
      <c r="CD35" s="202">
        <f t="shared" si="16"/>
        <v>0</v>
      </c>
      <c r="CE35" s="138" t="s">
        <v>395</v>
      </c>
      <c r="CH35" s="203">
        <f t="shared" si="3"/>
        <v>0</v>
      </c>
      <c r="CI35" s="204" t="str">
        <f t="shared" si="4"/>
        <v>-</v>
      </c>
    </row>
    <row r="36" spans="2:87" s="138" customFormat="1" ht="12.75" customHeight="1" x14ac:dyDescent="0.25">
      <c r="B36" s="148" t="s">
        <v>119</v>
      </c>
      <c r="C36" s="582" t="s">
        <v>120</v>
      </c>
      <c r="D36" s="582"/>
      <c r="E36" s="582"/>
      <c r="F36" s="583"/>
      <c r="G36" s="197">
        <f>'Priedas 5'!$I$32</f>
        <v>0</v>
      </c>
      <c r="H36" s="205"/>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6"/>
      <c r="CA36" s="206"/>
      <c r="CB36" s="206"/>
      <c r="CC36" s="206"/>
      <c r="CD36" s="207"/>
      <c r="CE36" s="138" t="s">
        <v>395</v>
      </c>
      <c r="CH36" s="203">
        <f t="shared" si="3"/>
        <v>0</v>
      </c>
      <c r="CI36" s="204" t="str">
        <f t="shared" si="4"/>
        <v>-</v>
      </c>
    </row>
    <row r="37" spans="2:87" s="138" customFormat="1" ht="12.75" customHeight="1" x14ac:dyDescent="0.25">
      <c r="B37" s="148" t="s">
        <v>121</v>
      </c>
      <c r="C37" s="582" t="str">
        <f>'Priedas 5'!$C$33</f>
        <v>Kitos sąnaudos, susijusios su ATL įsigijimu (nurodyti)</v>
      </c>
      <c r="D37" s="582"/>
      <c r="E37" s="582"/>
      <c r="F37" s="583"/>
      <c r="G37" s="197">
        <f>'Priedas 5'!$I$33</f>
        <v>0</v>
      </c>
      <c r="H37" s="205"/>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7"/>
      <c r="CE37" s="138" t="s">
        <v>395</v>
      </c>
      <c r="CH37" s="203">
        <f t="shared" si="3"/>
        <v>0</v>
      </c>
      <c r="CI37" s="204" t="str">
        <f t="shared" si="4"/>
        <v>-</v>
      </c>
    </row>
    <row r="38" spans="2:87" s="138" customFormat="1" ht="12.75" customHeight="1" x14ac:dyDescent="0.25">
      <c r="B38" s="148" t="s">
        <v>123</v>
      </c>
      <c r="C38" s="582" t="str">
        <f>'Priedas 5'!$C$34</f>
        <v/>
      </c>
      <c r="D38" s="582"/>
      <c r="E38" s="582"/>
      <c r="F38" s="583"/>
      <c r="G38" s="197">
        <f>'Priedas 5'!$I$34</f>
        <v>0</v>
      </c>
      <c r="H38" s="205"/>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6"/>
      <c r="BX38" s="206"/>
      <c r="BY38" s="206"/>
      <c r="BZ38" s="206"/>
      <c r="CA38" s="206"/>
      <c r="CB38" s="206"/>
      <c r="CC38" s="206"/>
      <c r="CD38" s="207"/>
      <c r="CE38" s="138" t="s">
        <v>395</v>
      </c>
      <c r="CH38" s="203">
        <f t="shared" si="3"/>
        <v>0</v>
      </c>
      <c r="CI38" s="204" t="str">
        <f t="shared" si="4"/>
        <v>-</v>
      </c>
    </row>
    <row r="39" spans="2:87" s="138" customFormat="1" ht="12.75" customHeight="1" x14ac:dyDescent="0.25">
      <c r="B39" s="162" t="s">
        <v>124</v>
      </c>
      <c r="C39" s="590" t="s">
        <v>125</v>
      </c>
      <c r="D39" s="590"/>
      <c r="E39" s="590"/>
      <c r="F39" s="590"/>
      <c r="G39" s="197">
        <f>'Priedas 5'!$I$35</f>
        <v>0</v>
      </c>
      <c r="H39" s="198">
        <f t="shared" ref="H39:AM39" si="17">SUM(H40:H46)</f>
        <v>0</v>
      </c>
      <c r="I39" s="199">
        <f t="shared" si="17"/>
        <v>0</v>
      </c>
      <c r="J39" s="199">
        <f t="shared" si="17"/>
        <v>0</v>
      </c>
      <c r="K39" s="199">
        <f t="shared" si="17"/>
        <v>0</v>
      </c>
      <c r="L39" s="199">
        <f t="shared" si="17"/>
        <v>0</v>
      </c>
      <c r="M39" s="199">
        <f t="shared" si="17"/>
        <v>0</v>
      </c>
      <c r="N39" s="199">
        <f t="shared" si="17"/>
        <v>0</v>
      </c>
      <c r="O39" s="199">
        <f t="shared" si="17"/>
        <v>0</v>
      </c>
      <c r="P39" s="199">
        <f t="shared" si="17"/>
        <v>0</v>
      </c>
      <c r="Q39" s="199">
        <f t="shared" si="17"/>
        <v>0</v>
      </c>
      <c r="R39" s="199">
        <f t="shared" si="17"/>
        <v>0</v>
      </c>
      <c r="S39" s="199">
        <f t="shared" si="17"/>
        <v>0</v>
      </c>
      <c r="T39" s="199">
        <f t="shared" si="17"/>
        <v>0</v>
      </c>
      <c r="U39" s="199">
        <f t="shared" si="17"/>
        <v>0</v>
      </c>
      <c r="V39" s="199">
        <f t="shared" si="17"/>
        <v>0</v>
      </c>
      <c r="W39" s="199">
        <f t="shared" si="17"/>
        <v>0</v>
      </c>
      <c r="X39" s="199">
        <f t="shared" si="17"/>
        <v>0</v>
      </c>
      <c r="Y39" s="199">
        <f t="shared" si="17"/>
        <v>0</v>
      </c>
      <c r="Z39" s="199">
        <f t="shared" si="17"/>
        <v>0</v>
      </c>
      <c r="AA39" s="199">
        <f t="shared" si="17"/>
        <v>0</v>
      </c>
      <c r="AB39" s="199">
        <f t="shared" si="17"/>
        <v>0</v>
      </c>
      <c r="AC39" s="199">
        <f t="shared" si="17"/>
        <v>0</v>
      </c>
      <c r="AD39" s="199">
        <f t="shared" si="17"/>
        <v>0</v>
      </c>
      <c r="AE39" s="199">
        <f t="shared" si="17"/>
        <v>0</v>
      </c>
      <c r="AF39" s="199">
        <f t="shared" si="17"/>
        <v>0</v>
      </c>
      <c r="AG39" s="199">
        <f t="shared" si="17"/>
        <v>0</v>
      </c>
      <c r="AH39" s="199">
        <f t="shared" si="17"/>
        <v>0</v>
      </c>
      <c r="AI39" s="199">
        <f t="shared" si="17"/>
        <v>0</v>
      </c>
      <c r="AJ39" s="199">
        <f t="shared" si="17"/>
        <v>0</v>
      </c>
      <c r="AK39" s="199">
        <f t="shared" si="17"/>
        <v>0</v>
      </c>
      <c r="AL39" s="199">
        <f t="shared" si="17"/>
        <v>0</v>
      </c>
      <c r="AM39" s="199">
        <f t="shared" si="17"/>
        <v>0</v>
      </c>
      <c r="AN39" s="200">
        <f t="shared" ref="AN39:BS39" si="18">SUM(AN40:AN46)</f>
        <v>0</v>
      </c>
      <c r="AO39" s="200">
        <f t="shared" si="18"/>
        <v>0</v>
      </c>
      <c r="AP39" s="200">
        <f t="shared" si="18"/>
        <v>0</v>
      </c>
      <c r="AQ39" s="200">
        <f t="shared" si="18"/>
        <v>0</v>
      </c>
      <c r="AR39" s="199">
        <f t="shared" si="18"/>
        <v>0</v>
      </c>
      <c r="AS39" s="200">
        <f t="shared" si="18"/>
        <v>0</v>
      </c>
      <c r="AT39" s="200">
        <f t="shared" si="18"/>
        <v>0</v>
      </c>
      <c r="AU39" s="200">
        <f t="shared" si="18"/>
        <v>0</v>
      </c>
      <c r="AV39" s="199">
        <f t="shared" si="18"/>
        <v>0</v>
      </c>
      <c r="AW39" s="199">
        <f t="shared" si="18"/>
        <v>0</v>
      </c>
      <c r="AX39" s="200">
        <f t="shared" si="18"/>
        <v>0</v>
      </c>
      <c r="AY39" s="200">
        <f t="shared" si="18"/>
        <v>0</v>
      </c>
      <c r="AZ39" s="200">
        <f t="shared" si="18"/>
        <v>0</v>
      </c>
      <c r="BA39" s="199">
        <f t="shared" si="18"/>
        <v>0</v>
      </c>
      <c r="BB39" s="199">
        <f t="shared" si="18"/>
        <v>0</v>
      </c>
      <c r="BC39" s="200">
        <f t="shared" si="18"/>
        <v>0</v>
      </c>
      <c r="BD39" s="200">
        <f t="shared" si="18"/>
        <v>0</v>
      </c>
      <c r="BE39" s="200">
        <f t="shared" si="18"/>
        <v>0</v>
      </c>
      <c r="BF39" s="199">
        <f t="shared" si="18"/>
        <v>0</v>
      </c>
      <c r="BG39" s="199">
        <f t="shared" si="18"/>
        <v>0</v>
      </c>
      <c r="BH39" s="200">
        <f t="shared" si="18"/>
        <v>0</v>
      </c>
      <c r="BI39" s="200">
        <f t="shared" si="18"/>
        <v>0</v>
      </c>
      <c r="BJ39" s="200">
        <f t="shared" si="18"/>
        <v>0</v>
      </c>
      <c r="BK39" s="199">
        <f t="shared" si="18"/>
        <v>0</v>
      </c>
      <c r="BL39" s="199">
        <f t="shared" si="18"/>
        <v>0</v>
      </c>
      <c r="BM39" s="200">
        <f t="shared" si="18"/>
        <v>0</v>
      </c>
      <c r="BN39" s="200">
        <f t="shared" si="18"/>
        <v>0</v>
      </c>
      <c r="BO39" s="200">
        <f t="shared" si="18"/>
        <v>0</v>
      </c>
      <c r="BP39" s="201">
        <f t="shared" si="18"/>
        <v>0</v>
      </c>
      <c r="BQ39" s="199">
        <f t="shared" si="18"/>
        <v>0</v>
      </c>
      <c r="BR39" s="199">
        <f t="shared" si="18"/>
        <v>0</v>
      </c>
      <c r="BS39" s="199">
        <f t="shared" si="18"/>
        <v>0</v>
      </c>
      <c r="BT39" s="199">
        <f t="shared" ref="BT39:CD39" si="19">SUM(BT40:BT46)</f>
        <v>0</v>
      </c>
      <c r="BU39" s="199">
        <f t="shared" si="19"/>
        <v>0</v>
      </c>
      <c r="BV39" s="199">
        <f t="shared" si="19"/>
        <v>0</v>
      </c>
      <c r="BW39" s="199">
        <f t="shared" si="19"/>
        <v>0</v>
      </c>
      <c r="BX39" s="199">
        <f t="shared" si="19"/>
        <v>0</v>
      </c>
      <c r="BY39" s="199">
        <f t="shared" si="19"/>
        <v>0</v>
      </c>
      <c r="BZ39" s="199">
        <f t="shared" si="19"/>
        <v>0</v>
      </c>
      <c r="CA39" s="199">
        <f t="shared" si="19"/>
        <v>0</v>
      </c>
      <c r="CB39" s="199">
        <f t="shared" si="19"/>
        <v>0</v>
      </c>
      <c r="CC39" s="199">
        <f t="shared" si="19"/>
        <v>0</v>
      </c>
      <c r="CD39" s="202">
        <f t="shared" si="19"/>
        <v>0</v>
      </c>
      <c r="CH39" s="203">
        <f t="shared" si="3"/>
        <v>0</v>
      </c>
      <c r="CI39" s="204" t="str">
        <f t="shared" si="4"/>
        <v>-</v>
      </c>
    </row>
    <row r="40" spans="2:87" s="138" customFormat="1" ht="12.75" customHeight="1" x14ac:dyDescent="0.25">
      <c r="B40" s="163" t="s">
        <v>126</v>
      </c>
      <c r="C40" s="582" t="s">
        <v>127</v>
      </c>
      <c r="D40" s="582"/>
      <c r="E40" s="582"/>
      <c r="F40" s="583"/>
      <c r="G40" s="197">
        <f>'Priedas 5'!$I$36</f>
        <v>0</v>
      </c>
      <c r="H40" s="205"/>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6"/>
      <c r="BY40" s="206"/>
      <c r="BZ40" s="206"/>
      <c r="CA40" s="206"/>
      <c r="CB40" s="206"/>
      <c r="CC40" s="206"/>
      <c r="CD40" s="207"/>
      <c r="CH40" s="203">
        <f t="shared" si="3"/>
        <v>0</v>
      </c>
      <c r="CI40" s="204" t="str">
        <f t="shared" si="4"/>
        <v>-</v>
      </c>
    </row>
    <row r="41" spans="2:87" s="138" customFormat="1" ht="12.75" customHeight="1" x14ac:dyDescent="0.25">
      <c r="B41" s="163" t="s">
        <v>128</v>
      </c>
      <c r="C41" s="582" t="s">
        <v>129</v>
      </c>
      <c r="D41" s="582"/>
      <c r="E41" s="582"/>
      <c r="F41" s="583"/>
      <c r="G41" s="197">
        <f>'Priedas 5'!$I$37</f>
        <v>0</v>
      </c>
      <c r="H41" s="205"/>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c r="CD41" s="207"/>
      <c r="CH41" s="203">
        <f t="shared" si="3"/>
        <v>0</v>
      </c>
      <c r="CI41" s="204" t="str">
        <f t="shared" si="4"/>
        <v>-</v>
      </c>
    </row>
    <row r="42" spans="2:87" s="138" customFormat="1" ht="12.75" customHeight="1" x14ac:dyDescent="0.25">
      <c r="B42" s="163" t="s">
        <v>130</v>
      </c>
      <c r="C42" s="149" t="s">
        <v>131</v>
      </c>
      <c r="D42" s="159"/>
      <c r="E42" s="159"/>
      <c r="F42" s="160"/>
      <c r="G42" s="197">
        <f>'Priedas 5'!$I$38</f>
        <v>0</v>
      </c>
      <c r="H42" s="205"/>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06"/>
      <c r="BS42" s="206"/>
      <c r="BT42" s="206"/>
      <c r="BU42" s="206"/>
      <c r="BV42" s="206"/>
      <c r="BW42" s="206"/>
      <c r="BX42" s="206"/>
      <c r="BY42" s="206"/>
      <c r="BZ42" s="206"/>
      <c r="CA42" s="206"/>
      <c r="CB42" s="206"/>
      <c r="CC42" s="206"/>
      <c r="CD42" s="207"/>
      <c r="CH42" s="203">
        <f t="shared" si="3"/>
        <v>0</v>
      </c>
      <c r="CI42" s="204" t="str">
        <f t="shared" si="4"/>
        <v>-</v>
      </c>
    </row>
    <row r="43" spans="2:87" s="138" customFormat="1" ht="12.75" customHeight="1" x14ac:dyDescent="0.25">
      <c r="B43" s="163" t="s">
        <v>132</v>
      </c>
      <c r="C43" s="592" t="s">
        <v>133</v>
      </c>
      <c r="D43" s="582"/>
      <c r="E43" s="582"/>
      <c r="F43" s="583"/>
      <c r="G43" s="197">
        <f>'Priedas 5'!$I$39</f>
        <v>0</v>
      </c>
      <c r="H43" s="205"/>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206"/>
      <c r="BV43" s="206"/>
      <c r="BW43" s="206"/>
      <c r="BX43" s="206"/>
      <c r="BY43" s="206"/>
      <c r="BZ43" s="206"/>
      <c r="CA43" s="206"/>
      <c r="CB43" s="206"/>
      <c r="CC43" s="206"/>
      <c r="CD43" s="207"/>
      <c r="CH43" s="203">
        <f t="shared" si="3"/>
        <v>0</v>
      </c>
      <c r="CI43" s="204" t="str">
        <f t="shared" si="4"/>
        <v>-</v>
      </c>
    </row>
    <row r="44" spans="2:87" s="138" customFormat="1" ht="12.75" customHeight="1" x14ac:dyDescent="0.25">
      <c r="B44" s="163" t="s">
        <v>134</v>
      </c>
      <c r="C44" s="149" t="s">
        <v>135</v>
      </c>
      <c r="D44" s="159"/>
      <c r="E44" s="159"/>
      <c r="F44" s="160"/>
      <c r="G44" s="197">
        <f>'Priedas 5'!$I$40</f>
        <v>0</v>
      </c>
      <c r="H44" s="205"/>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7"/>
      <c r="CH44" s="203">
        <f t="shared" si="3"/>
        <v>0</v>
      </c>
      <c r="CI44" s="204" t="str">
        <f t="shared" si="4"/>
        <v>-</v>
      </c>
    </row>
    <row r="45" spans="2:87" s="138" customFormat="1" ht="15.75" customHeight="1" x14ac:dyDescent="0.25">
      <c r="B45" s="163" t="s">
        <v>136</v>
      </c>
      <c r="C45" s="582" t="str">
        <f>'Priedas 5'!$C$41</f>
        <v>Kitos kintamosios sąnaudos (nurodyti)</v>
      </c>
      <c r="D45" s="582"/>
      <c r="E45" s="582"/>
      <c r="F45" s="583"/>
      <c r="G45" s="197">
        <f>'Priedas 5'!$I$41</f>
        <v>0</v>
      </c>
      <c r="H45" s="205"/>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7"/>
      <c r="CH45" s="203">
        <f t="shared" si="3"/>
        <v>0</v>
      </c>
      <c r="CI45" s="204" t="str">
        <f t="shared" si="4"/>
        <v>-</v>
      </c>
    </row>
    <row r="46" spans="2:87" s="138" customFormat="1" ht="15.75" customHeight="1" x14ac:dyDescent="0.25">
      <c r="B46" s="163" t="s">
        <v>138</v>
      </c>
      <c r="C46" s="582" t="str">
        <f>'Priedas 5'!$C$42</f>
        <v/>
      </c>
      <c r="D46" s="582"/>
      <c r="E46" s="582"/>
      <c r="F46" s="583"/>
      <c r="G46" s="197">
        <f>'Priedas 5'!$I$42</f>
        <v>0</v>
      </c>
      <c r="H46" s="205"/>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7"/>
      <c r="CH46" s="203">
        <f t="shared" si="3"/>
        <v>0</v>
      </c>
      <c r="CI46" s="204" t="str">
        <f t="shared" si="4"/>
        <v>-</v>
      </c>
    </row>
    <row r="47" spans="2:87" s="138" customFormat="1" ht="12.75" customHeight="1" x14ac:dyDescent="0.25">
      <c r="B47" s="155" t="s">
        <v>139</v>
      </c>
      <c r="C47" s="590" t="s">
        <v>140</v>
      </c>
      <c r="D47" s="590"/>
      <c r="E47" s="590"/>
      <c r="F47" s="591"/>
      <c r="G47" s="197">
        <f>'Priedas 5'!$I$43</f>
        <v>0</v>
      </c>
      <c r="H47" s="198">
        <f t="shared" ref="H47:AM47" si="20">SUM(H48:H74)</f>
        <v>0</v>
      </c>
      <c r="I47" s="199">
        <f t="shared" si="20"/>
        <v>0</v>
      </c>
      <c r="J47" s="199">
        <f t="shared" si="20"/>
        <v>0</v>
      </c>
      <c r="K47" s="199">
        <f t="shared" si="20"/>
        <v>0</v>
      </c>
      <c r="L47" s="199">
        <f t="shared" si="20"/>
        <v>0</v>
      </c>
      <c r="M47" s="199">
        <f t="shared" si="20"/>
        <v>0</v>
      </c>
      <c r="N47" s="199">
        <f t="shared" si="20"/>
        <v>0</v>
      </c>
      <c r="O47" s="199">
        <f t="shared" si="20"/>
        <v>0</v>
      </c>
      <c r="P47" s="199">
        <f t="shared" si="20"/>
        <v>0</v>
      </c>
      <c r="Q47" s="199">
        <f t="shared" si="20"/>
        <v>0</v>
      </c>
      <c r="R47" s="199">
        <f t="shared" si="20"/>
        <v>0</v>
      </c>
      <c r="S47" s="199">
        <f t="shared" si="20"/>
        <v>0</v>
      </c>
      <c r="T47" s="199">
        <f t="shared" si="20"/>
        <v>0</v>
      </c>
      <c r="U47" s="199">
        <f t="shared" si="20"/>
        <v>0</v>
      </c>
      <c r="V47" s="199">
        <f t="shared" si="20"/>
        <v>0</v>
      </c>
      <c r="W47" s="199">
        <f t="shared" si="20"/>
        <v>0</v>
      </c>
      <c r="X47" s="199">
        <f t="shared" si="20"/>
        <v>0</v>
      </c>
      <c r="Y47" s="199">
        <f t="shared" si="20"/>
        <v>0</v>
      </c>
      <c r="Z47" s="199">
        <f t="shared" si="20"/>
        <v>0</v>
      </c>
      <c r="AA47" s="199">
        <f t="shared" si="20"/>
        <v>0</v>
      </c>
      <c r="AB47" s="199">
        <f t="shared" si="20"/>
        <v>0</v>
      </c>
      <c r="AC47" s="199">
        <f t="shared" si="20"/>
        <v>0</v>
      </c>
      <c r="AD47" s="199">
        <f t="shared" si="20"/>
        <v>0</v>
      </c>
      <c r="AE47" s="199">
        <f t="shared" si="20"/>
        <v>0</v>
      </c>
      <c r="AF47" s="199">
        <f t="shared" si="20"/>
        <v>0</v>
      </c>
      <c r="AG47" s="199">
        <f t="shared" si="20"/>
        <v>0</v>
      </c>
      <c r="AH47" s="199">
        <f t="shared" si="20"/>
        <v>0</v>
      </c>
      <c r="AI47" s="199">
        <f t="shared" si="20"/>
        <v>0</v>
      </c>
      <c r="AJ47" s="199">
        <f t="shared" si="20"/>
        <v>0</v>
      </c>
      <c r="AK47" s="199">
        <f t="shared" si="20"/>
        <v>0</v>
      </c>
      <c r="AL47" s="199">
        <f t="shared" si="20"/>
        <v>0</v>
      </c>
      <c r="AM47" s="199">
        <f t="shared" si="20"/>
        <v>0</v>
      </c>
      <c r="AN47" s="200">
        <f t="shared" ref="AN47:BS47" si="21">SUM(AN48:AN74)</f>
        <v>0</v>
      </c>
      <c r="AO47" s="200">
        <f t="shared" si="21"/>
        <v>0</v>
      </c>
      <c r="AP47" s="200">
        <f t="shared" si="21"/>
        <v>0</v>
      </c>
      <c r="AQ47" s="200">
        <f t="shared" si="21"/>
        <v>0</v>
      </c>
      <c r="AR47" s="199">
        <f t="shared" si="21"/>
        <v>0</v>
      </c>
      <c r="AS47" s="200">
        <f t="shared" si="21"/>
        <v>0</v>
      </c>
      <c r="AT47" s="200">
        <f t="shared" si="21"/>
        <v>0</v>
      </c>
      <c r="AU47" s="200">
        <f t="shared" si="21"/>
        <v>0</v>
      </c>
      <c r="AV47" s="199">
        <f t="shared" si="21"/>
        <v>0</v>
      </c>
      <c r="AW47" s="199">
        <f t="shared" si="21"/>
        <v>0</v>
      </c>
      <c r="AX47" s="200">
        <f t="shared" si="21"/>
        <v>0</v>
      </c>
      <c r="AY47" s="200">
        <f t="shared" si="21"/>
        <v>0</v>
      </c>
      <c r="AZ47" s="200">
        <f t="shared" si="21"/>
        <v>0</v>
      </c>
      <c r="BA47" s="199">
        <f t="shared" si="21"/>
        <v>0</v>
      </c>
      <c r="BB47" s="199">
        <f t="shared" si="21"/>
        <v>0</v>
      </c>
      <c r="BC47" s="200">
        <f t="shared" si="21"/>
        <v>0</v>
      </c>
      <c r="BD47" s="200">
        <f t="shared" si="21"/>
        <v>0</v>
      </c>
      <c r="BE47" s="200">
        <f t="shared" si="21"/>
        <v>0</v>
      </c>
      <c r="BF47" s="199">
        <f t="shared" si="21"/>
        <v>0</v>
      </c>
      <c r="BG47" s="199">
        <f t="shared" si="21"/>
        <v>0</v>
      </c>
      <c r="BH47" s="200">
        <f t="shared" si="21"/>
        <v>0</v>
      </c>
      <c r="BI47" s="200">
        <f t="shared" si="21"/>
        <v>0</v>
      </c>
      <c r="BJ47" s="200">
        <f t="shared" si="21"/>
        <v>0</v>
      </c>
      <c r="BK47" s="199">
        <f t="shared" si="21"/>
        <v>0</v>
      </c>
      <c r="BL47" s="199">
        <f t="shared" si="21"/>
        <v>0</v>
      </c>
      <c r="BM47" s="200">
        <f t="shared" si="21"/>
        <v>0</v>
      </c>
      <c r="BN47" s="200">
        <f t="shared" si="21"/>
        <v>0</v>
      </c>
      <c r="BO47" s="200">
        <f t="shared" si="21"/>
        <v>0</v>
      </c>
      <c r="BP47" s="201">
        <f t="shared" si="21"/>
        <v>0</v>
      </c>
      <c r="BQ47" s="199">
        <f t="shared" si="21"/>
        <v>0</v>
      </c>
      <c r="BR47" s="199">
        <f t="shared" si="21"/>
        <v>0</v>
      </c>
      <c r="BS47" s="199">
        <f t="shared" si="21"/>
        <v>0</v>
      </c>
      <c r="BT47" s="199">
        <f t="shared" ref="BT47:CD47" si="22">SUM(BT48:BT74)</f>
        <v>0</v>
      </c>
      <c r="BU47" s="199">
        <f t="shared" si="22"/>
        <v>0</v>
      </c>
      <c r="BV47" s="199">
        <f t="shared" si="22"/>
        <v>0</v>
      </c>
      <c r="BW47" s="199">
        <f t="shared" si="22"/>
        <v>0</v>
      </c>
      <c r="BX47" s="199">
        <f t="shared" si="22"/>
        <v>0</v>
      </c>
      <c r="BY47" s="199">
        <f t="shared" si="22"/>
        <v>0</v>
      </c>
      <c r="BZ47" s="199">
        <f t="shared" si="22"/>
        <v>0</v>
      </c>
      <c r="CA47" s="199">
        <f t="shared" si="22"/>
        <v>0</v>
      </c>
      <c r="CB47" s="199">
        <f t="shared" si="22"/>
        <v>0</v>
      </c>
      <c r="CC47" s="199">
        <f t="shared" si="22"/>
        <v>0</v>
      </c>
      <c r="CD47" s="202">
        <f t="shared" si="22"/>
        <v>0</v>
      </c>
      <c r="CE47" s="138" t="s">
        <v>395</v>
      </c>
      <c r="CH47" s="203">
        <f t="shared" si="3"/>
        <v>0</v>
      </c>
      <c r="CI47" s="204" t="str">
        <f t="shared" si="4"/>
        <v>-</v>
      </c>
    </row>
    <row r="48" spans="2:87" s="138" customFormat="1" ht="12.75" customHeight="1" x14ac:dyDescent="0.25">
      <c r="B48" s="164" t="s">
        <v>141</v>
      </c>
      <c r="C48" s="582" t="s">
        <v>142</v>
      </c>
      <c r="D48" s="582"/>
      <c r="E48" s="582"/>
      <c r="F48" s="583"/>
      <c r="G48" s="197">
        <f>'Priedas 5'!$I$44</f>
        <v>0</v>
      </c>
      <c r="H48" s="205"/>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206"/>
      <c r="BS48" s="206"/>
      <c r="BT48" s="206"/>
      <c r="BU48" s="206"/>
      <c r="BV48" s="206"/>
      <c r="BW48" s="206"/>
      <c r="BX48" s="206"/>
      <c r="BY48" s="206"/>
      <c r="BZ48" s="206"/>
      <c r="CA48" s="206"/>
      <c r="CB48" s="206"/>
      <c r="CC48" s="206"/>
      <c r="CD48" s="207"/>
      <c r="CE48" s="138" t="s">
        <v>395</v>
      </c>
      <c r="CH48" s="203">
        <f t="shared" ref="CH48:CH79" si="23">G48-SUM(H48:CD48)</f>
        <v>0</v>
      </c>
      <c r="CI48" s="204" t="str">
        <f t="shared" ref="CI48:CI79" si="24">IF(CH48&gt;0.5,"Prašome paskirstyti likusias sąnaudas",IF(CH48&lt;-0.5,"Paskirstėte daugiau sąnaudų negu yra priskirta šiam pogrupiui","-"))</f>
        <v>-</v>
      </c>
    </row>
    <row r="49" spans="2:87" s="138" customFormat="1" ht="12.75" customHeight="1" x14ac:dyDescent="0.25">
      <c r="B49" s="164" t="s">
        <v>143</v>
      </c>
      <c r="C49" s="582" t="s">
        <v>144</v>
      </c>
      <c r="D49" s="582"/>
      <c r="E49" s="582"/>
      <c r="F49" s="583"/>
      <c r="G49" s="197">
        <f>'Priedas 5'!$I$45</f>
        <v>0</v>
      </c>
      <c r="H49" s="205"/>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6"/>
      <c r="BR49" s="206"/>
      <c r="BS49" s="206"/>
      <c r="BT49" s="206"/>
      <c r="BU49" s="206"/>
      <c r="BV49" s="206"/>
      <c r="BW49" s="206"/>
      <c r="BX49" s="206"/>
      <c r="BY49" s="206"/>
      <c r="BZ49" s="206"/>
      <c r="CA49" s="206"/>
      <c r="CB49" s="206"/>
      <c r="CC49" s="206"/>
      <c r="CD49" s="207"/>
      <c r="CE49" s="138" t="s">
        <v>395</v>
      </c>
      <c r="CH49" s="203">
        <f t="shared" si="23"/>
        <v>0</v>
      </c>
      <c r="CI49" s="204" t="str">
        <f t="shared" si="24"/>
        <v>-</v>
      </c>
    </row>
    <row r="50" spans="2:87" s="138" customFormat="1" ht="12.75" customHeight="1" x14ac:dyDescent="0.25">
      <c r="B50" s="164" t="s">
        <v>145</v>
      </c>
      <c r="C50" s="582" t="s">
        <v>146</v>
      </c>
      <c r="D50" s="582"/>
      <c r="E50" s="582"/>
      <c r="F50" s="583"/>
      <c r="G50" s="197">
        <f>'Priedas 5'!$I$46</f>
        <v>0</v>
      </c>
      <c r="H50" s="205"/>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6"/>
      <c r="BR50" s="206"/>
      <c r="BS50" s="206"/>
      <c r="BT50" s="206"/>
      <c r="BU50" s="206"/>
      <c r="BV50" s="206"/>
      <c r="BW50" s="206"/>
      <c r="BX50" s="206"/>
      <c r="BY50" s="206"/>
      <c r="BZ50" s="206"/>
      <c r="CA50" s="206"/>
      <c r="CB50" s="206"/>
      <c r="CC50" s="206"/>
      <c r="CD50" s="207"/>
      <c r="CE50" s="138" t="s">
        <v>395</v>
      </c>
      <c r="CH50" s="203">
        <f t="shared" si="23"/>
        <v>0</v>
      </c>
      <c r="CI50" s="204" t="str">
        <f t="shared" si="24"/>
        <v>-</v>
      </c>
    </row>
    <row r="51" spans="2:87" s="138" customFormat="1" ht="12.75" customHeight="1" x14ac:dyDescent="0.25">
      <c r="B51" s="164" t="s">
        <v>147</v>
      </c>
      <c r="C51" s="582" t="s">
        <v>148</v>
      </c>
      <c r="D51" s="582"/>
      <c r="E51" s="582"/>
      <c r="F51" s="583"/>
      <c r="G51" s="197">
        <f>'Priedas 5'!$I$47</f>
        <v>0</v>
      </c>
      <c r="H51" s="205"/>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6"/>
      <c r="BR51" s="206"/>
      <c r="BS51" s="206"/>
      <c r="BT51" s="206"/>
      <c r="BU51" s="206"/>
      <c r="BV51" s="206"/>
      <c r="BW51" s="206"/>
      <c r="BX51" s="206"/>
      <c r="BY51" s="206"/>
      <c r="BZ51" s="206"/>
      <c r="CA51" s="206"/>
      <c r="CB51" s="206"/>
      <c r="CC51" s="206"/>
      <c r="CD51" s="207"/>
      <c r="CE51" s="138" t="s">
        <v>395</v>
      </c>
      <c r="CH51" s="203">
        <f t="shared" si="23"/>
        <v>0</v>
      </c>
      <c r="CI51" s="204" t="str">
        <f t="shared" si="24"/>
        <v>-</v>
      </c>
    </row>
    <row r="52" spans="2:87" s="138" customFormat="1" ht="12.75" customHeight="1" x14ac:dyDescent="0.25">
      <c r="B52" s="164" t="s">
        <v>149</v>
      </c>
      <c r="C52" s="582" t="s">
        <v>150</v>
      </c>
      <c r="D52" s="582"/>
      <c r="E52" s="582"/>
      <c r="F52" s="583"/>
      <c r="G52" s="197">
        <f>'Priedas 5'!$I$48</f>
        <v>0</v>
      </c>
      <c r="H52" s="205"/>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6"/>
      <c r="BR52" s="206"/>
      <c r="BS52" s="206"/>
      <c r="BT52" s="206"/>
      <c r="BU52" s="206"/>
      <c r="BV52" s="206"/>
      <c r="BW52" s="206"/>
      <c r="BX52" s="206"/>
      <c r="BY52" s="206"/>
      <c r="BZ52" s="206"/>
      <c r="CA52" s="206"/>
      <c r="CB52" s="206"/>
      <c r="CC52" s="206"/>
      <c r="CD52" s="207"/>
      <c r="CE52" s="138" t="s">
        <v>395</v>
      </c>
      <c r="CH52" s="203">
        <f t="shared" si="23"/>
        <v>0</v>
      </c>
      <c r="CI52" s="204" t="str">
        <f t="shared" si="24"/>
        <v>-</v>
      </c>
    </row>
    <row r="53" spans="2:87" s="138" customFormat="1" ht="12.75" customHeight="1" x14ac:dyDescent="0.25">
      <c r="B53" s="164" t="s">
        <v>151</v>
      </c>
      <c r="C53" s="582" t="s">
        <v>152</v>
      </c>
      <c r="D53" s="582"/>
      <c r="E53" s="582"/>
      <c r="F53" s="583"/>
      <c r="G53" s="197">
        <f>'Priedas 5'!$I$49</f>
        <v>0</v>
      </c>
      <c r="H53" s="205"/>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6"/>
      <c r="BY53" s="206"/>
      <c r="BZ53" s="206"/>
      <c r="CA53" s="206"/>
      <c r="CB53" s="206"/>
      <c r="CC53" s="206"/>
      <c r="CD53" s="207"/>
      <c r="CE53" s="138" t="s">
        <v>395</v>
      </c>
      <c r="CH53" s="203">
        <f t="shared" si="23"/>
        <v>0</v>
      </c>
      <c r="CI53" s="204" t="str">
        <f t="shared" si="24"/>
        <v>-</v>
      </c>
    </row>
    <row r="54" spans="2:87" s="138" customFormat="1" ht="24.75" customHeight="1" x14ac:dyDescent="0.25">
      <c r="B54" s="164" t="s">
        <v>153</v>
      </c>
      <c r="C54" s="582" t="s">
        <v>154</v>
      </c>
      <c r="D54" s="582"/>
      <c r="E54" s="582"/>
      <c r="F54" s="583"/>
      <c r="G54" s="197">
        <f>'Priedas 5'!$I$50</f>
        <v>0</v>
      </c>
      <c r="H54" s="205"/>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6"/>
      <c r="BY54" s="206"/>
      <c r="BZ54" s="206"/>
      <c r="CA54" s="206"/>
      <c r="CB54" s="206"/>
      <c r="CC54" s="206"/>
      <c r="CD54" s="207"/>
      <c r="CE54" s="138" t="s">
        <v>395</v>
      </c>
      <c r="CH54" s="203">
        <f t="shared" si="23"/>
        <v>0</v>
      </c>
      <c r="CI54" s="204" t="str">
        <f t="shared" si="24"/>
        <v>-</v>
      </c>
    </row>
    <row r="55" spans="2:87" s="208" customFormat="1" ht="24" customHeight="1" x14ac:dyDescent="0.25">
      <c r="B55" s="164" t="s">
        <v>155</v>
      </c>
      <c r="C55" s="582" t="s">
        <v>156</v>
      </c>
      <c r="D55" s="582"/>
      <c r="E55" s="582"/>
      <c r="F55" s="583"/>
      <c r="G55" s="197">
        <f>'Priedas 5'!$I$51</f>
        <v>0</v>
      </c>
      <c r="H55" s="209"/>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6"/>
      <c r="BR55" s="206"/>
      <c r="BS55" s="206"/>
      <c r="BT55" s="206"/>
      <c r="BU55" s="206"/>
      <c r="BV55" s="206"/>
      <c r="BW55" s="206"/>
      <c r="BX55" s="206"/>
      <c r="BY55" s="206"/>
      <c r="BZ55" s="206"/>
      <c r="CA55" s="206"/>
      <c r="CB55" s="206"/>
      <c r="CC55" s="206"/>
      <c r="CD55" s="207"/>
      <c r="CE55" s="138" t="s">
        <v>395</v>
      </c>
      <c r="CH55" s="203">
        <f t="shared" si="23"/>
        <v>0</v>
      </c>
      <c r="CI55" s="204" t="str">
        <f t="shared" si="24"/>
        <v>-</v>
      </c>
    </row>
    <row r="56" spans="2:87" s="138" customFormat="1" ht="24" customHeight="1" x14ac:dyDescent="0.25">
      <c r="B56" s="163" t="s">
        <v>157</v>
      </c>
      <c r="C56" s="582" t="s">
        <v>158</v>
      </c>
      <c r="D56" s="582"/>
      <c r="E56" s="582"/>
      <c r="F56" s="583"/>
      <c r="G56" s="197">
        <f>'Priedas 5'!$I$52</f>
        <v>0</v>
      </c>
      <c r="H56" s="205"/>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6"/>
      <c r="BR56" s="206"/>
      <c r="BS56" s="206"/>
      <c r="BT56" s="206"/>
      <c r="BU56" s="206"/>
      <c r="BV56" s="206"/>
      <c r="BW56" s="206"/>
      <c r="BX56" s="206"/>
      <c r="BY56" s="206"/>
      <c r="BZ56" s="206"/>
      <c r="CA56" s="206"/>
      <c r="CB56" s="206"/>
      <c r="CC56" s="206"/>
      <c r="CD56" s="207"/>
      <c r="CE56" s="138" t="s">
        <v>395</v>
      </c>
      <c r="CH56" s="203">
        <f t="shared" si="23"/>
        <v>0</v>
      </c>
      <c r="CI56" s="204" t="str">
        <f t="shared" si="24"/>
        <v>-</v>
      </c>
    </row>
    <row r="57" spans="2:87" s="138" customFormat="1" ht="24" customHeight="1" x14ac:dyDescent="0.25">
      <c r="B57" s="163" t="s">
        <v>159</v>
      </c>
      <c r="C57" s="592" t="s">
        <v>160</v>
      </c>
      <c r="D57" s="582"/>
      <c r="E57" s="582"/>
      <c r="F57" s="583"/>
      <c r="G57" s="197">
        <f>'Priedas 5'!$I$53</f>
        <v>0</v>
      </c>
      <c r="H57" s="205"/>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6"/>
      <c r="BY57" s="206"/>
      <c r="BZ57" s="206"/>
      <c r="CA57" s="206"/>
      <c r="CB57" s="206"/>
      <c r="CC57" s="206"/>
      <c r="CD57" s="207"/>
      <c r="CE57" s="138" t="s">
        <v>395</v>
      </c>
      <c r="CH57" s="203">
        <f t="shared" si="23"/>
        <v>0</v>
      </c>
      <c r="CI57" s="204" t="str">
        <f t="shared" si="24"/>
        <v>-</v>
      </c>
    </row>
    <row r="58" spans="2:87" s="138" customFormat="1" ht="24" customHeight="1" x14ac:dyDescent="0.25">
      <c r="B58" s="163" t="s">
        <v>161</v>
      </c>
      <c r="C58" s="592" t="s">
        <v>162</v>
      </c>
      <c r="D58" s="582"/>
      <c r="E58" s="582"/>
      <c r="F58" s="583"/>
      <c r="G58" s="197">
        <f>'Priedas 5'!$I$54</f>
        <v>0</v>
      </c>
      <c r="H58" s="205"/>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6"/>
      <c r="BY58" s="206"/>
      <c r="BZ58" s="206"/>
      <c r="CA58" s="206"/>
      <c r="CB58" s="206"/>
      <c r="CC58" s="206"/>
      <c r="CD58" s="207"/>
      <c r="CE58" s="138" t="s">
        <v>395</v>
      </c>
      <c r="CH58" s="203">
        <f t="shared" si="23"/>
        <v>0</v>
      </c>
      <c r="CI58" s="204" t="str">
        <f t="shared" si="24"/>
        <v>-</v>
      </c>
    </row>
    <row r="59" spans="2:87" s="138" customFormat="1" ht="12.75" customHeight="1" x14ac:dyDescent="0.25">
      <c r="B59" s="163" t="s">
        <v>163</v>
      </c>
      <c r="C59" s="592" t="s">
        <v>164</v>
      </c>
      <c r="D59" s="582"/>
      <c r="E59" s="582"/>
      <c r="F59" s="583"/>
      <c r="G59" s="197">
        <f>'Priedas 5'!$I$55</f>
        <v>0</v>
      </c>
      <c r="H59" s="205"/>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6"/>
      <c r="BR59" s="206"/>
      <c r="BS59" s="206"/>
      <c r="BT59" s="206"/>
      <c r="BU59" s="206"/>
      <c r="BV59" s="206"/>
      <c r="BW59" s="206"/>
      <c r="BX59" s="206"/>
      <c r="BY59" s="206"/>
      <c r="BZ59" s="206"/>
      <c r="CA59" s="206"/>
      <c r="CB59" s="206"/>
      <c r="CC59" s="206"/>
      <c r="CD59" s="207"/>
      <c r="CE59" s="138" t="s">
        <v>395</v>
      </c>
      <c r="CH59" s="203">
        <f t="shared" si="23"/>
        <v>0</v>
      </c>
      <c r="CI59" s="204" t="str">
        <f t="shared" si="24"/>
        <v>-</v>
      </c>
    </row>
    <row r="60" spans="2:87" s="138" customFormat="1" ht="12.75" customHeight="1" x14ac:dyDescent="0.25">
      <c r="B60" s="163" t="s">
        <v>165</v>
      </c>
      <c r="C60" s="582" t="s">
        <v>166</v>
      </c>
      <c r="D60" s="582"/>
      <c r="E60" s="582"/>
      <c r="F60" s="583"/>
      <c r="G60" s="197">
        <f>'Priedas 5'!$I$56</f>
        <v>0</v>
      </c>
      <c r="H60" s="205"/>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06"/>
      <c r="BR60" s="206"/>
      <c r="BS60" s="206"/>
      <c r="BT60" s="206"/>
      <c r="BU60" s="206"/>
      <c r="BV60" s="206"/>
      <c r="BW60" s="206"/>
      <c r="BX60" s="206"/>
      <c r="BY60" s="206"/>
      <c r="BZ60" s="206"/>
      <c r="CA60" s="206"/>
      <c r="CB60" s="206"/>
      <c r="CC60" s="206"/>
      <c r="CD60" s="207"/>
      <c r="CE60" s="138" t="s">
        <v>395</v>
      </c>
      <c r="CH60" s="203">
        <f t="shared" si="23"/>
        <v>0</v>
      </c>
      <c r="CI60" s="204" t="str">
        <f t="shared" si="24"/>
        <v>-</v>
      </c>
    </row>
    <row r="61" spans="2:87" s="138" customFormat="1" ht="12.75" customHeight="1" x14ac:dyDescent="0.25">
      <c r="B61" s="163" t="s">
        <v>167</v>
      </c>
      <c r="C61" s="582" t="s">
        <v>168</v>
      </c>
      <c r="D61" s="582"/>
      <c r="E61" s="582"/>
      <c r="F61" s="583"/>
      <c r="G61" s="197">
        <f>'Priedas 5'!$I$57</f>
        <v>0</v>
      </c>
      <c r="H61" s="205"/>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6"/>
      <c r="BY61" s="206"/>
      <c r="BZ61" s="206"/>
      <c r="CA61" s="206"/>
      <c r="CB61" s="206"/>
      <c r="CC61" s="206"/>
      <c r="CD61" s="207"/>
      <c r="CE61" s="138" t="s">
        <v>395</v>
      </c>
      <c r="CH61" s="203">
        <f t="shared" si="23"/>
        <v>0</v>
      </c>
      <c r="CI61" s="204" t="str">
        <f t="shared" si="24"/>
        <v>-</v>
      </c>
    </row>
    <row r="62" spans="2:87" s="138" customFormat="1" ht="24.75" customHeight="1" x14ac:dyDescent="0.25">
      <c r="B62" s="163" t="s">
        <v>169</v>
      </c>
      <c r="C62" s="582" t="s">
        <v>170</v>
      </c>
      <c r="D62" s="582"/>
      <c r="E62" s="582"/>
      <c r="F62" s="583"/>
      <c r="G62" s="197">
        <f>'Priedas 5'!$I$58</f>
        <v>0</v>
      </c>
      <c r="H62" s="205"/>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6"/>
      <c r="BY62" s="206"/>
      <c r="BZ62" s="206"/>
      <c r="CA62" s="206"/>
      <c r="CB62" s="206"/>
      <c r="CC62" s="206"/>
      <c r="CD62" s="207"/>
      <c r="CE62" s="138" t="s">
        <v>395</v>
      </c>
      <c r="CH62" s="203">
        <f t="shared" si="23"/>
        <v>0</v>
      </c>
      <c r="CI62" s="204" t="str">
        <f t="shared" si="24"/>
        <v>-</v>
      </c>
    </row>
    <row r="63" spans="2:87" s="138" customFormat="1" ht="24.75" customHeight="1" x14ac:dyDescent="0.25">
      <c r="B63" s="163" t="s">
        <v>171</v>
      </c>
      <c r="C63" s="582" t="s">
        <v>172</v>
      </c>
      <c r="D63" s="582"/>
      <c r="E63" s="582"/>
      <c r="F63" s="583"/>
      <c r="G63" s="197">
        <f>'Priedas 5'!$I$59</f>
        <v>0</v>
      </c>
      <c r="H63" s="205"/>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c r="BX63" s="206"/>
      <c r="BY63" s="206"/>
      <c r="BZ63" s="206"/>
      <c r="CA63" s="206"/>
      <c r="CB63" s="206"/>
      <c r="CC63" s="206"/>
      <c r="CD63" s="207"/>
      <c r="CE63" s="138" t="s">
        <v>395</v>
      </c>
      <c r="CH63" s="203">
        <f t="shared" si="23"/>
        <v>0</v>
      </c>
      <c r="CI63" s="204" t="str">
        <f t="shared" si="24"/>
        <v>-</v>
      </c>
    </row>
    <row r="64" spans="2:87" s="138" customFormat="1" ht="12.75" customHeight="1" x14ac:dyDescent="0.25">
      <c r="B64" s="163" t="s">
        <v>173</v>
      </c>
      <c r="C64" s="582" t="s">
        <v>174</v>
      </c>
      <c r="D64" s="582"/>
      <c r="E64" s="582"/>
      <c r="F64" s="583"/>
      <c r="G64" s="197">
        <f>'Priedas 5'!$I$60</f>
        <v>0</v>
      </c>
      <c r="H64" s="205"/>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6"/>
      <c r="BR64" s="206"/>
      <c r="BS64" s="206"/>
      <c r="BT64" s="206"/>
      <c r="BU64" s="206"/>
      <c r="BV64" s="206"/>
      <c r="BW64" s="206"/>
      <c r="BX64" s="206"/>
      <c r="BY64" s="206"/>
      <c r="BZ64" s="206"/>
      <c r="CA64" s="206"/>
      <c r="CB64" s="206"/>
      <c r="CC64" s="206"/>
      <c r="CD64" s="207"/>
      <c r="CE64" s="138" t="s">
        <v>395</v>
      </c>
      <c r="CH64" s="203">
        <f t="shared" si="23"/>
        <v>0</v>
      </c>
      <c r="CI64" s="204" t="str">
        <f t="shared" si="24"/>
        <v>-</v>
      </c>
    </row>
    <row r="65" spans="2:87" s="138" customFormat="1" ht="12.75" customHeight="1" x14ac:dyDescent="0.25">
      <c r="B65" s="163" t="s">
        <v>175</v>
      </c>
      <c r="C65" s="582" t="s">
        <v>176</v>
      </c>
      <c r="D65" s="582"/>
      <c r="E65" s="582"/>
      <c r="F65" s="583"/>
      <c r="G65" s="197">
        <f>'Priedas 5'!$I$61</f>
        <v>0</v>
      </c>
      <c r="H65" s="205"/>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6"/>
      <c r="BR65" s="206"/>
      <c r="BS65" s="206"/>
      <c r="BT65" s="206"/>
      <c r="BU65" s="206"/>
      <c r="BV65" s="206"/>
      <c r="BW65" s="206"/>
      <c r="BX65" s="206"/>
      <c r="BY65" s="206"/>
      <c r="BZ65" s="206"/>
      <c r="CA65" s="206"/>
      <c r="CB65" s="206"/>
      <c r="CC65" s="206"/>
      <c r="CD65" s="207"/>
      <c r="CE65" s="138" t="s">
        <v>395</v>
      </c>
      <c r="CH65" s="203">
        <f t="shared" si="23"/>
        <v>0</v>
      </c>
      <c r="CI65" s="204" t="str">
        <f t="shared" si="24"/>
        <v>-</v>
      </c>
    </row>
    <row r="66" spans="2:87" s="138" customFormat="1" ht="12.75" customHeight="1" x14ac:dyDescent="0.25">
      <c r="B66" s="163" t="s">
        <v>177</v>
      </c>
      <c r="C66" s="582" t="s">
        <v>178</v>
      </c>
      <c r="D66" s="582"/>
      <c r="E66" s="582"/>
      <c r="F66" s="583"/>
      <c r="G66" s="197">
        <f>'Priedas 5'!$I$62</f>
        <v>0</v>
      </c>
      <c r="H66" s="205"/>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06"/>
      <c r="BZ66" s="206"/>
      <c r="CA66" s="206"/>
      <c r="CB66" s="206"/>
      <c r="CC66" s="206"/>
      <c r="CD66" s="207"/>
      <c r="CE66" s="138" t="s">
        <v>395</v>
      </c>
      <c r="CH66" s="203">
        <f t="shared" si="23"/>
        <v>0</v>
      </c>
      <c r="CI66" s="204" t="str">
        <f t="shared" si="24"/>
        <v>-</v>
      </c>
    </row>
    <row r="67" spans="2:87" s="138" customFormat="1" ht="12.75" customHeight="1" x14ac:dyDescent="0.25">
      <c r="B67" s="163" t="s">
        <v>179</v>
      </c>
      <c r="C67" s="582" t="s">
        <v>180</v>
      </c>
      <c r="D67" s="582"/>
      <c r="E67" s="582"/>
      <c r="F67" s="583"/>
      <c r="G67" s="197">
        <f>'Priedas 5'!$I$63</f>
        <v>0</v>
      </c>
      <c r="H67" s="205"/>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6"/>
      <c r="BE67" s="206"/>
      <c r="BF67" s="206"/>
      <c r="BG67" s="206"/>
      <c r="BH67" s="206"/>
      <c r="BI67" s="206"/>
      <c r="BJ67" s="206"/>
      <c r="BK67" s="206"/>
      <c r="BL67" s="206"/>
      <c r="BM67" s="206"/>
      <c r="BN67" s="206"/>
      <c r="BO67" s="206"/>
      <c r="BP67" s="206"/>
      <c r="BQ67" s="206"/>
      <c r="BR67" s="206"/>
      <c r="BS67" s="206"/>
      <c r="BT67" s="206"/>
      <c r="BU67" s="206"/>
      <c r="BV67" s="206"/>
      <c r="BW67" s="206"/>
      <c r="BX67" s="206"/>
      <c r="BY67" s="206"/>
      <c r="BZ67" s="206"/>
      <c r="CA67" s="206"/>
      <c r="CB67" s="206"/>
      <c r="CC67" s="206"/>
      <c r="CD67" s="207"/>
      <c r="CE67" s="138" t="s">
        <v>395</v>
      </c>
      <c r="CH67" s="203">
        <f t="shared" si="23"/>
        <v>0</v>
      </c>
      <c r="CI67" s="204" t="str">
        <f t="shared" si="24"/>
        <v>-</v>
      </c>
    </row>
    <row r="68" spans="2:87" s="138" customFormat="1" ht="12.75" customHeight="1" x14ac:dyDescent="0.25">
      <c r="B68" s="163" t="s">
        <v>181</v>
      </c>
      <c r="C68" s="582" t="s">
        <v>182</v>
      </c>
      <c r="D68" s="582"/>
      <c r="E68" s="582"/>
      <c r="F68" s="583"/>
      <c r="G68" s="197">
        <f>'Priedas 5'!$I$64</f>
        <v>0</v>
      </c>
      <c r="H68" s="205"/>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6"/>
      <c r="BY68" s="206"/>
      <c r="BZ68" s="206"/>
      <c r="CA68" s="206"/>
      <c r="CB68" s="206"/>
      <c r="CC68" s="206"/>
      <c r="CD68" s="207"/>
      <c r="CE68" s="138" t="s">
        <v>395</v>
      </c>
      <c r="CH68" s="203">
        <f t="shared" si="23"/>
        <v>0</v>
      </c>
      <c r="CI68" s="204" t="str">
        <f t="shared" si="24"/>
        <v>-</v>
      </c>
    </row>
    <row r="69" spans="2:87" s="138" customFormat="1" ht="24.75" customHeight="1" x14ac:dyDescent="0.25">
      <c r="B69" s="163" t="s">
        <v>183</v>
      </c>
      <c r="C69" s="582" t="s">
        <v>184</v>
      </c>
      <c r="D69" s="582"/>
      <c r="E69" s="582"/>
      <c r="F69" s="583"/>
      <c r="G69" s="197">
        <f>'Priedas 5'!$I$65</f>
        <v>0</v>
      </c>
      <c r="H69" s="205"/>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6"/>
      <c r="BY69" s="206"/>
      <c r="BZ69" s="206"/>
      <c r="CA69" s="206"/>
      <c r="CB69" s="206"/>
      <c r="CC69" s="206"/>
      <c r="CD69" s="207"/>
      <c r="CE69" s="138" t="s">
        <v>395</v>
      </c>
      <c r="CH69" s="203">
        <f t="shared" si="23"/>
        <v>0</v>
      </c>
      <c r="CI69" s="204" t="str">
        <f t="shared" si="24"/>
        <v>-</v>
      </c>
    </row>
    <row r="70" spans="2:87" s="138" customFormat="1" ht="24.75" customHeight="1" x14ac:dyDescent="0.25">
      <c r="B70" s="163" t="s">
        <v>185</v>
      </c>
      <c r="C70" s="582" t="s">
        <v>186</v>
      </c>
      <c r="D70" s="582"/>
      <c r="E70" s="582"/>
      <c r="F70" s="583"/>
      <c r="G70" s="197">
        <f>'Priedas 5'!$I$66</f>
        <v>0</v>
      </c>
      <c r="H70" s="205"/>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s="206"/>
      <c r="BP70" s="206"/>
      <c r="BQ70" s="206"/>
      <c r="BR70" s="206"/>
      <c r="BS70" s="206"/>
      <c r="BT70" s="206"/>
      <c r="BU70" s="206"/>
      <c r="BV70" s="206"/>
      <c r="BW70" s="206"/>
      <c r="BX70" s="206"/>
      <c r="BY70" s="206"/>
      <c r="BZ70" s="206"/>
      <c r="CA70" s="206"/>
      <c r="CB70" s="206"/>
      <c r="CC70" s="206"/>
      <c r="CD70" s="207"/>
      <c r="CE70" s="138" t="s">
        <v>395</v>
      </c>
      <c r="CH70" s="203">
        <f t="shared" si="23"/>
        <v>0</v>
      </c>
      <c r="CI70" s="204" t="str">
        <f t="shared" si="24"/>
        <v>-</v>
      </c>
    </row>
    <row r="71" spans="2:87" s="138" customFormat="1" ht="12.75" customHeight="1" x14ac:dyDescent="0.25">
      <c r="B71" s="163" t="s">
        <v>187</v>
      </c>
      <c r="C71" s="582" t="s">
        <v>188</v>
      </c>
      <c r="D71" s="582"/>
      <c r="E71" s="582"/>
      <c r="F71" s="583"/>
      <c r="G71" s="197">
        <f>'Priedas 5'!$I$67</f>
        <v>0</v>
      </c>
      <c r="H71" s="205"/>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6"/>
      <c r="BZ71" s="206"/>
      <c r="CA71" s="206"/>
      <c r="CB71" s="206"/>
      <c r="CC71" s="206"/>
      <c r="CD71" s="207"/>
      <c r="CE71" s="138" t="s">
        <v>395</v>
      </c>
      <c r="CH71" s="203">
        <f t="shared" si="23"/>
        <v>0</v>
      </c>
      <c r="CI71" s="204" t="str">
        <f t="shared" si="24"/>
        <v>-</v>
      </c>
    </row>
    <row r="72" spans="2:87" s="138" customFormat="1" ht="12.75" customHeight="1" x14ac:dyDescent="0.25">
      <c r="B72" s="163" t="s">
        <v>189</v>
      </c>
      <c r="C72" s="582" t="s">
        <v>190</v>
      </c>
      <c r="D72" s="582"/>
      <c r="E72" s="582"/>
      <c r="F72" s="583"/>
      <c r="G72" s="197">
        <f>'Priedas 5'!$I$68</f>
        <v>0</v>
      </c>
      <c r="H72" s="205"/>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A72" s="206"/>
      <c r="CB72" s="206"/>
      <c r="CC72" s="206"/>
      <c r="CD72" s="207"/>
      <c r="CE72" s="138" t="s">
        <v>395</v>
      </c>
      <c r="CH72" s="203">
        <f t="shared" si="23"/>
        <v>0</v>
      </c>
      <c r="CI72" s="204" t="str">
        <f t="shared" si="24"/>
        <v>-</v>
      </c>
    </row>
    <row r="73" spans="2:87" s="138" customFormat="1" ht="12.75" customHeight="1" x14ac:dyDescent="0.25">
      <c r="B73" s="163" t="s">
        <v>191</v>
      </c>
      <c r="C73" s="582" t="s">
        <v>192</v>
      </c>
      <c r="D73" s="582"/>
      <c r="E73" s="582"/>
      <c r="F73" s="583"/>
      <c r="G73" s="197">
        <f>'Priedas 5'!$I$69</f>
        <v>0</v>
      </c>
      <c r="H73" s="205"/>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6"/>
      <c r="BZ73" s="206"/>
      <c r="CA73" s="206"/>
      <c r="CB73" s="206"/>
      <c r="CC73" s="206"/>
      <c r="CD73" s="207"/>
      <c r="CE73" s="138" t="s">
        <v>395</v>
      </c>
      <c r="CH73" s="203">
        <f t="shared" si="23"/>
        <v>0</v>
      </c>
      <c r="CI73" s="204" t="str">
        <f t="shared" si="24"/>
        <v>-</v>
      </c>
    </row>
    <row r="74" spans="2:87" s="138" customFormat="1" ht="12.75" customHeight="1" x14ac:dyDescent="0.25">
      <c r="B74" s="163" t="s">
        <v>193</v>
      </c>
      <c r="C74" s="582" t="s">
        <v>194</v>
      </c>
      <c r="D74" s="582"/>
      <c r="E74" s="582"/>
      <c r="F74" s="583"/>
      <c r="G74" s="197">
        <f>'Priedas 5'!$I$70</f>
        <v>0</v>
      </c>
      <c r="H74" s="205"/>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6"/>
      <c r="BQ74" s="206"/>
      <c r="BR74" s="206"/>
      <c r="BS74" s="206"/>
      <c r="BT74" s="206"/>
      <c r="BU74" s="206"/>
      <c r="BV74" s="206"/>
      <c r="BW74" s="206"/>
      <c r="BX74" s="206"/>
      <c r="BY74" s="206"/>
      <c r="BZ74" s="206"/>
      <c r="CA74" s="206"/>
      <c r="CB74" s="206"/>
      <c r="CC74" s="206"/>
      <c r="CD74" s="207"/>
      <c r="CE74" s="138" t="s">
        <v>395</v>
      </c>
      <c r="CH74" s="203">
        <f t="shared" si="23"/>
        <v>0</v>
      </c>
      <c r="CI74" s="204" t="str">
        <f t="shared" si="24"/>
        <v>-</v>
      </c>
    </row>
    <row r="75" spans="2:87" s="138" customFormat="1" ht="12.75" customHeight="1" x14ac:dyDescent="0.25">
      <c r="B75" s="155" t="s">
        <v>195</v>
      </c>
      <c r="C75" s="590" t="s">
        <v>196</v>
      </c>
      <c r="D75" s="590"/>
      <c r="E75" s="590"/>
      <c r="F75" s="591"/>
      <c r="G75" s="197">
        <f>'Priedas 5'!$I$71</f>
        <v>0</v>
      </c>
      <c r="H75" s="198">
        <f t="shared" ref="H75:AM75" si="25">SUM(H76:H101)</f>
        <v>0</v>
      </c>
      <c r="I75" s="199">
        <f t="shared" si="25"/>
        <v>0</v>
      </c>
      <c r="J75" s="199">
        <f t="shared" si="25"/>
        <v>0</v>
      </c>
      <c r="K75" s="199">
        <f t="shared" si="25"/>
        <v>0</v>
      </c>
      <c r="L75" s="199">
        <f t="shared" si="25"/>
        <v>0</v>
      </c>
      <c r="M75" s="199">
        <f t="shared" si="25"/>
        <v>0</v>
      </c>
      <c r="N75" s="199">
        <f t="shared" si="25"/>
        <v>0</v>
      </c>
      <c r="O75" s="199">
        <f t="shared" si="25"/>
        <v>0</v>
      </c>
      <c r="P75" s="199">
        <f t="shared" si="25"/>
        <v>0</v>
      </c>
      <c r="Q75" s="199">
        <f t="shared" si="25"/>
        <v>0</v>
      </c>
      <c r="R75" s="199">
        <f t="shared" si="25"/>
        <v>0</v>
      </c>
      <c r="S75" s="199">
        <f t="shared" si="25"/>
        <v>0</v>
      </c>
      <c r="T75" s="199">
        <f t="shared" si="25"/>
        <v>0</v>
      </c>
      <c r="U75" s="199">
        <f t="shared" si="25"/>
        <v>0</v>
      </c>
      <c r="V75" s="199">
        <f t="shared" si="25"/>
        <v>0</v>
      </c>
      <c r="W75" s="199">
        <f t="shared" si="25"/>
        <v>0</v>
      </c>
      <c r="X75" s="199">
        <f t="shared" si="25"/>
        <v>0</v>
      </c>
      <c r="Y75" s="199">
        <f t="shared" si="25"/>
        <v>0</v>
      </c>
      <c r="Z75" s="199">
        <f t="shared" si="25"/>
        <v>0</v>
      </c>
      <c r="AA75" s="199">
        <f t="shared" si="25"/>
        <v>0</v>
      </c>
      <c r="AB75" s="199">
        <f t="shared" si="25"/>
        <v>0</v>
      </c>
      <c r="AC75" s="199">
        <f t="shared" si="25"/>
        <v>0</v>
      </c>
      <c r="AD75" s="199">
        <f t="shared" si="25"/>
        <v>0</v>
      </c>
      <c r="AE75" s="199">
        <f t="shared" si="25"/>
        <v>0</v>
      </c>
      <c r="AF75" s="199">
        <f t="shared" si="25"/>
        <v>0</v>
      </c>
      <c r="AG75" s="199">
        <f t="shared" si="25"/>
        <v>0</v>
      </c>
      <c r="AH75" s="199">
        <f t="shared" si="25"/>
        <v>0</v>
      </c>
      <c r="AI75" s="199">
        <f t="shared" si="25"/>
        <v>0</v>
      </c>
      <c r="AJ75" s="199">
        <f t="shared" si="25"/>
        <v>0</v>
      </c>
      <c r="AK75" s="199">
        <f t="shared" si="25"/>
        <v>0</v>
      </c>
      <c r="AL75" s="199">
        <f t="shared" si="25"/>
        <v>0</v>
      </c>
      <c r="AM75" s="199">
        <f t="shared" si="25"/>
        <v>0</v>
      </c>
      <c r="AN75" s="200">
        <f t="shared" ref="AN75:BS75" si="26">SUM(AN76:AN101)</f>
        <v>0</v>
      </c>
      <c r="AO75" s="200">
        <f t="shared" si="26"/>
        <v>0</v>
      </c>
      <c r="AP75" s="200">
        <f t="shared" si="26"/>
        <v>0</v>
      </c>
      <c r="AQ75" s="200">
        <f t="shared" si="26"/>
        <v>0</v>
      </c>
      <c r="AR75" s="199">
        <f t="shared" si="26"/>
        <v>0</v>
      </c>
      <c r="AS75" s="200">
        <f t="shared" si="26"/>
        <v>0</v>
      </c>
      <c r="AT75" s="200">
        <f t="shared" si="26"/>
        <v>0</v>
      </c>
      <c r="AU75" s="200">
        <f t="shared" si="26"/>
        <v>0</v>
      </c>
      <c r="AV75" s="199">
        <f t="shared" si="26"/>
        <v>0</v>
      </c>
      <c r="AW75" s="199">
        <f t="shared" si="26"/>
        <v>0</v>
      </c>
      <c r="AX75" s="200">
        <f t="shared" si="26"/>
        <v>0</v>
      </c>
      <c r="AY75" s="200">
        <f t="shared" si="26"/>
        <v>0</v>
      </c>
      <c r="AZ75" s="200">
        <f t="shared" si="26"/>
        <v>0</v>
      </c>
      <c r="BA75" s="199">
        <f t="shared" si="26"/>
        <v>0</v>
      </c>
      <c r="BB75" s="199">
        <f t="shared" si="26"/>
        <v>0</v>
      </c>
      <c r="BC75" s="200">
        <f t="shared" si="26"/>
        <v>0</v>
      </c>
      <c r="BD75" s="200">
        <f t="shared" si="26"/>
        <v>0</v>
      </c>
      <c r="BE75" s="200">
        <f t="shared" si="26"/>
        <v>0</v>
      </c>
      <c r="BF75" s="199">
        <f t="shared" si="26"/>
        <v>0</v>
      </c>
      <c r="BG75" s="199">
        <f t="shared" si="26"/>
        <v>0</v>
      </c>
      <c r="BH75" s="200">
        <f t="shared" si="26"/>
        <v>0</v>
      </c>
      <c r="BI75" s="200">
        <f t="shared" si="26"/>
        <v>0</v>
      </c>
      <c r="BJ75" s="200">
        <f t="shared" si="26"/>
        <v>0</v>
      </c>
      <c r="BK75" s="199">
        <f t="shared" si="26"/>
        <v>0</v>
      </c>
      <c r="BL75" s="199">
        <f t="shared" si="26"/>
        <v>0</v>
      </c>
      <c r="BM75" s="200">
        <f t="shared" si="26"/>
        <v>0</v>
      </c>
      <c r="BN75" s="200">
        <f t="shared" si="26"/>
        <v>0</v>
      </c>
      <c r="BO75" s="200">
        <f t="shared" si="26"/>
        <v>0</v>
      </c>
      <c r="BP75" s="201">
        <f t="shared" si="26"/>
        <v>0</v>
      </c>
      <c r="BQ75" s="199">
        <f t="shared" si="26"/>
        <v>0</v>
      </c>
      <c r="BR75" s="199">
        <f t="shared" si="26"/>
        <v>0</v>
      </c>
      <c r="BS75" s="199">
        <f t="shared" si="26"/>
        <v>0</v>
      </c>
      <c r="BT75" s="199">
        <f t="shared" ref="BT75:CD75" si="27">SUM(BT76:BT101)</f>
        <v>0</v>
      </c>
      <c r="BU75" s="199">
        <f t="shared" si="27"/>
        <v>0</v>
      </c>
      <c r="BV75" s="199">
        <f t="shared" si="27"/>
        <v>0</v>
      </c>
      <c r="BW75" s="199">
        <f t="shared" si="27"/>
        <v>0</v>
      </c>
      <c r="BX75" s="199">
        <f t="shared" si="27"/>
        <v>0</v>
      </c>
      <c r="BY75" s="199">
        <f t="shared" si="27"/>
        <v>0</v>
      </c>
      <c r="BZ75" s="199">
        <f t="shared" si="27"/>
        <v>0</v>
      </c>
      <c r="CA75" s="199">
        <f t="shared" si="27"/>
        <v>0</v>
      </c>
      <c r="CB75" s="199">
        <f t="shared" si="27"/>
        <v>0</v>
      </c>
      <c r="CC75" s="199">
        <f t="shared" si="27"/>
        <v>0</v>
      </c>
      <c r="CD75" s="202">
        <f t="shared" si="27"/>
        <v>0</v>
      </c>
      <c r="CE75" s="138" t="s">
        <v>395</v>
      </c>
      <c r="CH75" s="203">
        <f t="shared" si="23"/>
        <v>0</v>
      </c>
      <c r="CI75" s="204" t="str">
        <f t="shared" si="24"/>
        <v>-</v>
      </c>
    </row>
    <row r="76" spans="2:87" s="138" customFormat="1" ht="12.75" customHeight="1" x14ac:dyDescent="0.25">
      <c r="B76" s="148" t="s">
        <v>197</v>
      </c>
      <c r="C76" s="582" t="s">
        <v>198</v>
      </c>
      <c r="D76" s="582"/>
      <c r="E76" s="582"/>
      <c r="F76" s="583"/>
      <c r="G76" s="197">
        <f>'Priedas 5'!$I$72</f>
        <v>0</v>
      </c>
      <c r="H76" s="205"/>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6"/>
      <c r="BY76" s="206"/>
      <c r="BZ76" s="206"/>
      <c r="CA76" s="206"/>
      <c r="CB76" s="206"/>
      <c r="CC76" s="206"/>
      <c r="CD76" s="207"/>
      <c r="CE76" s="138" t="s">
        <v>395</v>
      </c>
      <c r="CH76" s="203">
        <f t="shared" si="23"/>
        <v>0</v>
      </c>
      <c r="CI76" s="204" t="str">
        <f t="shared" si="24"/>
        <v>-</v>
      </c>
    </row>
    <row r="77" spans="2:87" s="138" customFormat="1" ht="12.75" customHeight="1" x14ac:dyDescent="0.25">
      <c r="B77" s="148" t="s">
        <v>199</v>
      </c>
      <c r="C77" s="582" t="s">
        <v>200</v>
      </c>
      <c r="D77" s="582"/>
      <c r="E77" s="582"/>
      <c r="F77" s="583"/>
      <c r="G77" s="197">
        <f>'Priedas 5'!$I$73</f>
        <v>0</v>
      </c>
      <c r="H77" s="205"/>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206"/>
      <c r="AR77" s="206"/>
      <c r="AS77" s="206"/>
      <c r="AT77" s="206"/>
      <c r="AU77" s="206"/>
      <c r="AV77" s="206"/>
      <c r="AW77" s="206"/>
      <c r="AX77" s="206"/>
      <c r="AY77" s="206"/>
      <c r="AZ77" s="206"/>
      <c r="BA77" s="206"/>
      <c r="BB77" s="206"/>
      <c r="BC77" s="206"/>
      <c r="BD77" s="206"/>
      <c r="BE77" s="206"/>
      <c r="BF77" s="206"/>
      <c r="BG77" s="206"/>
      <c r="BH77" s="206"/>
      <c r="BI77" s="206"/>
      <c r="BJ77" s="206"/>
      <c r="BK77" s="206"/>
      <c r="BL77" s="206"/>
      <c r="BM77" s="206"/>
      <c r="BN77" s="206"/>
      <c r="BO77" s="206"/>
      <c r="BP77" s="206"/>
      <c r="BQ77" s="206"/>
      <c r="BR77" s="206"/>
      <c r="BS77" s="206"/>
      <c r="BT77" s="206"/>
      <c r="BU77" s="206"/>
      <c r="BV77" s="206"/>
      <c r="BW77" s="206"/>
      <c r="BX77" s="206"/>
      <c r="BY77" s="206"/>
      <c r="BZ77" s="206"/>
      <c r="CA77" s="206"/>
      <c r="CB77" s="206"/>
      <c r="CC77" s="206"/>
      <c r="CD77" s="207"/>
      <c r="CE77" s="138" t="s">
        <v>395</v>
      </c>
      <c r="CH77" s="203">
        <f t="shared" si="23"/>
        <v>0</v>
      </c>
      <c r="CI77" s="204" t="str">
        <f t="shared" si="24"/>
        <v>-</v>
      </c>
    </row>
    <row r="78" spans="2:87" s="138" customFormat="1" ht="12.75" customHeight="1" x14ac:dyDescent="0.25">
      <c r="B78" s="148" t="s">
        <v>201</v>
      </c>
      <c r="C78" s="582" t="s">
        <v>202</v>
      </c>
      <c r="D78" s="582"/>
      <c r="E78" s="582"/>
      <c r="F78" s="583"/>
      <c r="G78" s="197">
        <f>'Priedas 5'!$I$74</f>
        <v>0</v>
      </c>
      <c r="H78" s="205"/>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6"/>
      <c r="AY78" s="206"/>
      <c r="AZ78" s="206"/>
      <c r="BA78" s="206"/>
      <c r="BB78" s="206"/>
      <c r="BC78" s="206"/>
      <c r="BD78" s="206"/>
      <c r="BE78" s="206"/>
      <c r="BF78" s="206"/>
      <c r="BG78" s="206"/>
      <c r="BH78" s="206"/>
      <c r="BI78" s="206"/>
      <c r="BJ78" s="206"/>
      <c r="BK78" s="206"/>
      <c r="BL78" s="206"/>
      <c r="BM78" s="206"/>
      <c r="BN78" s="206"/>
      <c r="BO78" s="206"/>
      <c r="BP78" s="206"/>
      <c r="BQ78" s="206"/>
      <c r="BR78" s="206"/>
      <c r="BS78" s="206"/>
      <c r="BT78" s="206"/>
      <c r="BU78" s="206"/>
      <c r="BV78" s="206"/>
      <c r="BW78" s="206"/>
      <c r="BX78" s="206"/>
      <c r="BY78" s="206"/>
      <c r="BZ78" s="206"/>
      <c r="CA78" s="206"/>
      <c r="CB78" s="206"/>
      <c r="CC78" s="206"/>
      <c r="CD78" s="207"/>
      <c r="CE78" s="138" t="s">
        <v>395</v>
      </c>
      <c r="CH78" s="203">
        <f t="shared" si="23"/>
        <v>0</v>
      </c>
      <c r="CI78" s="204" t="str">
        <f t="shared" si="24"/>
        <v>-</v>
      </c>
    </row>
    <row r="79" spans="2:87" s="138" customFormat="1" ht="12.75" customHeight="1" x14ac:dyDescent="0.25">
      <c r="B79" s="148" t="s">
        <v>203</v>
      </c>
      <c r="C79" s="582" t="s">
        <v>204</v>
      </c>
      <c r="D79" s="582"/>
      <c r="E79" s="582"/>
      <c r="F79" s="583"/>
      <c r="G79" s="197">
        <f>'Priedas 5'!$I$75</f>
        <v>0</v>
      </c>
      <c r="H79" s="205"/>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6"/>
      <c r="AV79" s="206"/>
      <c r="AW79" s="206"/>
      <c r="AX79" s="206"/>
      <c r="AY79" s="206"/>
      <c r="AZ79" s="206"/>
      <c r="BA79" s="206"/>
      <c r="BB79" s="206"/>
      <c r="BC79" s="206"/>
      <c r="BD79" s="206"/>
      <c r="BE79" s="206"/>
      <c r="BF79" s="206"/>
      <c r="BG79" s="206"/>
      <c r="BH79" s="206"/>
      <c r="BI79" s="206"/>
      <c r="BJ79" s="206"/>
      <c r="BK79" s="206"/>
      <c r="BL79" s="206"/>
      <c r="BM79" s="206"/>
      <c r="BN79" s="206"/>
      <c r="BO79" s="206"/>
      <c r="BP79" s="206"/>
      <c r="BQ79" s="206"/>
      <c r="BR79" s="206"/>
      <c r="BS79" s="206"/>
      <c r="BT79" s="206"/>
      <c r="BU79" s="206"/>
      <c r="BV79" s="206"/>
      <c r="BW79" s="206"/>
      <c r="BX79" s="206"/>
      <c r="BY79" s="206"/>
      <c r="BZ79" s="206"/>
      <c r="CA79" s="206"/>
      <c r="CB79" s="206"/>
      <c r="CC79" s="206"/>
      <c r="CD79" s="207"/>
      <c r="CE79" s="138" t="s">
        <v>395</v>
      </c>
      <c r="CH79" s="203">
        <f t="shared" si="23"/>
        <v>0</v>
      </c>
      <c r="CI79" s="204" t="str">
        <f t="shared" si="24"/>
        <v>-</v>
      </c>
    </row>
    <row r="80" spans="2:87" s="138" customFormat="1" ht="12.75" customHeight="1" x14ac:dyDescent="0.25">
      <c r="B80" s="148" t="s">
        <v>205</v>
      </c>
      <c r="C80" s="582" t="s">
        <v>206</v>
      </c>
      <c r="D80" s="582"/>
      <c r="E80" s="582"/>
      <c r="F80" s="583"/>
      <c r="G80" s="197">
        <f>'Priedas 5'!$I$76</f>
        <v>0</v>
      </c>
      <c r="H80" s="205"/>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206"/>
      <c r="BA80" s="206"/>
      <c r="BB80" s="206"/>
      <c r="BC80" s="206"/>
      <c r="BD80" s="206"/>
      <c r="BE80" s="206"/>
      <c r="BF80" s="206"/>
      <c r="BG80" s="206"/>
      <c r="BH80" s="206"/>
      <c r="BI80" s="206"/>
      <c r="BJ80" s="206"/>
      <c r="BK80" s="206"/>
      <c r="BL80" s="206"/>
      <c r="BM80" s="206"/>
      <c r="BN80" s="206"/>
      <c r="BO80" s="206"/>
      <c r="BP80" s="206"/>
      <c r="BQ80" s="206"/>
      <c r="BR80" s="206"/>
      <c r="BS80" s="206"/>
      <c r="BT80" s="206"/>
      <c r="BU80" s="206"/>
      <c r="BV80" s="206"/>
      <c r="BW80" s="206"/>
      <c r="BX80" s="206"/>
      <c r="BY80" s="206"/>
      <c r="BZ80" s="206"/>
      <c r="CA80" s="206"/>
      <c r="CB80" s="206"/>
      <c r="CC80" s="206"/>
      <c r="CD80" s="207"/>
      <c r="CE80" s="138" t="s">
        <v>395</v>
      </c>
      <c r="CH80" s="203">
        <f t="shared" ref="CH80:CH111" si="28">G80-SUM(H80:CD80)</f>
        <v>0</v>
      </c>
      <c r="CI80" s="204" t="str">
        <f t="shared" ref="CI80:CI111" si="29">IF(CH80&gt;0.5,"Prašome paskirstyti likusias sąnaudas",IF(CH80&lt;-0.5,"Paskirstėte daugiau sąnaudų negu yra priskirta šiam pogrupiui","-"))</f>
        <v>-</v>
      </c>
    </row>
    <row r="81" spans="2:87" s="138" customFormat="1" ht="12.75" customHeight="1" x14ac:dyDescent="0.25">
      <c r="B81" s="148" t="s">
        <v>207</v>
      </c>
      <c r="C81" s="582" t="s">
        <v>208</v>
      </c>
      <c r="D81" s="582"/>
      <c r="E81" s="582"/>
      <c r="F81" s="583"/>
      <c r="G81" s="197">
        <f>'Priedas 5'!$I$77</f>
        <v>0</v>
      </c>
      <c r="H81" s="205"/>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06"/>
      <c r="AY81" s="206"/>
      <c r="AZ81" s="206"/>
      <c r="BA81" s="206"/>
      <c r="BB81" s="206"/>
      <c r="BC81" s="206"/>
      <c r="BD81" s="206"/>
      <c r="BE81" s="206"/>
      <c r="BF81" s="206"/>
      <c r="BG81" s="206"/>
      <c r="BH81" s="206"/>
      <c r="BI81" s="206"/>
      <c r="BJ81" s="206"/>
      <c r="BK81" s="206"/>
      <c r="BL81" s="206"/>
      <c r="BM81" s="206"/>
      <c r="BN81" s="206"/>
      <c r="BO81" s="206"/>
      <c r="BP81" s="206"/>
      <c r="BQ81" s="206"/>
      <c r="BR81" s="206"/>
      <c r="BS81" s="206"/>
      <c r="BT81" s="206"/>
      <c r="BU81" s="206"/>
      <c r="BV81" s="206"/>
      <c r="BW81" s="206"/>
      <c r="BX81" s="206"/>
      <c r="BY81" s="206"/>
      <c r="BZ81" s="206"/>
      <c r="CA81" s="206"/>
      <c r="CB81" s="206"/>
      <c r="CC81" s="206"/>
      <c r="CD81" s="207"/>
      <c r="CE81" s="138" t="s">
        <v>395</v>
      </c>
      <c r="CH81" s="203">
        <f t="shared" si="28"/>
        <v>0</v>
      </c>
      <c r="CI81" s="204" t="str">
        <f t="shared" si="29"/>
        <v>-</v>
      </c>
    </row>
    <row r="82" spans="2:87" s="138" customFormat="1" ht="12.75" customHeight="1" x14ac:dyDescent="0.25">
      <c r="B82" s="148" t="s">
        <v>209</v>
      </c>
      <c r="C82" s="582" t="s">
        <v>210</v>
      </c>
      <c r="D82" s="582"/>
      <c r="E82" s="582"/>
      <c r="F82" s="583"/>
      <c r="G82" s="197">
        <f>'Priedas 5'!$I$78</f>
        <v>0</v>
      </c>
      <c r="H82" s="205"/>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06"/>
      <c r="BA82" s="206"/>
      <c r="BB82" s="206"/>
      <c r="BC82" s="206"/>
      <c r="BD82" s="206"/>
      <c r="BE82" s="206"/>
      <c r="BF82" s="206"/>
      <c r="BG82" s="206"/>
      <c r="BH82" s="206"/>
      <c r="BI82" s="206"/>
      <c r="BJ82" s="206"/>
      <c r="BK82" s="206"/>
      <c r="BL82" s="206"/>
      <c r="BM82" s="206"/>
      <c r="BN82" s="206"/>
      <c r="BO82" s="206"/>
      <c r="BP82" s="206"/>
      <c r="BQ82" s="206"/>
      <c r="BR82" s="206"/>
      <c r="BS82" s="206"/>
      <c r="BT82" s="206"/>
      <c r="BU82" s="206"/>
      <c r="BV82" s="206"/>
      <c r="BW82" s="206"/>
      <c r="BX82" s="206"/>
      <c r="BY82" s="206"/>
      <c r="BZ82" s="206"/>
      <c r="CA82" s="206"/>
      <c r="CB82" s="206"/>
      <c r="CC82" s="206"/>
      <c r="CD82" s="207"/>
      <c r="CE82" s="138" t="s">
        <v>395</v>
      </c>
      <c r="CH82" s="203">
        <f t="shared" si="28"/>
        <v>0</v>
      </c>
      <c r="CI82" s="204" t="str">
        <f t="shared" si="29"/>
        <v>-</v>
      </c>
    </row>
    <row r="83" spans="2:87" s="138" customFormat="1" ht="12.75" customHeight="1" x14ac:dyDescent="0.25">
      <c r="B83" s="148" t="s">
        <v>211</v>
      </c>
      <c r="C83" s="582" t="s">
        <v>212</v>
      </c>
      <c r="D83" s="582"/>
      <c r="E83" s="582"/>
      <c r="F83" s="583"/>
      <c r="G83" s="197">
        <f>'Priedas 5'!$I$79</f>
        <v>0</v>
      </c>
      <c r="H83" s="205"/>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206"/>
      <c r="BD83" s="206"/>
      <c r="BE83" s="206"/>
      <c r="BF83" s="206"/>
      <c r="BG83" s="206"/>
      <c r="BH83" s="206"/>
      <c r="BI83" s="206"/>
      <c r="BJ83" s="206"/>
      <c r="BK83" s="206"/>
      <c r="BL83" s="206"/>
      <c r="BM83" s="206"/>
      <c r="BN83" s="206"/>
      <c r="BO83" s="206"/>
      <c r="BP83" s="206"/>
      <c r="BQ83" s="206"/>
      <c r="BR83" s="206"/>
      <c r="BS83" s="206"/>
      <c r="BT83" s="206"/>
      <c r="BU83" s="206"/>
      <c r="BV83" s="206"/>
      <c r="BW83" s="206"/>
      <c r="BX83" s="206"/>
      <c r="BY83" s="206"/>
      <c r="BZ83" s="206"/>
      <c r="CA83" s="206"/>
      <c r="CB83" s="206"/>
      <c r="CC83" s="206"/>
      <c r="CD83" s="207"/>
      <c r="CE83" s="138" t="s">
        <v>395</v>
      </c>
      <c r="CH83" s="203">
        <f t="shared" si="28"/>
        <v>0</v>
      </c>
      <c r="CI83" s="204" t="str">
        <f t="shared" si="29"/>
        <v>-</v>
      </c>
    </row>
    <row r="84" spans="2:87" s="138" customFormat="1" ht="12.75" customHeight="1" x14ac:dyDescent="0.25">
      <c r="B84" s="148" t="s">
        <v>213</v>
      </c>
      <c r="C84" s="582" t="s">
        <v>214</v>
      </c>
      <c r="D84" s="582"/>
      <c r="E84" s="582"/>
      <c r="F84" s="583"/>
      <c r="G84" s="197">
        <f>'Priedas 5'!$I$80</f>
        <v>0</v>
      </c>
      <c r="H84" s="205"/>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6"/>
      <c r="AW84" s="206"/>
      <c r="AX84" s="206"/>
      <c r="AY84" s="206"/>
      <c r="AZ84" s="206"/>
      <c r="BA84" s="206"/>
      <c r="BB84" s="206"/>
      <c r="BC84" s="206"/>
      <c r="BD84" s="206"/>
      <c r="BE84" s="206"/>
      <c r="BF84" s="206"/>
      <c r="BG84" s="206"/>
      <c r="BH84" s="206"/>
      <c r="BI84" s="206"/>
      <c r="BJ84" s="206"/>
      <c r="BK84" s="206"/>
      <c r="BL84" s="206"/>
      <c r="BM84" s="206"/>
      <c r="BN84" s="206"/>
      <c r="BO84" s="206"/>
      <c r="BP84" s="206"/>
      <c r="BQ84" s="206"/>
      <c r="BR84" s="206"/>
      <c r="BS84" s="206"/>
      <c r="BT84" s="206"/>
      <c r="BU84" s="206"/>
      <c r="BV84" s="206"/>
      <c r="BW84" s="206"/>
      <c r="BX84" s="206"/>
      <c r="BY84" s="206"/>
      <c r="BZ84" s="206"/>
      <c r="CA84" s="206"/>
      <c r="CB84" s="206"/>
      <c r="CC84" s="206"/>
      <c r="CD84" s="207"/>
      <c r="CE84" s="138" t="s">
        <v>395</v>
      </c>
      <c r="CH84" s="203">
        <f t="shared" si="28"/>
        <v>0</v>
      </c>
      <c r="CI84" s="204" t="str">
        <f t="shared" si="29"/>
        <v>-</v>
      </c>
    </row>
    <row r="85" spans="2:87" s="138" customFormat="1" ht="12.75" customHeight="1" x14ac:dyDescent="0.25">
      <c r="B85" s="148" t="s">
        <v>215</v>
      </c>
      <c r="C85" s="582" t="s">
        <v>216</v>
      </c>
      <c r="D85" s="582"/>
      <c r="E85" s="582"/>
      <c r="F85" s="583"/>
      <c r="G85" s="197">
        <f>'Priedas 5'!$I$81</f>
        <v>0</v>
      </c>
      <c r="H85" s="205"/>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6"/>
      <c r="AJ85" s="206"/>
      <c r="AK85" s="206"/>
      <c r="AL85" s="206"/>
      <c r="AM85" s="206"/>
      <c r="AN85" s="206"/>
      <c r="AO85" s="206"/>
      <c r="AP85" s="206"/>
      <c r="AQ85" s="206"/>
      <c r="AR85" s="206"/>
      <c r="AS85" s="206"/>
      <c r="AT85" s="206"/>
      <c r="AU85" s="206"/>
      <c r="AV85" s="206"/>
      <c r="AW85" s="206"/>
      <c r="AX85" s="206"/>
      <c r="AY85" s="206"/>
      <c r="AZ85" s="206"/>
      <c r="BA85" s="206"/>
      <c r="BB85" s="206"/>
      <c r="BC85" s="206"/>
      <c r="BD85" s="206"/>
      <c r="BE85" s="206"/>
      <c r="BF85" s="206"/>
      <c r="BG85" s="206"/>
      <c r="BH85" s="206"/>
      <c r="BI85" s="206"/>
      <c r="BJ85" s="206"/>
      <c r="BK85" s="206"/>
      <c r="BL85" s="206"/>
      <c r="BM85" s="206"/>
      <c r="BN85" s="206"/>
      <c r="BO85" s="206"/>
      <c r="BP85" s="206"/>
      <c r="BQ85" s="206"/>
      <c r="BR85" s="206"/>
      <c r="BS85" s="206"/>
      <c r="BT85" s="206"/>
      <c r="BU85" s="206"/>
      <c r="BV85" s="206"/>
      <c r="BW85" s="206"/>
      <c r="BX85" s="206"/>
      <c r="BY85" s="206"/>
      <c r="BZ85" s="206"/>
      <c r="CA85" s="206"/>
      <c r="CB85" s="206"/>
      <c r="CC85" s="206"/>
      <c r="CD85" s="207"/>
      <c r="CE85" s="138" t="s">
        <v>395</v>
      </c>
      <c r="CH85" s="203">
        <f t="shared" si="28"/>
        <v>0</v>
      </c>
      <c r="CI85" s="204" t="str">
        <f t="shared" si="29"/>
        <v>-</v>
      </c>
    </row>
    <row r="86" spans="2:87" s="138" customFormat="1" ht="12.75" customHeight="1" x14ac:dyDescent="0.25">
      <c r="B86" s="148" t="s">
        <v>217</v>
      </c>
      <c r="C86" s="592" t="s">
        <v>65</v>
      </c>
      <c r="D86" s="582"/>
      <c r="E86" s="582"/>
      <c r="F86" s="583"/>
      <c r="G86" s="197">
        <f>'Priedas 5'!$I$82</f>
        <v>0</v>
      </c>
      <c r="H86" s="205"/>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206"/>
      <c r="AN86" s="206"/>
      <c r="AO86" s="206"/>
      <c r="AP86" s="206"/>
      <c r="AQ86" s="206"/>
      <c r="AR86" s="206"/>
      <c r="AS86" s="206"/>
      <c r="AT86" s="206"/>
      <c r="AU86" s="206"/>
      <c r="AV86" s="206"/>
      <c r="AW86" s="206"/>
      <c r="AX86" s="206"/>
      <c r="AY86" s="206"/>
      <c r="AZ86" s="206"/>
      <c r="BA86" s="206"/>
      <c r="BB86" s="206"/>
      <c r="BC86" s="206"/>
      <c r="BD86" s="206"/>
      <c r="BE86" s="206"/>
      <c r="BF86" s="206"/>
      <c r="BG86" s="206"/>
      <c r="BH86" s="206"/>
      <c r="BI86" s="206"/>
      <c r="BJ86" s="206"/>
      <c r="BK86" s="206"/>
      <c r="BL86" s="206"/>
      <c r="BM86" s="206"/>
      <c r="BN86" s="206"/>
      <c r="BO86" s="206"/>
      <c r="BP86" s="206"/>
      <c r="BQ86" s="206"/>
      <c r="BR86" s="206"/>
      <c r="BS86" s="206"/>
      <c r="BT86" s="206"/>
      <c r="BU86" s="206"/>
      <c r="BV86" s="206"/>
      <c r="BW86" s="206"/>
      <c r="BX86" s="206"/>
      <c r="BY86" s="206"/>
      <c r="BZ86" s="206"/>
      <c r="CA86" s="206"/>
      <c r="CB86" s="206"/>
      <c r="CC86" s="206"/>
      <c r="CD86" s="207"/>
      <c r="CE86" s="138" t="s">
        <v>395</v>
      </c>
      <c r="CH86" s="203">
        <f t="shared" si="28"/>
        <v>0</v>
      </c>
      <c r="CI86" s="204" t="str">
        <f t="shared" si="29"/>
        <v>-</v>
      </c>
    </row>
    <row r="87" spans="2:87" s="138" customFormat="1" ht="12.75" customHeight="1" x14ac:dyDescent="0.25">
      <c r="B87" s="163" t="s">
        <v>218</v>
      </c>
      <c r="C87" s="592" t="s">
        <v>66</v>
      </c>
      <c r="D87" s="582"/>
      <c r="E87" s="582"/>
      <c r="F87" s="583"/>
      <c r="G87" s="197">
        <f>'Priedas 5'!$I$83</f>
        <v>0</v>
      </c>
      <c r="H87" s="205"/>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c r="BQ87" s="206"/>
      <c r="BR87" s="206"/>
      <c r="BS87" s="206"/>
      <c r="BT87" s="206"/>
      <c r="BU87" s="206"/>
      <c r="BV87" s="206"/>
      <c r="BW87" s="206"/>
      <c r="BX87" s="206"/>
      <c r="BY87" s="206"/>
      <c r="BZ87" s="206"/>
      <c r="CA87" s="206"/>
      <c r="CB87" s="206"/>
      <c r="CC87" s="206"/>
      <c r="CD87" s="207"/>
      <c r="CE87" s="138" t="s">
        <v>395</v>
      </c>
      <c r="CH87" s="203">
        <f t="shared" si="28"/>
        <v>0</v>
      </c>
      <c r="CI87" s="204" t="str">
        <f t="shared" si="29"/>
        <v>-</v>
      </c>
    </row>
    <row r="88" spans="2:87" s="138" customFormat="1" ht="12.75" customHeight="1" x14ac:dyDescent="0.25">
      <c r="B88" s="163" t="s">
        <v>219</v>
      </c>
      <c r="C88" s="582" t="s">
        <v>220</v>
      </c>
      <c r="D88" s="582"/>
      <c r="E88" s="582"/>
      <c r="F88" s="583"/>
      <c r="G88" s="197">
        <f>'Priedas 5'!$I$84</f>
        <v>0</v>
      </c>
      <c r="H88" s="205"/>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6"/>
      <c r="BR88" s="206"/>
      <c r="BS88" s="206"/>
      <c r="BT88" s="206"/>
      <c r="BU88" s="206"/>
      <c r="BV88" s="206"/>
      <c r="BW88" s="206"/>
      <c r="BX88" s="206"/>
      <c r="BY88" s="206"/>
      <c r="BZ88" s="206"/>
      <c r="CA88" s="206"/>
      <c r="CB88" s="206"/>
      <c r="CC88" s="206"/>
      <c r="CD88" s="207"/>
      <c r="CE88" s="138" t="s">
        <v>395</v>
      </c>
      <c r="CH88" s="203">
        <f t="shared" si="28"/>
        <v>0</v>
      </c>
      <c r="CI88" s="204" t="str">
        <f t="shared" si="29"/>
        <v>-</v>
      </c>
    </row>
    <row r="89" spans="2:87" s="138" customFormat="1" ht="12.75" customHeight="1" x14ac:dyDescent="0.25">
      <c r="B89" s="163" t="s">
        <v>167</v>
      </c>
      <c r="C89" s="592" t="s">
        <v>67</v>
      </c>
      <c r="D89" s="582"/>
      <c r="E89" s="582"/>
      <c r="F89" s="583"/>
      <c r="G89" s="197">
        <f>'Priedas 5'!$I$85</f>
        <v>0</v>
      </c>
      <c r="H89" s="205"/>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6"/>
      <c r="BE89" s="206"/>
      <c r="BF89" s="206"/>
      <c r="BG89" s="206"/>
      <c r="BH89" s="206"/>
      <c r="BI89" s="206"/>
      <c r="BJ89" s="206"/>
      <c r="BK89" s="206"/>
      <c r="BL89" s="206"/>
      <c r="BM89" s="206"/>
      <c r="BN89" s="206"/>
      <c r="BO89" s="206"/>
      <c r="BP89" s="206"/>
      <c r="BQ89" s="206"/>
      <c r="BR89" s="206"/>
      <c r="BS89" s="206"/>
      <c r="BT89" s="206"/>
      <c r="BU89" s="206"/>
      <c r="BV89" s="206"/>
      <c r="BW89" s="206"/>
      <c r="BX89" s="206"/>
      <c r="BY89" s="206"/>
      <c r="BZ89" s="206"/>
      <c r="CA89" s="206"/>
      <c r="CB89" s="206"/>
      <c r="CC89" s="206"/>
      <c r="CD89" s="207"/>
      <c r="CE89" s="138" t="s">
        <v>395</v>
      </c>
      <c r="CH89" s="203">
        <f t="shared" si="28"/>
        <v>0</v>
      </c>
      <c r="CI89" s="204" t="str">
        <f t="shared" si="29"/>
        <v>-</v>
      </c>
    </row>
    <row r="90" spans="2:87" s="138" customFormat="1" ht="12.75" customHeight="1" x14ac:dyDescent="0.25">
      <c r="B90" s="163" t="s">
        <v>221</v>
      </c>
      <c r="C90" s="582" t="s">
        <v>222</v>
      </c>
      <c r="D90" s="582"/>
      <c r="E90" s="582"/>
      <c r="F90" s="583"/>
      <c r="G90" s="197">
        <f>'Priedas 5'!$I$86</f>
        <v>0</v>
      </c>
      <c r="H90" s="205"/>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6"/>
      <c r="BA90" s="206"/>
      <c r="BB90" s="206"/>
      <c r="BC90" s="206"/>
      <c r="BD90" s="206"/>
      <c r="BE90" s="206"/>
      <c r="BF90" s="206"/>
      <c r="BG90" s="206"/>
      <c r="BH90" s="206"/>
      <c r="BI90" s="206"/>
      <c r="BJ90" s="206"/>
      <c r="BK90" s="206"/>
      <c r="BL90" s="206"/>
      <c r="BM90" s="206"/>
      <c r="BN90" s="206"/>
      <c r="BO90" s="206"/>
      <c r="BP90" s="206"/>
      <c r="BQ90" s="206"/>
      <c r="BR90" s="206"/>
      <c r="BS90" s="206"/>
      <c r="BT90" s="206"/>
      <c r="BU90" s="206"/>
      <c r="BV90" s="206"/>
      <c r="BW90" s="206"/>
      <c r="BX90" s="206"/>
      <c r="BY90" s="206"/>
      <c r="BZ90" s="206"/>
      <c r="CA90" s="206"/>
      <c r="CB90" s="206"/>
      <c r="CC90" s="206"/>
      <c r="CD90" s="207"/>
      <c r="CE90" s="138" t="s">
        <v>395</v>
      </c>
      <c r="CH90" s="203">
        <f t="shared" si="28"/>
        <v>0</v>
      </c>
      <c r="CI90" s="204" t="str">
        <f t="shared" si="29"/>
        <v>-</v>
      </c>
    </row>
    <row r="91" spans="2:87" s="138" customFormat="1" ht="13.5" customHeight="1" x14ac:dyDescent="0.25">
      <c r="B91" s="163" t="s">
        <v>223</v>
      </c>
      <c r="C91" s="582" t="s">
        <v>224</v>
      </c>
      <c r="D91" s="582"/>
      <c r="E91" s="582"/>
      <c r="F91" s="583"/>
      <c r="G91" s="197">
        <f>'Priedas 5'!$I$87</f>
        <v>0</v>
      </c>
      <c r="H91" s="205"/>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6"/>
      <c r="BA91" s="206"/>
      <c r="BB91" s="206"/>
      <c r="BC91" s="206"/>
      <c r="BD91" s="206"/>
      <c r="BE91" s="206"/>
      <c r="BF91" s="206"/>
      <c r="BG91" s="206"/>
      <c r="BH91" s="206"/>
      <c r="BI91" s="206"/>
      <c r="BJ91" s="206"/>
      <c r="BK91" s="206"/>
      <c r="BL91" s="206"/>
      <c r="BM91" s="206"/>
      <c r="BN91" s="206"/>
      <c r="BO91" s="206"/>
      <c r="BP91" s="206"/>
      <c r="BQ91" s="206"/>
      <c r="BR91" s="206"/>
      <c r="BS91" s="206"/>
      <c r="BT91" s="206"/>
      <c r="BU91" s="206"/>
      <c r="BV91" s="206"/>
      <c r="BW91" s="206"/>
      <c r="BX91" s="206"/>
      <c r="BY91" s="206"/>
      <c r="BZ91" s="206"/>
      <c r="CA91" s="206"/>
      <c r="CB91" s="206"/>
      <c r="CC91" s="206"/>
      <c r="CD91" s="207"/>
      <c r="CE91" s="138" t="s">
        <v>395</v>
      </c>
      <c r="CH91" s="203">
        <f t="shared" si="28"/>
        <v>0</v>
      </c>
      <c r="CI91" s="204" t="str">
        <f t="shared" si="29"/>
        <v>-</v>
      </c>
    </row>
    <row r="92" spans="2:87" s="138" customFormat="1" ht="24.75" customHeight="1" x14ac:dyDescent="0.25">
      <c r="B92" s="163" t="s">
        <v>225</v>
      </c>
      <c r="C92" s="582" t="s">
        <v>226</v>
      </c>
      <c r="D92" s="582"/>
      <c r="E92" s="582"/>
      <c r="F92" s="583"/>
      <c r="G92" s="197">
        <f>'Priedas 5'!$I$88</f>
        <v>0</v>
      </c>
      <c r="H92" s="205"/>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6"/>
      <c r="BA92" s="206"/>
      <c r="BB92" s="206"/>
      <c r="BC92" s="206"/>
      <c r="BD92" s="206"/>
      <c r="BE92" s="206"/>
      <c r="BF92" s="206"/>
      <c r="BG92" s="206"/>
      <c r="BH92" s="206"/>
      <c r="BI92" s="206"/>
      <c r="BJ92" s="206"/>
      <c r="BK92" s="206"/>
      <c r="BL92" s="206"/>
      <c r="BM92" s="206"/>
      <c r="BN92" s="206"/>
      <c r="BO92" s="206"/>
      <c r="BP92" s="206"/>
      <c r="BQ92" s="206"/>
      <c r="BR92" s="206"/>
      <c r="BS92" s="206"/>
      <c r="BT92" s="206"/>
      <c r="BU92" s="206"/>
      <c r="BV92" s="206"/>
      <c r="BW92" s="206"/>
      <c r="BX92" s="206"/>
      <c r="BY92" s="206"/>
      <c r="BZ92" s="206"/>
      <c r="CA92" s="206"/>
      <c r="CB92" s="206"/>
      <c r="CC92" s="206"/>
      <c r="CD92" s="207"/>
      <c r="CE92" s="138" t="s">
        <v>395</v>
      </c>
      <c r="CH92" s="203">
        <f t="shared" si="28"/>
        <v>0</v>
      </c>
      <c r="CI92" s="204" t="str">
        <f t="shared" si="29"/>
        <v>-</v>
      </c>
    </row>
    <row r="93" spans="2:87" s="138" customFormat="1" ht="12.75" customHeight="1" x14ac:dyDescent="0.25">
      <c r="B93" s="163" t="s">
        <v>227</v>
      </c>
      <c r="C93" s="582" t="s">
        <v>228</v>
      </c>
      <c r="D93" s="582"/>
      <c r="E93" s="582"/>
      <c r="F93" s="583"/>
      <c r="G93" s="197">
        <f>'Priedas 5'!$I$89</f>
        <v>0</v>
      </c>
      <c r="H93" s="205"/>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6"/>
      <c r="BA93" s="206"/>
      <c r="BB93" s="206"/>
      <c r="BC93" s="206"/>
      <c r="BD93" s="206"/>
      <c r="BE93" s="206"/>
      <c r="BF93" s="206"/>
      <c r="BG93" s="206"/>
      <c r="BH93" s="206"/>
      <c r="BI93" s="206"/>
      <c r="BJ93" s="206"/>
      <c r="BK93" s="206"/>
      <c r="BL93" s="206"/>
      <c r="BM93" s="206"/>
      <c r="BN93" s="206"/>
      <c r="BO93" s="206"/>
      <c r="BP93" s="206"/>
      <c r="BQ93" s="206"/>
      <c r="BR93" s="206"/>
      <c r="BS93" s="206"/>
      <c r="BT93" s="206"/>
      <c r="BU93" s="206"/>
      <c r="BV93" s="206"/>
      <c r="BW93" s="206"/>
      <c r="BX93" s="206"/>
      <c r="BY93" s="206"/>
      <c r="BZ93" s="206"/>
      <c r="CA93" s="206"/>
      <c r="CB93" s="206"/>
      <c r="CC93" s="206"/>
      <c r="CD93" s="207"/>
      <c r="CE93" s="138" t="s">
        <v>395</v>
      </c>
      <c r="CH93" s="203">
        <f t="shared" si="28"/>
        <v>0</v>
      </c>
      <c r="CI93" s="204" t="str">
        <f t="shared" si="29"/>
        <v>-</v>
      </c>
    </row>
    <row r="94" spans="2:87" s="138" customFormat="1" ht="12.75" customHeight="1" x14ac:dyDescent="0.25">
      <c r="B94" s="163" t="s">
        <v>229</v>
      </c>
      <c r="C94" s="582" t="s">
        <v>230</v>
      </c>
      <c r="D94" s="582"/>
      <c r="E94" s="582"/>
      <c r="F94" s="583"/>
      <c r="G94" s="197">
        <f>'Priedas 5'!$I$90</f>
        <v>0</v>
      </c>
      <c r="H94" s="205"/>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6"/>
      <c r="BA94" s="206"/>
      <c r="BB94" s="206"/>
      <c r="BC94" s="206"/>
      <c r="BD94" s="206"/>
      <c r="BE94" s="206"/>
      <c r="BF94" s="206"/>
      <c r="BG94" s="206"/>
      <c r="BH94" s="206"/>
      <c r="BI94" s="206"/>
      <c r="BJ94" s="206"/>
      <c r="BK94" s="206"/>
      <c r="BL94" s="206"/>
      <c r="BM94" s="206"/>
      <c r="BN94" s="206"/>
      <c r="BO94" s="206"/>
      <c r="BP94" s="206"/>
      <c r="BQ94" s="206"/>
      <c r="BR94" s="206"/>
      <c r="BS94" s="206"/>
      <c r="BT94" s="206"/>
      <c r="BU94" s="206"/>
      <c r="BV94" s="206"/>
      <c r="BW94" s="206"/>
      <c r="BX94" s="206"/>
      <c r="BY94" s="206"/>
      <c r="BZ94" s="206"/>
      <c r="CA94" s="206"/>
      <c r="CB94" s="206"/>
      <c r="CC94" s="206"/>
      <c r="CD94" s="207"/>
      <c r="CE94" s="138" t="s">
        <v>395</v>
      </c>
      <c r="CH94" s="203">
        <f t="shared" si="28"/>
        <v>0</v>
      </c>
      <c r="CI94" s="204" t="str">
        <f t="shared" si="29"/>
        <v>-</v>
      </c>
    </row>
    <row r="95" spans="2:87" s="138" customFormat="1" ht="12.75" customHeight="1" x14ac:dyDescent="0.25">
      <c r="B95" s="163" t="s">
        <v>231</v>
      </c>
      <c r="C95" s="582" t="s">
        <v>232</v>
      </c>
      <c r="D95" s="582"/>
      <c r="E95" s="582"/>
      <c r="F95" s="583"/>
      <c r="G95" s="197">
        <f>'Priedas 5'!$I$91</f>
        <v>0</v>
      </c>
      <c r="H95" s="205"/>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6"/>
      <c r="BA95" s="206"/>
      <c r="BB95" s="206"/>
      <c r="BC95" s="206"/>
      <c r="BD95" s="206"/>
      <c r="BE95" s="206"/>
      <c r="BF95" s="206"/>
      <c r="BG95" s="206"/>
      <c r="BH95" s="206"/>
      <c r="BI95" s="206"/>
      <c r="BJ95" s="206"/>
      <c r="BK95" s="206"/>
      <c r="BL95" s="206"/>
      <c r="BM95" s="206"/>
      <c r="BN95" s="206"/>
      <c r="BO95" s="206"/>
      <c r="BP95" s="206"/>
      <c r="BQ95" s="206"/>
      <c r="BR95" s="206"/>
      <c r="BS95" s="206"/>
      <c r="BT95" s="206"/>
      <c r="BU95" s="206"/>
      <c r="BV95" s="206"/>
      <c r="BW95" s="206"/>
      <c r="BX95" s="206"/>
      <c r="BY95" s="206"/>
      <c r="BZ95" s="206"/>
      <c r="CA95" s="206"/>
      <c r="CB95" s="206"/>
      <c r="CC95" s="206"/>
      <c r="CD95" s="207"/>
      <c r="CE95" s="138" t="s">
        <v>395</v>
      </c>
      <c r="CH95" s="203">
        <f t="shared" si="28"/>
        <v>0</v>
      </c>
      <c r="CI95" s="204" t="str">
        <f t="shared" si="29"/>
        <v>-</v>
      </c>
    </row>
    <row r="96" spans="2:87" s="138" customFormat="1" ht="26.25" customHeight="1" x14ac:dyDescent="0.25">
      <c r="B96" s="163" t="s">
        <v>233</v>
      </c>
      <c r="C96" s="582" t="s">
        <v>234</v>
      </c>
      <c r="D96" s="582"/>
      <c r="E96" s="582"/>
      <c r="F96" s="583"/>
      <c r="G96" s="197">
        <f>'Priedas 5'!$I$92</f>
        <v>0</v>
      </c>
      <c r="H96" s="205"/>
      <c r="I96" s="206"/>
      <c r="J96" s="206"/>
      <c r="K96" s="206"/>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6"/>
      <c r="BA96" s="206"/>
      <c r="BB96" s="206"/>
      <c r="BC96" s="206"/>
      <c r="BD96" s="206"/>
      <c r="BE96" s="206"/>
      <c r="BF96" s="206"/>
      <c r="BG96" s="206"/>
      <c r="BH96" s="206"/>
      <c r="BI96" s="206"/>
      <c r="BJ96" s="206"/>
      <c r="BK96" s="206"/>
      <c r="BL96" s="206"/>
      <c r="BM96" s="206"/>
      <c r="BN96" s="206"/>
      <c r="BO96" s="206"/>
      <c r="BP96" s="206"/>
      <c r="BQ96" s="206"/>
      <c r="BR96" s="206"/>
      <c r="BS96" s="206"/>
      <c r="BT96" s="206"/>
      <c r="BU96" s="206"/>
      <c r="BV96" s="206"/>
      <c r="BW96" s="206"/>
      <c r="BX96" s="206"/>
      <c r="BY96" s="206"/>
      <c r="BZ96" s="206"/>
      <c r="CA96" s="206"/>
      <c r="CB96" s="206"/>
      <c r="CC96" s="206"/>
      <c r="CD96" s="207"/>
      <c r="CH96" s="203">
        <f t="shared" si="28"/>
        <v>0</v>
      </c>
      <c r="CI96" s="204" t="str">
        <f t="shared" si="29"/>
        <v>-</v>
      </c>
    </row>
    <row r="97" spans="2:87" s="138" customFormat="1" ht="12.75" customHeight="1" x14ac:dyDescent="0.25">
      <c r="B97" s="210" t="s">
        <v>235</v>
      </c>
      <c r="C97" s="582" t="str">
        <f>'Priedas 5'!$C$93</f>
        <v/>
      </c>
      <c r="D97" s="582"/>
      <c r="E97" s="582"/>
      <c r="F97" s="583"/>
      <c r="G97" s="197">
        <f>'Priedas 5'!$I$93</f>
        <v>0</v>
      </c>
      <c r="H97" s="205"/>
      <c r="I97" s="206"/>
      <c r="J97" s="206"/>
      <c r="K97" s="206"/>
      <c r="L97" s="206"/>
      <c r="M97" s="206"/>
      <c r="N97" s="206"/>
      <c r="O97" s="206"/>
      <c r="P97" s="206"/>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6"/>
      <c r="BA97" s="206"/>
      <c r="BB97" s="206"/>
      <c r="BC97" s="206"/>
      <c r="BD97" s="206"/>
      <c r="BE97" s="206"/>
      <c r="BF97" s="206"/>
      <c r="BG97" s="206"/>
      <c r="BH97" s="206"/>
      <c r="BI97" s="206"/>
      <c r="BJ97" s="206"/>
      <c r="BK97" s="206"/>
      <c r="BL97" s="206"/>
      <c r="BM97" s="206"/>
      <c r="BN97" s="206"/>
      <c r="BO97" s="206"/>
      <c r="BP97" s="206"/>
      <c r="BQ97" s="206"/>
      <c r="BR97" s="206"/>
      <c r="BS97" s="206"/>
      <c r="BT97" s="206"/>
      <c r="BU97" s="206"/>
      <c r="BV97" s="206"/>
      <c r="BW97" s="206"/>
      <c r="BX97" s="206"/>
      <c r="BY97" s="206"/>
      <c r="BZ97" s="206"/>
      <c r="CA97" s="206"/>
      <c r="CB97" s="206"/>
      <c r="CC97" s="206"/>
      <c r="CD97" s="207"/>
      <c r="CE97" s="138" t="s">
        <v>395</v>
      </c>
      <c r="CH97" s="203">
        <f t="shared" si="28"/>
        <v>0</v>
      </c>
      <c r="CI97" s="204" t="str">
        <f t="shared" si="29"/>
        <v>-</v>
      </c>
    </row>
    <row r="98" spans="2:87" s="138" customFormat="1" ht="12.75" customHeight="1" x14ac:dyDescent="0.25">
      <c r="B98" s="210" t="s">
        <v>236</v>
      </c>
      <c r="C98" s="582" t="str">
        <f>'Priedas 5'!$C$94</f>
        <v/>
      </c>
      <c r="D98" s="582"/>
      <c r="E98" s="582"/>
      <c r="F98" s="583"/>
      <c r="G98" s="197">
        <f>'Priedas 5'!$I$94</f>
        <v>0</v>
      </c>
      <c r="H98" s="205"/>
      <c r="I98" s="206"/>
      <c r="J98" s="206"/>
      <c r="K98" s="206"/>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6"/>
      <c r="BA98" s="206"/>
      <c r="BB98" s="206"/>
      <c r="BC98" s="206"/>
      <c r="BD98" s="206"/>
      <c r="BE98" s="206"/>
      <c r="BF98" s="206"/>
      <c r="BG98" s="206"/>
      <c r="BH98" s="206"/>
      <c r="BI98" s="206"/>
      <c r="BJ98" s="206"/>
      <c r="BK98" s="206"/>
      <c r="BL98" s="206"/>
      <c r="BM98" s="206"/>
      <c r="BN98" s="206"/>
      <c r="BO98" s="206"/>
      <c r="BP98" s="206"/>
      <c r="BQ98" s="206"/>
      <c r="BR98" s="206"/>
      <c r="BS98" s="206"/>
      <c r="BT98" s="206"/>
      <c r="BU98" s="206"/>
      <c r="BV98" s="206"/>
      <c r="BW98" s="206"/>
      <c r="BX98" s="206"/>
      <c r="BY98" s="206"/>
      <c r="BZ98" s="206"/>
      <c r="CA98" s="206"/>
      <c r="CB98" s="206"/>
      <c r="CC98" s="206"/>
      <c r="CD98" s="207"/>
      <c r="CE98" s="138" t="s">
        <v>395</v>
      </c>
      <c r="CH98" s="203">
        <f t="shared" si="28"/>
        <v>0</v>
      </c>
      <c r="CI98" s="204" t="str">
        <f t="shared" si="29"/>
        <v>-</v>
      </c>
    </row>
    <row r="99" spans="2:87" s="138" customFormat="1" ht="12.75" customHeight="1" x14ac:dyDescent="0.25">
      <c r="B99" s="210" t="s">
        <v>237</v>
      </c>
      <c r="C99" s="582" t="str">
        <f>'Priedas 5'!$C$95</f>
        <v/>
      </c>
      <c r="D99" s="582"/>
      <c r="E99" s="582"/>
      <c r="F99" s="583"/>
      <c r="G99" s="197">
        <f>'Priedas 5'!$I$95</f>
        <v>0</v>
      </c>
      <c r="H99" s="205"/>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c r="BL99" s="206"/>
      <c r="BM99" s="206"/>
      <c r="BN99" s="206"/>
      <c r="BO99" s="206"/>
      <c r="BP99" s="206"/>
      <c r="BQ99" s="206"/>
      <c r="BR99" s="206"/>
      <c r="BS99" s="206"/>
      <c r="BT99" s="206"/>
      <c r="BU99" s="206"/>
      <c r="BV99" s="206"/>
      <c r="BW99" s="206"/>
      <c r="BX99" s="206"/>
      <c r="BY99" s="206"/>
      <c r="BZ99" s="206"/>
      <c r="CA99" s="206"/>
      <c r="CB99" s="206"/>
      <c r="CC99" s="206"/>
      <c r="CD99" s="207"/>
      <c r="CE99" s="138" t="s">
        <v>395</v>
      </c>
      <c r="CH99" s="203">
        <f t="shared" si="28"/>
        <v>0</v>
      </c>
      <c r="CI99" s="204" t="str">
        <f t="shared" si="29"/>
        <v>-</v>
      </c>
    </row>
    <row r="100" spans="2:87" s="138" customFormat="1" ht="12.75" customHeight="1" x14ac:dyDescent="0.25">
      <c r="B100" s="210" t="s">
        <v>238</v>
      </c>
      <c r="C100" s="582" t="str">
        <f>'Priedas 5'!$C$96</f>
        <v/>
      </c>
      <c r="D100" s="582"/>
      <c r="E100" s="582"/>
      <c r="F100" s="583"/>
      <c r="G100" s="197">
        <f>'Priedas 5'!$I$96</f>
        <v>0</v>
      </c>
      <c r="H100" s="205"/>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c r="BL100" s="206"/>
      <c r="BM100" s="206"/>
      <c r="BN100" s="206"/>
      <c r="BO100" s="206"/>
      <c r="BP100" s="206"/>
      <c r="BQ100" s="206"/>
      <c r="BR100" s="206"/>
      <c r="BS100" s="206"/>
      <c r="BT100" s="206"/>
      <c r="BU100" s="206"/>
      <c r="BV100" s="206"/>
      <c r="BW100" s="206"/>
      <c r="BX100" s="206"/>
      <c r="BY100" s="206"/>
      <c r="BZ100" s="206"/>
      <c r="CA100" s="206"/>
      <c r="CB100" s="206"/>
      <c r="CC100" s="206"/>
      <c r="CD100" s="207"/>
      <c r="CE100" s="138" t="s">
        <v>395</v>
      </c>
      <c r="CH100" s="203">
        <f t="shared" si="28"/>
        <v>0</v>
      </c>
      <c r="CI100" s="204" t="str">
        <f t="shared" si="29"/>
        <v>-</v>
      </c>
    </row>
    <row r="101" spans="2:87" s="138" customFormat="1" ht="12.75" customHeight="1" x14ac:dyDescent="0.25">
      <c r="B101" s="210" t="s">
        <v>239</v>
      </c>
      <c r="C101" s="582" t="str">
        <f>'Priedas 5'!$C$97</f>
        <v/>
      </c>
      <c r="D101" s="582"/>
      <c r="E101" s="582"/>
      <c r="F101" s="583"/>
      <c r="G101" s="197">
        <f>'Priedas 5'!$I$97</f>
        <v>0</v>
      </c>
      <c r="H101" s="205"/>
      <c r="I101" s="206"/>
      <c r="J101" s="206"/>
      <c r="K101" s="206"/>
      <c r="L101" s="206"/>
      <c r="M101" s="206"/>
      <c r="N101" s="206"/>
      <c r="O101" s="206"/>
      <c r="P101" s="206"/>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6"/>
      <c r="BA101" s="206"/>
      <c r="BB101" s="206"/>
      <c r="BC101" s="206"/>
      <c r="BD101" s="206"/>
      <c r="BE101" s="206"/>
      <c r="BF101" s="206"/>
      <c r="BG101" s="206"/>
      <c r="BH101" s="206"/>
      <c r="BI101" s="206"/>
      <c r="BJ101" s="206"/>
      <c r="BK101" s="206"/>
      <c r="BL101" s="206"/>
      <c r="BM101" s="206"/>
      <c r="BN101" s="206"/>
      <c r="BO101" s="206"/>
      <c r="BP101" s="206"/>
      <c r="BQ101" s="206"/>
      <c r="BR101" s="206"/>
      <c r="BS101" s="206"/>
      <c r="BT101" s="206"/>
      <c r="BU101" s="206"/>
      <c r="BV101" s="206"/>
      <c r="BW101" s="206"/>
      <c r="BX101" s="206"/>
      <c r="BY101" s="206"/>
      <c r="BZ101" s="206"/>
      <c r="CA101" s="206"/>
      <c r="CB101" s="206"/>
      <c r="CC101" s="206"/>
      <c r="CD101" s="207"/>
      <c r="CE101" s="138" t="s">
        <v>395</v>
      </c>
      <c r="CH101" s="203">
        <f t="shared" si="28"/>
        <v>0</v>
      </c>
      <c r="CI101" s="204" t="str">
        <f t="shared" si="29"/>
        <v>-</v>
      </c>
    </row>
    <row r="102" spans="2:87" s="138" customFormat="1" ht="12.75" customHeight="1" x14ac:dyDescent="0.25">
      <c r="B102" s="155" t="s">
        <v>240</v>
      </c>
      <c r="C102" s="590" t="s">
        <v>241</v>
      </c>
      <c r="D102" s="590"/>
      <c r="E102" s="590"/>
      <c r="F102" s="591"/>
      <c r="G102" s="197">
        <f>'Priedas 5'!$I$98</f>
        <v>0</v>
      </c>
      <c r="H102" s="198">
        <f t="shared" ref="H102:AM102" si="30">SUM(H103:H114)</f>
        <v>0</v>
      </c>
      <c r="I102" s="199">
        <f t="shared" si="30"/>
        <v>0</v>
      </c>
      <c r="J102" s="199">
        <f t="shared" si="30"/>
        <v>0</v>
      </c>
      <c r="K102" s="199">
        <f t="shared" si="30"/>
        <v>0</v>
      </c>
      <c r="L102" s="199">
        <f t="shared" si="30"/>
        <v>0</v>
      </c>
      <c r="M102" s="199">
        <f t="shared" si="30"/>
        <v>0</v>
      </c>
      <c r="N102" s="199">
        <f t="shared" si="30"/>
        <v>0</v>
      </c>
      <c r="O102" s="199">
        <f t="shared" si="30"/>
        <v>0</v>
      </c>
      <c r="P102" s="199">
        <f t="shared" si="30"/>
        <v>0</v>
      </c>
      <c r="Q102" s="199">
        <f t="shared" si="30"/>
        <v>0</v>
      </c>
      <c r="R102" s="199">
        <f t="shared" si="30"/>
        <v>0</v>
      </c>
      <c r="S102" s="199">
        <f t="shared" si="30"/>
        <v>0</v>
      </c>
      <c r="T102" s="199">
        <f t="shared" si="30"/>
        <v>0</v>
      </c>
      <c r="U102" s="199">
        <f t="shared" si="30"/>
        <v>0</v>
      </c>
      <c r="V102" s="199">
        <f t="shared" si="30"/>
        <v>0</v>
      </c>
      <c r="W102" s="199">
        <f t="shared" si="30"/>
        <v>0</v>
      </c>
      <c r="X102" s="199">
        <f t="shared" si="30"/>
        <v>0</v>
      </c>
      <c r="Y102" s="199">
        <f t="shared" si="30"/>
        <v>0</v>
      </c>
      <c r="Z102" s="199">
        <f t="shared" si="30"/>
        <v>0</v>
      </c>
      <c r="AA102" s="199">
        <f t="shared" si="30"/>
        <v>0</v>
      </c>
      <c r="AB102" s="199">
        <f t="shared" si="30"/>
        <v>0</v>
      </c>
      <c r="AC102" s="199">
        <f t="shared" si="30"/>
        <v>0</v>
      </c>
      <c r="AD102" s="199">
        <f t="shared" si="30"/>
        <v>0</v>
      </c>
      <c r="AE102" s="199">
        <f t="shared" si="30"/>
        <v>0</v>
      </c>
      <c r="AF102" s="199">
        <f t="shared" si="30"/>
        <v>0</v>
      </c>
      <c r="AG102" s="199">
        <f t="shared" si="30"/>
        <v>0</v>
      </c>
      <c r="AH102" s="199">
        <f t="shared" si="30"/>
        <v>0</v>
      </c>
      <c r="AI102" s="199">
        <f t="shared" si="30"/>
        <v>0</v>
      </c>
      <c r="AJ102" s="199">
        <f t="shared" si="30"/>
        <v>0</v>
      </c>
      <c r="AK102" s="199">
        <f t="shared" si="30"/>
        <v>0</v>
      </c>
      <c r="AL102" s="199">
        <f t="shared" si="30"/>
        <v>0</v>
      </c>
      <c r="AM102" s="199">
        <f t="shared" si="30"/>
        <v>0</v>
      </c>
      <c r="AN102" s="200">
        <f t="shared" ref="AN102:BS102" si="31">SUM(AN103:AN114)</f>
        <v>0</v>
      </c>
      <c r="AO102" s="200">
        <f t="shared" si="31"/>
        <v>0</v>
      </c>
      <c r="AP102" s="200">
        <f t="shared" si="31"/>
        <v>0</v>
      </c>
      <c r="AQ102" s="200">
        <f t="shared" si="31"/>
        <v>0</v>
      </c>
      <c r="AR102" s="199">
        <f t="shared" si="31"/>
        <v>0</v>
      </c>
      <c r="AS102" s="200">
        <f t="shared" si="31"/>
        <v>0</v>
      </c>
      <c r="AT102" s="200">
        <f t="shared" si="31"/>
        <v>0</v>
      </c>
      <c r="AU102" s="200">
        <f t="shared" si="31"/>
        <v>0</v>
      </c>
      <c r="AV102" s="199">
        <f t="shared" si="31"/>
        <v>0</v>
      </c>
      <c r="AW102" s="199">
        <f t="shared" si="31"/>
        <v>0</v>
      </c>
      <c r="AX102" s="200">
        <f t="shared" si="31"/>
        <v>0</v>
      </c>
      <c r="AY102" s="200">
        <f t="shared" si="31"/>
        <v>0</v>
      </c>
      <c r="AZ102" s="200">
        <f t="shared" si="31"/>
        <v>0</v>
      </c>
      <c r="BA102" s="199">
        <f t="shared" si="31"/>
        <v>0</v>
      </c>
      <c r="BB102" s="199">
        <f t="shared" si="31"/>
        <v>0</v>
      </c>
      <c r="BC102" s="200">
        <f t="shared" si="31"/>
        <v>0</v>
      </c>
      <c r="BD102" s="200">
        <f t="shared" si="31"/>
        <v>0</v>
      </c>
      <c r="BE102" s="200">
        <f t="shared" si="31"/>
        <v>0</v>
      </c>
      <c r="BF102" s="199">
        <f t="shared" si="31"/>
        <v>0</v>
      </c>
      <c r="BG102" s="199">
        <f t="shared" si="31"/>
        <v>0</v>
      </c>
      <c r="BH102" s="200">
        <f t="shared" si="31"/>
        <v>0</v>
      </c>
      <c r="BI102" s="200">
        <f t="shared" si="31"/>
        <v>0</v>
      </c>
      <c r="BJ102" s="200">
        <f t="shared" si="31"/>
        <v>0</v>
      </c>
      <c r="BK102" s="199">
        <f t="shared" si="31"/>
        <v>0</v>
      </c>
      <c r="BL102" s="199">
        <f t="shared" si="31"/>
        <v>0</v>
      </c>
      <c r="BM102" s="200">
        <f t="shared" si="31"/>
        <v>0</v>
      </c>
      <c r="BN102" s="200">
        <f t="shared" si="31"/>
        <v>0</v>
      </c>
      <c r="BO102" s="200">
        <f t="shared" si="31"/>
        <v>0</v>
      </c>
      <c r="BP102" s="201">
        <f t="shared" si="31"/>
        <v>0</v>
      </c>
      <c r="BQ102" s="199">
        <f t="shared" si="31"/>
        <v>0</v>
      </c>
      <c r="BR102" s="199">
        <f t="shared" si="31"/>
        <v>0</v>
      </c>
      <c r="BS102" s="199">
        <f t="shared" si="31"/>
        <v>0</v>
      </c>
      <c r="BT102" s="199">
        <f t="shared" ref="BT102:CD102" si="32">SUM(BT103:BT114)</f>
        <v>0</v>
      </c>
      <c r="BU102" s="199">
        <f t="shared" si="32"/>
        <v>0</v>
      </c>
      <c r="BV102" s="199">
        <f t="shared" si="32"/>
        <v>0</v>
      </c>
      <c r="BW102" s="199">
        <f t="shared" si="32"/>
        <v>0</v>
      </c>
      <c r="BX102" s="199">
        <f t="shared" si="32"/>
        <v>0</v>
      </c>
      <c r="BY102" s="199">
        <f t="shared" si="32"/>
        <v>0</v>
      </c>
      <c r="BZ102" s="199">
        <f t="shared" si="32"/>
        <v>0</v>
      </c>
      <c r="CA102" s="199">
        <f t="shared" si="32"/>
        <v>0</v>
      </c>
      <c r="CB102" s="199">
        <f t="shared" si="32"/>
        <v>0</v>
      </c>
      <c r="CC102" s="199">
        <f t="shared" si="32"/>
        <v>0</v>
      </c>
      <c r="CD102" s="202">
        <f t="shared" si="32"/>
        <v>0</v>
      </c>
      <c r="CE102" s="138" t="s">
        <v>395</v>
      </c>
      <c r="CH102" s="203">
        <f t="shared" si="28"/>
        <v>0</v>
      </c>
      <c r="CI102" s="204" t="str">
        <f t="shared" si="29"/>
        <v>-</v>
      </c>
    </row>
    <row r="103" spans="2:87" s="138" customFormat="1" ht="31.5" customHeight="1" x14ac:dyDescent="0.25">
      <c r="B103" s="163" t="s">
        <v>242</v>
      </c>
      <c r="C103" s="582" t="s">
        <v>243</v>
      </c>
      <c r="D103" s="582"/>
      <c r="E103" s="582"/>
      <c r="F103" s="583"/>
      <c r="G103" s="197">
        <f>'Priedas 5'!$I$99</f>
        <v>0</v>
      </c>
      <c r="H103" s="205"/>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6"/>
      <c r="BA103" s="206"/>
      <c r="BB103" s="206"/>
      <c r="BC103" s="206"/>
      <c r="BD103" s="206"/>
      <c r="BE103" s="206"/>
      <c r="BF103" s="206"/>
      <c r="BG103" s="206"/>
      <c r="BH103" s="206"/>
      <c r="BI103" s="206"/>
      <c r="BJ103" s="206"/>
      <c r="BK103" s="206"/>
      <c r="BL103" s="206"/>
      <c r="BM103" s="206"/>
      <c r="BN103" s="206"/>
      <c r="BO103" s="206"/>
      <c r="BP103" s="206"/>
      <c r="BQ103" s="206"/>
      <c r="BR103" s="206"/>
      <c r="BS103" s="206"/>
      <c r="BT103" s="206"/>
      <c r="BU103" s="206"/>
      <c r="BV103" s="206"/>
      <c r="BW103" s="206"/>
      <c r="BX103" s="206"/>
      <c r="BY103" s="206"/>
      <c r="BZ103" s="206"/>
      <c r="CA103" s="206"/>
      <c r="CB103" s="206"/>
      <c r="CC103" s="206"/>
      <c r="CD103" s="207"/>
      <c r="CE103" s="138" t="s">
        <v>395</v>
      </c>
      <c r="CH103" s="203">
        <f t="shared" si="28"/>
        <v>0</v>
      </c>
      <c r="CI103" s="204" t="str">
        <f t="shared" si="29"/>
        <v>-</v>
      </c>
    </row>
    <row r="104" spans="2:87" s="138" customFormat="1" ht="12.75" customHeight="1" x14ac:dyDescent="0.25">
      <c r="B104" s="163" t="s">
        <v>244</v>
      </c>
      <c r="C104" s="582" t="s">
        <v>245</v>
      </c>
      <c r="D104" s="582"/>
      <c r="E104" s="582"/>
      <c r="F104" s="583"/>
      <c r="G104" s="197">
        <f>'Priedas 5'!$I$100</f>
        <v>0</v>
      </c>
      <c r="H104" s="205"/>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6"/>
      <c r="BA104" s="206"/>
      <c r="BB104" s="206"/>
      <c r="BC104" s="206"/>
      <c r="BD104" s="206"/>
      <c r="BE104" s="206"/>
      <c r="BF104" s="206"/>
      <c r="BG104" s="206"/>
      <c r="BH104" s="206"/>
      <c r="BI104" s="206"/>
      <c r="BJ104" s="206"/>
      <c r="BK104" s="206"/>
      <c r="BL104" s="206"/>
      <c r="BM104" s="206"/>
      <c r="BN104" s="206"/>
      <c r="BO104" s="206"/>
      <c r="BP104" s="206"/>
      <c r="BQ104" s="206"/>
      <c r="BR104" s="206"/>
      <c r="BS104" s="206"/>
      <c r="BT104" s="206"/>
      <c r="BU104" s="206"/>
      <c r="BV104" s="206"/>
      <c r="BW104" s="206"/>
      <c r="BX104" s="206"/>
      <c r="BY104" s="206"/>
      <c r="BZ104" s="206"/>
      <c r="CA104" s="206"/>
      <c r="CB104" s="206"/>
      <c r="CC104" s="206"/>
      <c r="CD104" s="207"/>
      <c r="CE104" s="138" t="s">
        <v>395</v>
      </c>
      <c r="CH104" s="203">
        <f t="shared" si="28"/>
        <v>0</v>
      </c>
      <c r="CI104" s="204" t="str">
        <f t="shared" si="29"/>
        <v>-</v>
      </c>
    </row>
    <row r="105" spans="2:87" s="138" customFormat="1" ht="12.75" customHeight="1" x14ac:dyDescent="0.25">
      <c r="B105" s="163" t="s">
        <v>246</v>
      </c>
      <c r="C105" s="592" t="s">
        <v>247</v>
      </c>
      <c r="D105" s="582"/>
      <c r="E105" s="582"/>
      <c r="F105" s="642"/>
      <c r="G105" s="197">
        <f>'Priedas 5'!$I$101</f>
        <v>0</v>
      </c>
      <c r="H105" s="205"/>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c r="BL105" s="206"/>
      <c r="BM105" s="206"/>
      <c r="BN105" s="206"/>
      <c r="BO105" s="206"/>
      <c r="BP105" s="206"/>
      <c r="BQ105" s="206"/>
      <c r="BR105" s="206"/>
      <c r="BS105" s="206"/>
      <c r="BT105" s="206"/>
      <c r="BU105" s="206"/>
      <c r="BV105" s="206"/>
      <c r="BW105" s="206"/>
      <c r="BX105" s="206"/>
      <c r="BY105" s="206"/>
      <c r="BZ105" s="206"/>
      <c r="CA105" s="206"/>
      <c r="CB105" s="206"/>
      <c r="CC105" s="206"/>
      <c r="CD105" s="207"/>
      <c r="CE105" s="138" t="s">
        <v>395</v>
      </c>
      <c r="CH105" s="203">
        <f t="shared" si="28"/>
        <v>0</v>
      </c>
      <c r="CI105" s="204" t="str">
        <f t="shared" si="29"/>
        <v>-</v>
      </c>
    </row>
    <row r="106" spans="2:87" s="138" customFormat="1" ht="12.75" customHeight="1" x14ac:dyDescent="0.25">
      <c r="B106" s="163" t="s">
        <v>248</v>
      </c>
      <c r="C106" s="592" t="s">
        <v>249</v>
      </c>
      <c r="D106" s="582"/>
      <c r="E106" s="582"/>
      <c r="F106" s="642"/>
      <c r="G106" s="197">
        <f>'Priedas 5'!$I$102</f>
        <v>0</v>
      </c>
      <c r="H106" s="205"/>
      <c r="I106" s="206"/>
      <c r="J106" s="206"/>
      <c r="K106" s="206"/>
      <c r="L106" s="206"/>
      <c r="M106" s="206"/>
      <c r="N106" s="206"/>
      <c r="O106" s="206"/>
      <c r="P106" s="206"/>
      <c r="Q106" s="206"/>
      <c r="R106" s="206"/>
      <c r="S106" s="206"/>
      <c r="T106" s="206"/>
      <c r="U106" s="206"/>
      <c r="V106" s="206"/>
      <c r="W106" s="206"/>
      <c r="X106" s="206"/>
      <c r="Y106" s="206"/>
      <c r="Z106" s="206"/>
      <c r="AA106" s="206"/>
      <c r="AB106" s="206"/>
      <c r="AC106" s="206"/>
      <c r="AD106" s="206"/>
      <c r="AE106" s="206"/>
      <c r="AF106" s="206"/>
      <c r="AG106" s="206"/>
      <c r="AH106" s="206"/>
      <c r="AI106" s="206"/>
      <c r="AJ106" s="206"/>
      <c r="AK106" s="206"/>
      <c r="AL106" s="206"/>
      <c r="AM106" s="206"/>
      <c r="AN106" s="206"/>
      <c r="AO106" s="206"/>
      <c r="AP106" s="206"/>
      <c r="AQ106" s="206"/>
      <c r="AR106" s="206"/>
      <c r="AS106" s="206"/>
      <c r="AT106" s="206"/>
      <c r="AU106" s="206"/>
      <c r="AV106" s="206"/>
      <c r="AW106" s="206"/>
      <c r="AX106" s="206"/>
      <c r="AY106" s="206"/>
      <c r="AZ106" s="206"/>
      <c r="BA106" s="206"/>
      <c r="BB106" s="206"/>
      <c r="BC106" s="206"/>
      <c r="BD106" s="206"/>
      <c r="BE106" s="206"/>
      <c r="BF106" s="206"/>
      <c r="BG106" s="206"/>
      <c r="BH106" s="206"/>
      <c r="BI106" s="206"/>
      <c r="BJ106" s="206"/>
      <c r="BK106" s="206"/>
      <c r="BL106" s="206"/>
      <c r="BM106" s="206"/>
      <c r="BN106" s="206"/>
      <c r="BO106" s="206"/>
      <c r="BP106" s="206"/>
      <c r="BQ106" s="206"/>
      <c r="BR106" s="206"/>
      <c r="BS106" s="206"/>
      <c r="BT106" s="206"/>
      <c r="BU106" s="206"/>
      <c r="BV106" s="206"/>
      <c r="BW106" s="206"/>
      <c r="BX106" s="206"/>
      <c r="BY106" s="206"/>
      <c r="BZ106" s="206"/>
      <c r="CA106" s="206"/>
      <c r="CB106" s="206"/>
      <c r="CC106" s="206"/>
      <c r="CD106" s="207"/>
      <c r="CE106" s="138" t="s">
        <v>395</v>
      </c>
      <c r="CH106" s="203">
        <f t="shared" si="28"/>
        <v>0</v>
      </c>
      <c r="CI106" s="204" t="str">
        <f t="shared" si="29"/>
        <v>-</v>
      </c>
    </row>
    <row r="107" spans="2:87" s="138" customFormat="1" ht="12.75" customHeight="1" x14ac:dyDescent="0.25">
      <c r="B107" s="163" t="s">
        <v>250</v>
      </c>
      <c r="C107" s="592" t="s">
        <v>251</v>
      </c>
      <c r="D107" s="582"/>
      <c r="E107" s="582"/>
      <c r="F107" s="642"/>
      <c r="G107" s="197">
        <f>'Priedas 5'!$I$103</f>
        <v>0</v>
      </c>
      <c r="H107" s="205"/>
      <c r="I107" s="206"/>
      <c r="J107" s="206"/>
      <c r="K107" s="206"/>
      <c r="L107" s="206"/>
      <c r="M107" s="206"/>
      <c r="N107" s="206"/>
      <c r="O107" s="206"/>
      <c r="P107" s="206"/>
      <c r="Q107" s="206"/>
      <c r="R107" s="206"/>
      <c r="S107" s="206"/>
      <c r="T107" s="206"/>
      <c r="U107" s="206"/>
      <c r="V107" s="206"/>
      <c r="W107" s="206"/>
      <c r="X107" s="206"/>
      <c r="Y107" s="206"/>
      <c r="Z107" s="206"/>
      <c r="AA107" s="206"/>
      <c r="AB107" s="206"/>
      <c r="AC107" s="206"/>
      <c r="AD107" s="206"/>
      <c r="AE107" s="206"/>
      <c r="AF107" s="206"/>
      <c r="AG107" s="206"/>
      <c r="AH107" s="206"/>
      <c r="AI107" s="206"/>
      <c r="AJ107" s="206"/>
      <c r="AK107" s="206"/>
      <c r="AL107" s="206"/>
      <c r="AM107" s="206"/>
      <c r="AN107" s="206"/>
      <c r="AO107" s="206"/>
      <c r="AP107" s="206"/>
      <c r="AQ107" s="206"/>
      <c r="AR107" s="206"/>
      <c r="AS107" s="206"/>
      <c r="AT107" s="206"/>
      <c r="AU107" s="206"/>
      <c r="AV107" s="206"/>
      <c r="AW107" s="206"/>
      <c r="AX107" s="206"/>
      <c r="AY107" s="206"/>
      <c r="AZ107" s="206"/>
      <c r="BA107" s="206"/>
      <c r="BB107" s="206"/>
      <c r="BC107" s="206"/>
      <c r="BD107" s="206"/>
      <c r="BE107" s="206"/>
      <c r="BF107" s="206"/>
      <c r="BG107" s="206"/>
      <c r="BH107" s="206"/>
      <c r="BI107" s="206"/>
      <c r="BJ107" s="206"/>
      <c r="BK107" s="206"/>
      <c r="BL107" s="206"/>
      <c r="BM107" s="206"/>
      <c r="BN107" s="206"/>
      <c r="BO107" s="206"/>
      <c r="BP107" s="206"/>
      <c r="BQ107" s="206"/>
      <c r="BR107" s="206"/>
      <c r="BS107" s="206"/>
      <c r="BT107" s="206"/>
      <c r="BU107" s="206"/>
      <c r="BV107" s="206"/>
      <c r="BW107" s="206"/>
      <c r="BX107" s="206"/>
      <c r="BY107" s="206"/>
      <c r="BZ107" s="206"/>
      <c r="CA107" s="206"/>
      <c r="CB107" s="206"/>
      <c r="CC107" s="206"/>
      <c r="CD107" s="207"/>
      <c r="CE107" s="138" t="s">
        <v>395</v>
      </c>
      <c r="CH107" s="203">
        <f t="shared" si="28"/>
        <v>0</v>
      </c>
      <c r="CI107" s="204" t="str">
        <f t="shared" si="29"/>
        <v>-</v>
      </c>
    </row>
    <row r="108" spans="2:87" s="138" customFormat="1" ht="12.75" customHeight="1" x14ac:dyDescent="0.25">
      <c r="B108" s="163" t="s">
        <v>252</v>
      </c>
      <c r="C108" s="592" t="s">
        <v>253</v>
      </c>
      <c r="D108" s="582"/>
      <c r="E108" s="582"/>
      <c r="F108" s="642"/>
      <c r="G108" s="197">
        <f>'Priedas 5'!$I$104</f>
        <v>0</v>
      </c>
      <c r="H108" s="205"/>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06"/>
      <c r="AU108" s="206"/>
      <c r="AV108" s="206"/>
      <c r="AW108" s="206"/>
      <c r="AX108" s="206"/>
      <c r="AY108" s="206"/>
      <c r="AZ108" s="206"/>
      <c r="BA108" s="206"/>
      <c r="BB108" s="206"/>
      <c r="BC108" s="206"/>
      <c r="BD108" s="206"/>
      <c r="BE108" s="206"/>
      <c r="BF108" s="206"/>
      <c r="BG108" s="206"/>
      <c r="BH108" s="206"/>
      <c r="BI108" s="206"/>
      <c r="BJ108" s="206"/>
      <c r="BK108" s="206"/>
      <c r="BL108" s="206"/>
      <c r="BM108" s="206"/>
      <c r="BN108" s="206"/>
      <c r="BO108" s="206"/>
      <c r="BP108" s="206"/>
      <c r="BQ108" s="206"/>
      <c r="BR108" s="206"/>
      <c r="BS108" s="206"/>
      <c r="BT108" s="206"/>
      <c r="BU108" s="206"/>
      <c r="BV108" s="206"/>
      <c r="BW108" s="206"/>
      <c r="BX108" s="206"/>
      <c r="BY108" s="206"/>
      <c r="BZ108" s="206"/>
      <c r="CA108" s="206"/>
      <c r="CB108" s="206"/>
      <c r="CC108" s="206"/>
      <c r="CD108" s="207"/>
      <c r="CE108" s="138" t="s">
        <v>395</v>
      </c>
      <c r="CH108" s="203">
        <f t="shared" si="28"/>
        <v>0</v>
      </c>
      <c r="CI108" s="204" t="str">
        <f t="shared" si="29"/>
        <v>-</v>
      </c>
    </row>
    <row r="109" spans="2:87" s="138" customFormat="1" ht="12.75" customHeight="1" x14ac:dyDescent="0.25">
      <c r="B109" s="163" t="s">
        <v>254</v>
      </c>
      <c r="C109" s="592" t="s">
        <v>255</v>
      </c>
      <c r="D109" s="582"/>
      <c r="E109" s="582"/>
      <c r="F109" s="642"/>
      <c r="G109" s="197">
        <f>'Priedas 5'!$I$105</f>
        <v>0</v>
      </c>
      <c r="H109" s="205"/>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06"/>
      <c r="AI109" s="206"/>
      <c r="AJ109" s="206"/>
      <c r="AK109" s="206"/>
      <c r="AL109" s="206"/>
      <c r="AM109" s="206"/>
      <c r="AN109" s="206"/>
      <c r="AO109" s="206"/>
      <c r="AP109" s="206"/>
      <c r="AQ109" s="206"/>
      <c r="AR109" s="206"/>
      <c r="AS109" s="206"/>
      <c r="AT109" s="206"/>
      <c r="AU109" s="206"/>
      <c r="AV109" s="206"/>
      <c r="AW109" s="206"/>
      <c r="AX109" s="206"/>
      <c r="AY109" s="206"/>
      <c r="AZ109" s="206"/>
      <c r="BA109" s="206"/>
      <c r="BB109" s="206"/>
      <c r="BC109" s="206"/>
      <c r="BD109" s="206"/>
      <c r="BE109" s="206"/>
      <c r="BF109" s="206"/>
      <c r="BG109" s="206"/>
      <c r="BH109" s="206"/>
      <c r="BI109" s="206"/>
      <c r="BJ109" s="206"/>
      <c r="BK109" s="206"/>
      <c r="BL109" s="206"/>
      <c r="BM109" s="206"/>
      <c r="BN109" s="206"/>
      <c r="BO109" s="206"/>
      <c r="BP109" s="206"/>
      <c r="BQ109" s="206"/>
      <c r="BR109" s="206"/>
      <c r="BS109" s="206"/>
      <c r="BT109" s="206"/>
      <c r="BU109" s="206"/>
      <c r="BV109" s="206"/>
      <c r="BW109" s="206"/>
      <c r="BX109" s="206"/>
      <c r="BY109" s="206"/>
      <c r="BZ109" s="206"/>
      <c r="CA109" s="206"/>
      <c r="CB109" s="206"/>
      <c r="CC109" s="206"/>
      <c r="CD109" s="207"/>
      <c r="CE109" s="138" t="s">
        <v>395</v>
      </c>
      <c r="CH109" s="203">
        <f t="shared" si="28"/>
        <v>0</v>
      </c>
      <c r="CI109" s="204" t="str">
        <f t="shared" si="29"/>
        <v>-</v>
      </c>
    </row>
    <row r="110" spans="2:87" s="138" customFormat="1" ht="12.75" customHeight="1" x14ac:dyDescent="0.25">
      <c r="B110" s="163" t="s">
        <v>256</v>
      </c>
      <c r="C110" s="592" t="s">
        <v>396</v>
      </c>
      <c r="D110" s="582"/>
      <c r="E110" s="582"/>
      <c r="F110" s="642"/>
      <c r="G110" s="197">
        <f>'Priedas 5'!$I$106</f>
        <v>0</v>
      </c>
      <c r="H110" s="205"/>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6"/>
      <c r="AY110" s="206"/>
      <c r="AZ110" s="206"/>
      <c r="BA110" s="206"/>
      <c r="BB110" s="206"/>
      <c r="BC110" s="206"/>
      <c r="BD110" s="206"/>
      <c r="BE110" s="206"/>
      <c r="BF110" s="206"/>
      <c r="BG110" s="206"/>
      <c r="BH110" s="206"/>
      <c r="BI110" s="206"/>
      <c r="BJ110" s="206"/>
      <c r="BK110" s="206"/>
      <c r="BL110" s="206"/>
      <c r="BM110" s="206"/>
      <c r="BN110" s="206"/>
      <c r="BO110" s="206"/>
      <c r="BP110" s="206"/>
      <c r="BQ110" s="206"/>
      <c r="BR110" s="206"/>
      <c r="BS110" s="206"/>
      <c r="BT110" s="206"/>
      <c r="BU110" s="206"/>
      <c r="BV110" s="206"/>
      <c r="BW110" s="206"/>
      <c r="BX110" s="206"/>
      <c r="BY110" s="206"/>
      <c r="BZ110" s="206"/>
      <c r="CA110" s="206"/>
      <c r="CB110" s="206"/>
      <c r="CC110" s="206"/>
      <c r="CD110" s="207"/>
      <c r="CH110" s="203">
        <f t="shared" si="28"/>
        <v>0</v>
      </c>
      <c r="CI110" s="204" t="str">
        <f t="shared" si="29"/>
        <v>-</v>
      </c>
    </row>
    <row r="111" spans="2:87" s="138" customFormat="1" ht="12.75" customHeight="1" x14ac:dyDescent="0.25">
      <c r="B111" s="163" t="s">
        <v>258</v>
      </c>
      <c r="C111" s="582" t="str">
        <f>'Priedas 5'!$C$107</f>
        <v>Kitos su personalu susijusios sąnaudos (garantinio f. įmokos, atost.kaupimo)</v>
      </c>
      <c r="D111" s="582"/>
      <c r="E111" s="582"/>
      <c r="F111" s="583"/>
      <c r="G111" s="197">
        <f>'Priedas 5'!$I$107</f>
        <v>0</v>
      </c>
      <c r="H111" s="205"/>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6"/>
      <c r="AY111" s="206"/>
      <c r="AZ111" s="206"/>
      <c r="BA111" s="206"/>
      <c r="BB111" s="206"/>
      <c r="BC111" s="206"/>
      <c r="BD111" s="206"/>
      <c r="BE111" s="206"/>
      <c r="BF111" s="206"/>
      <c r="BG111" s="206"/>
      <c r="BH111" s="206"/>
      <c r="BI111" s="206"/>
      <c r="BJ111" s="206"/>
      <c r="BK111" s="206"/>
      <c r="BL111" s="206"/>
      <c r="BM111" s="206"/>
      <c r="BN111" s="206"/>
      <c r="BO111" s="206"/>
      <c r="BP111" s="206"/>
      <c r="BQ111" s="206"/>
      <c r="BR111" s="206"/>
      <c r="BS111" s="206"/>
      <c r="BT111" s="206"/>
      <c r="BU111" s="206"/>
      <c r="BV111" s="206"/>
      <c r="BW111" s="206"/>
      <c r="BX111" s="206"/>
      <c r="BY111" s="206"/>
      <c r="BZ111" s="206"/>
      <c r="CA111" s="206"/>
      <c r="CB111" s="206"/>
      <c r="CC111" s="206"/>
      <c r="CD111" s="207"/>
      <c r="CE111" s="138" t="s">
        <v>395</v>
      </c>
      <c r="CH111" s="203">
        <f t="shared" si="28"/>
        <v>0</v>
      </c>
      <c r="CI111" s="204" t="str">
        <f t="shared" si="29"/>
        <v>-</v>
      </c>
    </row>
    <row r="112" spans="2:87" s="138" customFormat="1" ht="12.75" customHeight="1" x14ac:dyDescent="0.25">
      <c r="B112" s="163" t="s">
        <v>260</v>
      </c>
      <c r="C112" s="582" t="str">
        <f>'Priedas 5'!$C$108</f>
        <v/>
      </c>
      <c r="D112" s="582"/>
      <c r="E112" s="582"/>
      <c r="F112" s="583"/>
      <c r="G112" s="197">
        <f>'Priedas 5'!$I$108</f>
        <v>0</v>
      </c>
      <c r="H112" s="205"/>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6"/>
      <c r="AY112" s="206"/>
      <c r="AZ112" s="206"/>
      <c r="BA112" s="206"/>
      <c r="BB112" s="206"/>
      <c r="BC112" s="206"/>
      <c r="BD112" s="206"/>
      <c r="BE112" s="206"/>
      <c r="BF112" s="206"/>
      <c r="BG112" s="206"/>
      <c r="BH112" s="206"/>
      <c r="BI112" s="206"/>
      <c r="BJ112" s="206"/>
      <c r="BK112" s="206"/>
      <c r="BL112" s="206"/>
      <c r="BM112" s="206"/>
      <c r="BN112" s="206"/>
      <c r="BO112" s="206"/>
      <c r="BP112" s="206"/>
      <c r="BQ112" s="206"/>
      <c r="BR112" s="206"/>
      <c r="BS112" s="206"/>
      <c r="BT112" s="206"/>
      <c r="BU112" s="206"/>
      <c r="BV112" s="206"/>
      <c r="BW112" s="206"/>
      <c r="BX112" s="206"/>
      <c r="BY112" s="206"/>
      <c r="BZ112" s="206"/>
      <c r="CA112" s="206"/>
      <c r="CB112" s="206"/>
      <c r="CC112" s="206"/>
      <c r="CD112" s="207"/>
      <c r="CE112" s="138" t="s">
        <v>395</v>
      </c>
      <c r="CH112" s="203">
        <f t="shared" ref="CH112:CH143" si="33">G112-SUM(H112:CD112)</f>
        <v>0</v>
      </c>
      <c r="CI112" s="204" t="str">
        <f t="shared" ref="CI112:CI143" si="34">IF(CH112&gt;0.5,"Prašome paskirstyti likusias sąnaudas",IF(CH112&lt;-0.5,"Paskirstėte daugiau sąnaudų negu yra priskirta šiam pogrupiui","-"))</f>
        <v>-</v>
      </c>
    </row>
    <row r="113" spans="2:87" s="138" customFormat="1" ht="12.75" customHeight="1" x14ac:dyDescent="0.25">
      <c r="B113" s="163" t="s">
        <v>261</v>
      </c>
      <c r="C113" s="582" t="str">
        <f>'Priedas 5'!$C$109</f>
        <v/>
      </c>
      <c r="D113" s="582"/>
      <c r="E113" s="582"/>
      <c r="F113" s="583"/>
      <c r="G113" s="197">
        <f>'Priedas 5'!$I$109</f>
        <v>0</v>
      </c>
      <c r="H113" s="205"/>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06"/>
      <c r="AI113" s="206"/>
      <c r="AJ113" s="206"/>
      <c r="AK113" s="206"/>
      <c r="AL113" s="206"/>
      <c r="AM113" s="206"/>
      <c r="AN113" s="206"/>
      <c r="AO113" s="206"/>
      <c r="AP113" s="206"/>
      <c r="AQ113" s="206"/>
      <c r="AR113" s="206"/>
      <c r="AS113" s="206"/>
      <c r="AT113" s="206"/>
      <c r="AU113" s="206"/>
      <c r="AV113" s="206"/>
      <c r="AW113" s="206"/>
      <c r="AX113" s="206"/>
      <c r="AY113" s="206"/>
      <c r="AZ113" s="206"/>
      <c r="BA113" s="206"/>
      <c r="BB113" s="206"/>
      <c r="BC113" s="206"/>
      <c r="BD113" s="206"/>
      <c r="BE113" s="206"/>
      <c r="BF113" s="206"/>
      <c r="BG113" s="206"/>
      <c r="BH113" s="206"/>
      <c r="BI113" s="206"/>
      <c r="BJ113" s="206"/>
      <c r="BK113" s="206"/>
      <c r="BL113" s="206"/>
      <c r="BM113" s="206"/>
      <c r="BN113" s="206"/>
      <c r="BO113" s="206"/>
      <c r="BP113" s="206"/>
      <c r="BQ113" s="206"/>
      <c r="BR113" s="206"/>
      <c r="BS113" s="206"/>
      <c r="BT113" s="206"/>
      <c r="BU113" s="206"/>
      <c r="BV113" s="206"/>
      <c r="BW113" s="206"/>
      <c r="BX113" s="206"/>
      <c r="BY113" s="206"/>
      <c r="BZ113" s="206"/>
      <c r="CA113" s="206"/>
      <c r="CB113" s="206"/>
      <c r="CC113" s="206"/>
      <c r="CD113" s="207"/>
      <c r="CE113" s="138" t="s">
        <v>395</v>
      </c>
      <c r="CH113" s="203">
        <f t="shared" si="33"/>
        <v>0</v>
      </c>
      <c r="CI113" s="204" t="str">
        <f t="shared" si="34"/>
        <v>-</v>
      </c>
    </row>
    <row r="114" spans="2:87" s="138" customFormat="1" ht="12.75" customHeight="1" x14ac:dyDescent="0.25">
      <c r="B114" s="163" t="s">
        <v>262</v>
      </c>
      <c r="C114" s="582" t="str">
        <f>'Priedas 5'!$C$110</f>
        <v/>
      </c>
      <c r="D114" s="582"/>
      <c r="E114" s="582"/>
      <c r="F114" s="583"/>
      <c r="G114" s="197">
        <f>'Priedas 5'!$I$110</f>
        <v>0</v>
      </c>
      <c r="H114" s="205"/>
      <c r="I114" s="206"/>
      <c r="J114" s="206"/>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c r="AN114" s="206"/>
      <c r="AO114" s="206"/>
      <c r="AP114" s="206"/>
      <c r="AQ114" s="206"/>
      <c r="AR114" s="206"/>
      <c r="AS114" s="206"/>
      <c r="AT114" s="206"/>
      <c r="AU114" s="206"/>
      <c r="AV114" s="206"/>
      <c r="AW114" s="206"/>
      <c r="AX114" s="206"/>
      <c r="AY114" s="206"/>
      <c r="AZ114" s="206"/>
      <c r="BA114" s="206"/>
      <c r="BB114" s="206"/>
      <c r="BC114" s="206"/>
      <c r="BD114" s="206"/>
      <c r="BE114" s="206"/>
      <c r="BF114" s="206"/>
      <c r="BG114" s="206"/>
      <c r="BH114" s="206"/>
      <c r="BI114" s="206"/>
      <c r="BJ114" s="206"/>
      <c r="BK114" s="206"/>
      <c r="BL114" s="206"/>
      <c r="BM114" s="206"/>
      <c r="BN114" s="206"/>
      <c r="BO114" s="206"/>
      <c r="BP114" s="206"/>
      <c r="BQ114" s="206"/>
      <c r="BR114" s="206"/>
      <c r="BS114" s="206"/>
      <c r="BT114" s="206"/>
      <c r="BU114" s="206"/>
      <c r="BV114" s="206"/>
      <c r="BW114" s="206"/>
      <c r="BX114" s="206"/>
      <c r="BY114" s="206"/>
      <c r="BZ114" s="206"/>
      <c r="CA114" s="206"/>
      <c r="CB114" s="206"/>
      <c r="CC114" s="206"/>
      <c r="CD114" s="207"/>
      <c r="CE114" s="138" t="s">
        <v>395</v>
      </c>
      <c r="CH114" s="203">
        <f t="shared" si="33"/>
        <v>0</v>
      </c>
      <c r="CI114" s="204" t="str">
        <f t="shared" si="34"/>
        <v>-</v>
      </c>
    </row>
    <row r="115" spans="2:87" s="138" customFormat="1" ht="12.75" customHeight="1" x14ac:dyDescent="0.25">
      <c r="B115" s="155" t="s">
        <v>263</v>
      </c>
      <c r="C115" s="590" t="s">
        <v>264</v>
      </c>
      <c r="D115" s="590"/>
      <c r="E115" s="590"/>
      <c r="F115" s="591"/>
      <c r="G115" s="197">
        <f>'Priedas 5'!$I$111</f>
        <v>0</v>
      </c>
      <c r="H115" s="198">
        <f t="shared" ref="H115:AM115" si="35">SUM(H116:H122)</f>
        <v>0</v>
      </c>
      <c r="I115" s="199">
        <f t="shared" si="35"/>
        <v>0</v>
      </c>
      <c r="J115" s="199">
        <f t="shared" si="35"/>
        <v>0</v>
      </c>
      <c r="K115" s="199">
        <f t="shared" si="35"/>
        <v>0</v>
      </c>
      <c r="L115" s="199">
        <f t="shared" si="35"/>
        <v>0</v>
      </c>
      <c r="M115" s="199">
        <f t="shared" si="35"/>
        <v>0</v>
      </c>
      <c r="N115" s="199">
        <f t="shared" si="35"/>
        <v>0</v>
      </c>
      <c r="O115" s="199">
        <f t="shared" si="35"/>
        <v>0</v>
      </c>
      <c r="P115" s="199">
        <f t="shared" si="35"/>
        <v>0</v>
      </c>
      <c r="Q115" s="199">
        <f t="shared" si="35"/>
        <v>0</v>
      </c>
      <c r="R115" s="199">
        <f t="shared" si="35"/>
        <v>0</v>
      </c>
      <c r="S115" s="199">
        <f t="shared" si="35"/>
        <v>0</v>
      </c>
      <c r="T115" s="199">
        <f t="shared" si="35"/>
        <v>0</v>
      </c>
      <c r="U115" s="199">
        <f t="shared" si="35"/>
        <v>0</v>
      </c>
      <c r="V115" s="199">
        <f t="shared" si="35"/>
        <v>0</v>
      </c>
      <c r="W115" s="199">
        <f t="shared" si="35"/>
        <v>0</v>
      </c>
      <c r="X115" s="199">
        <f t="shared" si="35"/>
        <v>0</v>
      </c>
      <c r="Y115" s="199">
        <f t="shared" si="35"/>
        <v>0</v>
      </c>
      <c r="Z115" s="199">
        <f t="shared" si="35"/>
        <v>0</v>
      </c>
      <c r="AA115" s="199">
        <f t="shared" si="35"/>
        <v>0</v>
      </c>
      <c r="AB115" s="199">
        <f t="shared" si="35"/>
        <v>0</v>
      </c>
      <c r="AC115" s="199">
        <f t="shared" si="35"/>
        <v>0</v>
      </c>
      <c r="AD115" s="199">
        <f t="shared" si="35"/>
        <v>0</v>
      </c>
      <c r="AE115" s="199">
        <f t="shared" si="35"/>
        <v>0</v>
      </c>
      <c r="AF115" s="199">
        <f t="shared" si="35"/>
        <v>0</v>
      </c>
      <c r="AG115" s="199">
        <f t="shared" si="35"/>
        <v>0</v>
      </c>
      <c r="AH115" s="199">
        <f t="shared" si="35"/>
        <v>0</v>
      </c>
      <c r="AI115" s="199">
        <f t="shared" si="35"/>
        <v>0</v>
      </c>
      <c r="AJ115" s="199">
        <f t="shared" si="35"/>
        <v>0</v>
      </c>
      <c r="AK115" s="199">
        <f t="shared" si="35"/>
        <v>0</v>
      </c>
      <c r="AL115" s="199">
        <f t="shared" si="35"/>
        <v>0</v>
      </c>
      <c r="AM115" s="199">
        <f t="shared" si="35"/>
        <v>0</v>
      </c>
      <c r="AN115" s="200">
        <f t="shared" ref="AN115:BS115" si="36">SUM(AN116:AN122)</f>
        <v>0</v>
      </c>
      <c r="AO115" s="200">
        <f t="shared" si="36"/>
        <v>0</v>
      </c>
      <c r="AP115" s="200">
        <f t="shared" si="36"/>
        <v>0</v>
      </c>
      <c r="AQ115" s="200">
        <f t="shared" si="36"/>
        <v>0</v>
      </c>
      <c r="AR115" s="199">
        <f t="shared" si="36"/>
        <v>0</v>
      </c>
      <c r="AS115" s="200">
        <f t="shared" si="36"/>
        <v>0</v>
      </c>
      <c r="AT115" s="200">
        <f t="shared" si="36"/>
        <v>0</v>
      </c>
      <c r="AU115" s="200">
        <f t="shared" si="36"/>
        <v>0</v>
      </c>
      <c r="AV115" s="199">
        <f t="shared" si="36"/>
        <v>0</v>
      </c>
      <c r="AW115" s="199">
        <f t="shared" si="36"/>
        <v>0</v>
      </c>
      <c r="AX115" s="200">
        <f t="shared" si="36"/>
        <v>0</v>
      </c>
      <c r="AY115" s="200">
        <f t="shared" si="36"/>
        <v>0</v>
      </c>
      <c r="AZ115" s="200">
        <f t="shared" si="36"/>
        <v>0</v>
      </c>
      <c r="BA115" s="199">
        <f t="shared" si="36"/>
        <v>0</v>
      </c>
      <c r="BB115" s="199">
        <f t="shared" si="36"/>
        <v>0</v>
      </c>
      <c r="BC115" s="200">
        <f t="shared" si="36"/>
        <v>0</v>
      </c>
      <c r="BD115" s="200">
        <f t="shared" si="36"/>
        <v>0</v>
      </c>
      <c r="BE115" s="200">
        <f t="shared" si="36"/>
        <v>0</v>
      </c>
      <c r="BF115" s="199">
        <f t="shared" si="36"/>
        <v>0</v>
      </c>
      <c r="BG115" s="199">
        <f t="shared" si="36"/>
        <v>0</v>
      </c>
      <c r="BH115" s="200">
        <f t="shared" si="36"/>
        <v>0</v>
      </c>
      <c r="BI115" s="200">
        <f t="shared" si="36"/>
        <v>0</v>
      </c>
      <c r="BJ115" s="200">
        <f t="shared" si="36"/>
        <v>0</v>
      </c>
      <c r="BK115" s="199">
        <f t="shared" si="36"/>
        <v>0</v>
      </c>
      <c r="BL115" s="199">
        <f t="shared" si="36"/>
        <v>0</v>
      </c>
      <c r="BM115" s="200">
        <f t="shared" si="36"/>
        <v>0</v>
      </c>
      <c r="BN115" s="200">
        <f t="shared" si="36"/>
        <v>0</v>
      </c>
      <c r="BO115" s="200">
        <f t="shared" si="36"/>
        <v>0</v>
      </c>
      <c r="BP115" s="201">
        <f t="shared" si="36"/>
        <v>0</v>
      </c>
      <c r="BQ115" s="199">
        <f t="shared" si="36"/>
        <v>0</v>
      </c>
      <c r="BR115" s="199">
        <f t="shared" si="36"/>
        <v>0</v>
      </c>
      <c r="BS115" s="199">
        <f t="shared" si="36"/>
        <v>0</v>
      </c>
      <c r="BT115" s="199">
        <f t="shared" ref="BT115:CD115" si="37">SUM(BT116:BT122)</f>
        <v>0</v>
      </c>
      <c r="BU115" s="199">
        <f t="shared" si="37"/>
        <v>0</v>
      </c>
      <c r="BV115" s="199">
        <f t="shared" si="37"/>
        <v>0</v>
      </c>
      <c r="BW115" s="199">
        <f t="shared" si="37"/>
        <v>0</v>
      </c>
      <c r="BX115" s="199">
        <f t="shared" si="37"/>
        <v>0</v>
      </c>
      <c r="BY115" s="199">
        <f t="shared" si="37"/>
        <v>0</v>
      </c>
      <c r="BZ115" s="199">
        <f t="shared" si="37"/>
        <v>0</v>
      </c>
      <c r="CA115" s="199">
        <f t="shared" si="37"/>
        <v>0</v>
      </c>
      <c r="CB115" s="199">
        <f t="shared" si="37"/>
        <v>0</v>
      </c>
      <c r="CC115" s="199">
        <f t="shared" si="37"/>
        <v>0</v>
      </c>
      <c r="CD115" s="202">
        <f t="shared" si="37"/>
        <v>0</v>
      </c>
      <c r="CE115" s="138" t="s">
        <v>395</v>
      </c>
      <c r="CH115" s="203">
        <f t="shared" si="33"/>
        <v>0</v>
      </c>
      <c r="CI115" s="204" t="str">
        <f t="shared" si="34"/>
        <v>-</v>
      </c>
    </row>
    <row r="116" spans="2:87" s="138" customFormat="1" ht="12.75" customHeight="1" x14ac:dyDescent="0.25">
      <c r="B116" s="148" t="s">
        <v>265</v>
      </c>
      <c r="C116" s="582" t="s">
        <v>266</v>
      </c>
      <c r="D116" s="582"/>
      <c r="E116" s="582"/>
      <c r="F116" s="583"/>
      <c r="G116" s="197">
        <f>'Priedas 5'!$I$112</f>
        <v>0</v>
      </c>
      <c r="H116" s="205"/>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6"/>
      <c r="AY116" s="206"/>
      <c r="AZ116" s="206"/>
      <c r="BA116" s="206"/>
      <c r="BB116" s="206"/>
      <c r="BC116" s="206"/>
      <c r="BD116" s="206"/>
      <c r="BE116" s="206"/>
      <c r="BF116" s="206"/>
      <c r="BG116" s="206"/>
      <c r="BH116" s="206"/>
      <c r="BI116" s="206"/>
      <c r="BJ116" s="206"/>
      <c r="BK116" s="206"/>
      <c r="BL116" s="206"/>
      <c r="BM116" s="206"/>
      <c r="BN116" s="206"/>
      <c r="BO116" s="206"/>
      <c r="BP116" s="206"/>
      <c r="BQ116" s="206"/>
      <c r="BR116" s="206"/>
      <c r="BS116" s="206"/>
      <c r="BT116" s="206"/>
      <c r="BU116" s="206"/>
      <c r="BV116" s="206"/>
      <c r="BW116" s="206"/>
      <c r="BX116" s="206"/>
      <c r="BY116" s="206"/>
      <c r="BZ116" s="206"/>
      <c r="CA116" s="206"/>
      <c r="CB116" s="206"/>
      <c r="CC116" s="206"/>
      <c r="CD116" s="207"/>
      <c r="CE116" s="138" t="s">
        <v>395</v>
      </c>
      <c r="CH116" s="203">
        <f t="shared" si="33"/>
        <v>0</v>
      </c>
      <c r="CI116" s="204" t="str">
        <f t="shared" si="34"/>
        <v>-</v>
      </c>
    </row>
    <row r="117" spans="2:87" s="138" customFormat="1" ht="12.75" customHeight="1" x14ac:dyDescent="0.25">
      <c r="B117" s="148" t="s">
        <v>267</v>
      </c>
      <c r="C117" s="582" t="s">
        <v>268</v>
      </c>
      <c r="D117" s="582"/>
      <c r="E117" s="582"/>
      <c r="F117" s="583"/>
      <c r="G117" s="197">
        <f>'Priedas 5'!$I$113</f>
        <v>0</v>
      </c>
      <c r="H117" s="205"/>
      <c r="I117" s="206"/>
      <c r="J117" s="206"/>
      <c r="K117" s="206"/>
      <c r="L117" s="206"/>
      <c r="M117" s="206"/>
      <c r="N117" s="206"/>
      <c r="O117" s="206"/>
      <c r="P117" s="206"/>
      <c r="Q117" s="206"/>
      <c r="R117" s="206"/>
      <c r="S117" s="206"/>
      <c r="T117" s="206"/>
      <c r="U117" s="206"/>
      <c r="V117" s="206"/>
      <c r="W117" s="206"/>
      <c r="X117" s="206"/>
      <c r="Y117" s="206"/>
      <c r="Z117" s="206"/>
      <c r="AA117" s="206"/>
      <c r="AB117" s="206"/>
      <c r="AC117" s="206"/>
      <c r="AD117" s="206"/>
      <c r="AE117" s="206"/>
      <c r="AF117" s="206"/>
      <c r="AG117" s="206"/>
      <c r="AH117" s="206"/>
      <c r="AI117" s="206"/>
      <c r="AJ117" s="206"/>
      <c r="AK117" s="206"/>
      <c r="AL117" s="206"/>
      <c r="AM117" s="206"/>
      <c r="AN117" s="206"/>
      <c r="AO117" s="206"/>
      <c r="AP117" s="206"/>
      <c r="AQ117" s="206"/>
      <c r="AR117" s="206"/>
      <c r="AS117" s="206"/>
      <c r="AT117" s="206"/>
      <c r="AU117" s="206"/>
      <c r="AV117" s="206"/>
      <c r="AW117" s="206"/>
      <c r="AX117" s="206"/>
      <c r="AY117" s="206"/>
      <c r="AZ117" s="206"/>
      <c r="BA117" s="206"/>
      <c r="BB117" s="206"/>
      <c r="BC117" s="206"/>
      <c r="BD117" s="206"/>
      <c r="BE117" s="206"/>
      <c r="BF117" s="206"/>
      <c r="BG117" s="206"/>
      <c r="BH117" s="206"/>
      <c r="BI117" s="206"/>
      <c r="BJ117" s="206"/>
      <c r="BK117" s="206"/>
      <c r="BL117" s="206"/>
      <c r="BM117" s="206"/>
      <c r="BN117" s="206"/>
      <c r="BO117" s="206"/>
      <c r="BP117" s="206"/>
      <c r="BQ117" s="206"/>
      <c r="BR117" s="206"/>
      <c r="BS117" s="206"/>
      <c r="BT117" s="206"/>
      <c r="BU117" s="206"/>
      <c r="BV117" s="206"/>
      <c r="BW117" s="206"/>
      <c r="BX117" s="206"/>
      <c r="BY117" s="206"/>
      <c r="BZ117" s="206"/>
      <c r="CA117" s="206"/>
      <c r="CB117" s="206"/>
      <c r="CC117" s="206"/>
      <c r="CD117" s="207"/>
      <c r="CE117" s="138" t="s">
        <v>395</v>
      </c>
      <c r="CH117" s="203">
        <f t="shared" si="33"/>
        <v>0</v>
      </c>
      <c r="CI117" s="204" t="str">
        <f t="shared" si="34"/>
        <v>-</v>
      </c>
    </row>
    <row r="118" spans="2:87" s="138" customFormat="1" ht="12.75" customHeight="1" x14ac:dyDescent="0.25">
      <c r="B118" s="148" t="s">
        <v>269</v>
      </c>
      <c r="C118" s="582" t="s">
        <v>270</v>
      </c>
      <c r="D118" s="582"/>
      <c r="E118" s="582"/>
      <c r="F118" s="583"/>
      <c r="G118" s="197">
        <f>'Priedas 5'!$I$114</f>
        <v>0</v>
      </c>
      <c r="H118" s="205"/>
      <c r="I118" s="206"/>
      <c r="J118" s="206"/>
      <c r="K118" s="206"/>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c r="AK118" s="206"/>
      <c r="AL118" s="206"/>
      <c r="AM118" s="206"/>
      <c r="AN118" s="206"/>
      <c r="AO118" s="206"/>
      <c r="AP118" s="206"/>
      <c r="AQ118" s="206"/>
      <c r="AR118" s="206"/>
      <c r="AS118" s="206"/>
      <c r="AT118" s="206"/>
      <c r="AU118" s="206"/>
      <c r="AV118" s="206"/>
      <c r="AW118" s="206"/>
      <c r="AX118" s="206"/>
      <c r="AY118" s="206"/>
      <c r="AZ118" s="206"/>
      <c r="BA118" s="206"/>
      <c r="BB118" s="206"/>
      <c r="BC118" s="206"/>
      <c r="BD118" s="206"/>
      <c r="BE118" s="206"/>
      <c r="BF118" s="206"/>
      <c r="BG118" s="206"/>
      <c r="BH118" s="206"/>
      <c r="BI118" s="206"/>
      <c r="BJ118" s="206"/>
      <c r="BK118" s="206"/>
      <c r="BL118" s="206"/>
      <c r="BM118" s="206"/>
      <c r="BN118" s="206"/>
      <c r="BO118" s="206"/>
      <c r="BP118" s="206"/>
      <c r="BQ118" s="206"/>
      <c r="BR118" s="206"/>
      <c r="BS118" s="206"/>
      <c r="BT118" s="206"/>
      <c r="BU118" s="206"/>
      <c r="BV118" s="206"/>
      <c r="BW118" s="206"/>
      <c r="BX118" s="206"/>
      <c r="BY118" s="206"/>
      <c r="BZ118" s="206"/>
      <c r="CA118" s="206"/>
      <c r="CB118" s="206"/>
      <c r="CC118" s="206"/>
      <c r="CD118" s="207"/>
      <c r="CE118" s="138" t="s">
        <v>395</v>
      </c>
      <c r="CH118" s="203">
        <f t="shared" si="33"/>
        <v>0</v>
      </c>
      <c r="CI118" s="204" t="str">
        <f t="shared" si="34"/>
        <v>-</v>
      </c>
    </row>
    <row r="119" spans="2:87" s="138" customFormat="1" ht="12.75" customHeight="1" x14ac:dyDescent="0.25">
      <c r="B119" s="148" t="s">
        <v>271</v>
      </c>
      <c r="C119" s="582" t="s">
        <v>272</v>
      </c>
      <c r="D119" s="582"/>
      <c r="E119" s="582"/>
      <c r="F119" s="583"/>
      <c r="G119" s="197">
        <f>'Priedas 5'!$I$115</f>
        <v>0</v>
      </c>
      <c r="H119" s="205"/>
      <c r="I119" s="206"/>
      <c r="J119" s="206"/>
      <c r="K119" s="206"/>
      <c r="L119" s="206"/>
      <c r="M119" s="206"/>
      <c r="N119" s="206"/>
      <c r="O119" s="206"/>
      <c r="P119" s="206"/>
      <c r="Q119" s="206"/>
      <c r="R119" s="206"/>
      <c r="S119" s="206"/>
      <c r="T119" s="206"/>
      <c r="U119" s="206"/>
      <c r="V119" s="206"/>
      <c r="W119" s="206"/>
      <c r="X119" s="206"/>
      <c r="Y119" s="206"/>
      <c r="Z119" s="206"/>
      <c r="AA119" s="206"/>
      <c r="AB119" s="206"/>
      <c r="AC119" s="206"/>
      <c r="AD119" s="206"/>
      <c r="AE119" s="206"/>
      <c r="AF119" s="206"/>
      <c r="AG119" s="206"/>
      <c r="AH119" s="206"/>
      <c r="AI119" s="206"/>
      <c r="AJ119" s="206"/>
      <c r="AK119" s="206"/>
      <c r="AL119" s="206"/>
      <c r="AM119" s="206"/>
      <c r="AN119" s="206"/>
      <c r="AO119" s="206"/>
      <c r="AP119" s="206"/>
      <c r="AQ119" s="206"/>
      <c r="AR119" s="206"/>
      <c r="AS119" s="206"/>
      <c r="AT119" s="206"/>
      <c r="AU119" s="206"/>
      <c r="AV119" s="206"/>
      <c r="AW119" s="206"/>
      <c r="AX119" s="206"/>
      <c r="AY119" s="206"/>
      <c r="AZ119" s="206"/>
      <c r="BA119" s="206"/>
      <c r="BB119" s="206"/>
      <c r="BC119" s="206"/>
      <c r="BD119" s="206"/>
      <c r="BE119" s="206"/>
      <c r="BF119" s="206"/>
      <c r="BG119" s="206"/>
      <c r="BH119" s="206"/>
      <c r="BI119" s="206"/>
      <c r="BJ119" s="206"/>
      <c r="BK119" s="206"/>
      <c r="BL119" s="206"/>
      <c r="BM119" s="206"/>
      <c r="BN119" s="206"/>
      <c r="BO119" s="206"/>
      <c r="BP119" s="206"/>
      <c r="BQ119" s="206"/>
      <c r="BR119" s="206"/>
      <c r="BS119" s="206"/>
      <c r="BT119" s="206"/>
      <c r="BU119" s="206"/>
      <c r="BV119" s="206"/>
      <c r="BW119" s="206"/>
      <c r="BX119" s="206"/>
      <c r="BY119" s="206"/>
      <c r="BZ119" s="206"/>
      <c r="CA119" s="206"/>
      <c r="CB119" s="206"/>
      <c r="CC119" s="206"/>
      <c r="CD119" s="207"/>
      <c r="CE119" s="138" t="s">
        <v>395</v>
      </c>
      <c r="CH119" s="203">
        <f t="shared" si="33"/>
        <v>0</v>
      </c>
      <c r="CI119" s="204" t="str">
        <f t="shared" si="34"/>
        <v>-</v>
      </c>
    </row>
    <row r="120" spans="2:87" s="138" customFormat="1" ht="12.75" customHeight="1" x14ac:dyDescent="0.25">
      <c r="B120" s="148" t="s">
        <v>273</v>
      </c>
      <c r="C120" s="582" t="s">
        <v>274</v>
      </c>
      <c r="D120" s="582"/>
      <c r="E120" s="582"/>
      <c r="F120" s="583"/>
      <c r="G120" s="197">
        <f>'Priedas 5'!$I$116</f>
        <v>0</v>
      </c>
      <c r="H120" s="205"/>
      <c r="I120" s="206"/>
      <c r="J120" s="206"/>
      <c r="K120" s="206"/>
      <c r="L120" s="206"/>
      <c r="M120" s="206"/>
      <c r="N120" s="206"/>
      <c r="O120" s="206"/>
      <c r="P120" s="206"/>
      <c r="Q120" s="206"/>
      <c r="R120" s="206"/>
      <c r="S120" s="206"/>
      <c r="T120" s="206"/>
      <c r="U120" s="206"/>
      <c r="V120" s="206"/>
      <c r="W120" s="206"/>
      <c r="X120" s="206"/>
      <c r="Y120" s="206"/>
      <c r="Z120" s="206"/>
      <c r="AA120" s="206"/>
      <c r="AB120" s="206"/>
      <c r="AC120" s="206"/>
      <c r="AD120" s="206"/>
      <c r="AE120" s="206"/>
      <c r="AF120" s="206"/>
      <c r="AG120" s="206"/>
      <c r="AH120" s="206"/>
      <c r="AI120" s="206"/>
      <c r="AJ120" s="206"/>
      <c r="AK120" s="206"/>
      <c r="AL120" s="206"/>
      <c r="AM120" s="206"/>
      <c r="AN120" s="206"/>
      <c r="AO120" s="206"/>
      <c r="AP120" s="206"/>
      <c r="AQ120" s="206"/>
      <c r="AR120" s="206"/>
      <c r="AS120" s="206"/>
      <c r="AT120" s="206"/>
      <c r="AU120" s="206"/>
      <c r="AV120" s="206"/>
      <c r="AW120" s="206"/>
      <c r="AX120" s="206"/>
      <c r="AY120" s="206"/>
      <c r="AZ120" s="206"/>
      <c r="BA120" s="206"/>
      <c r="BB120" s="206"/>
      <c r="BC120" s="206"/>
      <c r="BD120" s="206"/>
      <c r="BE120" s="206"/>
      <c r="BF120" s="206"/>
      <c r="BG120" s="206"/>
      <c r="BH120" s="206"/>
      <c r="BI120" s="206"/>
      <c r="BJ120" s="206"/>
      <c r="BK120" s="206"/>
      <c r="BL120" s="206"/>
      <c r="BM120" s="206"/>
      <c r="BN120" s="206"/>
      <c r="BO120" s="206"/>
      <c r="BP120" s="206"/>
      <c r="BQ120" s="206"/>
      <c r="BR120" s="206"/>
      <c r="BS120" s="206"/>
      <c r="BT120" s="206"/>
      <c r="BU120" s="206"/>
      <c r="BV120" s="206"/>
      <c r="BW120" s="206"/>
      <c r="BX120" s="206"/>
      <c r="BY120" s="206"/>
      <c r="BZ120" s="206"/>
      <c r="CA120" s="206"/>
      <c r="CB120" s="206"/>
      <c r="CC120" s="206"/>
      <c r="CD120" s="207"/>
      <c r="CE120" s="138" t="s">
        <v>395</v>
      </c>
      <c r="CH120" s="203">
        <f t="shared" si="33"/>
        <v>0</v>
      </c>
      <c r="CI120" s="204" t="str">
        <f t="shared" si="34"/>
        <v>-</v>
      </c>
    </row>
    <row r="121" spans="2:87" s="138" customFormat="1" ht="12.75" customHeight="1" x14ac:dyDescent="0.25">
      <c r="B121" s="163" t="s">
        <v>275</v>
      </c>
      <c r="C121" s="592" t="s">
        <v>276</v>
      </c>
      <c r="D121" s="582"/>
      <c r="E121" s="582"/>
      <c r="F121" s="583"/>
      <c r="G121" s="197">
        <f>'Priedas 5'!$I$117</f>
        <v>0</v>
      </c>
      <c r="H121" s="205"/>
      <c r="I121" s="206"/>
      <c r="J121" s="206"/>
      <c r="K121" s="206"/>
      <c r="L121" s="206"/>
      <c r="M121" s="206"/>
      <c r="N121" s="206"/>
      <c r="O121" s="206"/>
      <c r="P121" s="206"/>
      <c r="Q121" s="206"/>
      <c r="R121" s="206"/>
      <c r="S121" s="206"/>
      <c r="T121" s="206"/>
      <c r="U121" s="206"/>
      <c r="V121" s="206"/>
      <c r="W121" s="206"/>
      <c r="X121" s="206"/>
      <c r="Y121" s="206"/>
      <c r="Z121" s="206"/>
      <c r="AA121" s="206"/>
      <c r="AB121" s="206"/>
      <c r="AC121" s="206"/>
      <c r="AD121" s="206"/>
      <c r="AE121" s="206"/>
      <c r="AF121" s="206"/>
      <c r="AG121" s="206"/>
      <c r="AH121" s="206"/>
      <c r="AI121" s="206"/>
      <c r="AJ121" s="206"/>
      <c r="AK121" s="206"/>
      <c r="AL121" s="206"/>
      <c r="AM121" s="206"/>
      <c r="AN121" s="206"/>
      <c r="AO121" s="206"/>
      <c r="AP121" s="206"/>
      <c r="AQ121" s="206"/>
      <c r="AR121" s="206"/>
      <c r="AS121" s="206"/>
      <c r="AT121" s="206"/>
      <c r="AU121" s="206"/>
      <c r="AV121" s="206"/>
      <c r="AW121" s="206"/>
      <c r="AX121" s="206"/>
      <c r="AY121" s="206"/>
      <c r="AZ121" s="206"/>
      <c r="BA121" s="206"/>
      <c r="BB121" s="206"/>
      <c r="BC121" s="206"/>
      <c r="BD121" s="206"/>
      <c r="BE121" s="206"/>
      <c r="BF121" s="206"/>
      <c r="BG121" s="206"/>
      <c r="BH121" s="206"/>
      <c r="BI121" s="206"/>
      <c r="BJ121" s="206"/>
      <c r="BK121" s="206"/>
      <c r="BL121" s="206"/>
      <c r="BM121" s="206"/>
      <c r="BN121" s="206"/>
      <c r="BO121" s="206"/>
      <c r="BP121" s="206"/>
      <c r="BQ121" s="206"/>
      <c r="BR121" s="206"/>
      <c r="BS121" s="206"/>
      <c r="BT121" s="206"/>
      <c r="BU121" s="206"/>
      <c r="BV121" s="206"/>
      <c r="BW121" s="206"/>
      <c r="BX121" s="206"/>
      <c r="BY121" s="206"/>
      <c r="BZ121" s="206"/>
      <c r="CA121" s="206"/>
      <c r="CB121" s="206"/>
      <c r="CC121" s="206"/>
      <c r="CD121" s="207"/>
      <c r="CH121" s="203">
        <f t="shared" si="33"/>
        <v>0</v>
      </c>
      <c r="CI121" s="204" t="str">
        <f t="shared" si="34"/>
        <v>-</v>
      </c>
    </row>
    <row r="122" spans="2:87" s="138" customFormat="1" ht="12.75" customHeight="1" x14ac:dyDescent="0.25">
      <c r="B122" s="163" t="s">
        <v>397</v>
      </c>
      <c r="C122" s="582" t="str">
        <f>'Priedas 5'!$C$118</f>
        <v>Kitų mokesčių valstybei  (nurodyti) sąnaudos</v>
      </c>
      <c r="D122" s="582"/>
      <c r="E122" s="582"/>
      <c r="F122" s="583"/>
      <c r="G122" s="197">
        <f>'Priedas 5'!$I$118</f>
        <v>0</v>
      </c>
      <c r="H122" s="205"/>
      <c r="I122" s="206"/>
      <c r="J122" s="206"/>
      <c r="K122" s="206"/>
      <c r="L122" s="206"/>
      <c r="M122" s="206"/>
      <c r="N122" s="206"/>
      <c r="O122" s="206"/>
      <c r="P122" s="206"/>
      <c r="Q122" s="206"/>
      <c r="R122" s="206"/>
      <c r="S122" s="206"/>
      <c r="T122" s="206"/>
      <c r="U122" s="206"/>
      <c r="V122" s="206"/>
      <c r="W122" s="206"/>
      <c r="X122" s="206"/>
      <c r="Y122" s="206"/>
      <c r="Z122" s="206"/>
      <c r="AA122" s="206"/>
      <c r="AB122" s="206"/>
      <c r="AC122" s="206"/>
      <c r="AD122" s="206"/>
      <c r="AE122" s="206"/>
      <c r="AF122" s="206"/>
      <c r="AG122" s="206"/>
      <c r="AH122" s="206"/>
      <c r="AI122" s="206"/>
      <c r="AJ122" s="206"/>
      <c r="AK122" s="206"/>
      <c r="AL122" s="206"/>
      <c r="AM122" s="206"/>
      <c r="AN122" s="206"/>
      <c r="AO122" s="206"/>
      <c r="AP122" s="206"/>
      <c r="AQ122" s="206"/>
      <c r="AR122" s="206"/>
      <c r="AS122" s="206"/>
      <c r="AT122" s="206"/>
      <c r="AU122" s="206"/>
      <c r="AV122" s="206"/>
      <c r="AW122" s="206"/>
      <c r="AX122" s="206"/>
      <c r="AY122" s="206"/>
      <c r="AZ122" s="206"/>
      <c r="BA122" s="206"/>
      <c r="BB122" s="206"/>
      <c r="BC122" s="206"/>
      <c r="BD122" s="206"/>
      <c r="BE122" s="206"/>
      <c r="BF122" s="206"/>
      <c r="BG122" s="206"/>
      <c r="BH122" s="206"/>
      <c r="BI122" s="206"/>
      <c r="BJ122" s="206"/>
      <c r="BK122" s="206"/>
      <c r="BL122" s="206"/>
      <c r="BM122" s="206"/>
      <c r="BN122" s="206"/>
      <c r="BO122" s="206"/>
      <c r="BP122" s="206"/>
      <c r="BQ122" s="206"/>
      <c r="BR122" s="206"/>
      <c r="BS122" s="206"/>
      <c r="BT122" s="206"/>
      <c r="BU122" s="206"/>
      <c r="BV122" s="206"/>
      <c r="BW122" s="206"/>
      <c r="BX122" s="206"/>
      <c r="BY122" s="206"/>
      <c r="BZ122" s="206"/>
      <c r="CA122" s="206"/>
      <c r="CB122" s="206"/>
      <c r="CC122" s="206"/>
      <c r="CD122" s="207"/>
      <c r="CE122" s="138" t="s">
        <v>395</v>
      </c>
      <c r="CH122" s="203">
        <f t="shared" si="33"/>
        <v>0</v>
      </c>
      <c r="CI122" s="204" t="str">
        <f t="shared" si="34"/>
        <v>-</v>
      </c>
    </row>
    <row r="123" spans="2:87" s="138" customFormat="1" ht="12.75" customHeight="1" x14ac:dyDescent="0.25">
      <c r="B123" s="155" t="s">
        <v>279</v>
      </c>
      <c r="C123" s="590" t="s">
        <v>280</v>
      </c>
      <c r="D123" s="590"/>
      <c r="E123" s="590"/>
      <c r="F123" s="591"/>
      <c r="G123" s="197">
        <f>'Priedas 5'!$I$119</f>
        <v>0</v>
      </c>
      <c r="H123" s="198">
        <f t="shared" ref="H123:AM123" si="38">SUM(H124:H128)</f>
        <v>0</v>
      </c>
      <c r="I123" s="199">
        <f t="shared" si="38"/>
        <v>0</v>
      </c>
      <c r="J123" s="199">
        <f t="shared" si="38"/>
        <v>0</v>
      </c>
      <c r="K123" s="199">
        <f t="shared" si="38"/>
        <v>0</v>
      </c>
      <c r="L123" s="199">
        <f t="shared" si="38"/>
        <v>0</v>
      </c>
      <c r="M123" s="199">
        <f t="shared" si="38"/>
        <v>0</v>
      </c>
      <c r="N123" s="199">
        <f t="shared" si="38"/>
        <v>0</v>
      </c>
      <c r="O123" s="199">
        <f t="shared" si="38"/>
        <v>0</v>
      </c>
      <c r="P123" s="199">
        <f t="shared" si="38"/>
        <v>0</v>
      </c>
      <c r="Q123" s="199">
        <f t="shared" si="38"/>
        <v>0</v>
      </c>
      <c r="R123" s="199">
        <f t="shared" si="38"/>
        <v>0</v>
      </c>
      <c r="S123" s="199">
        <f t="shared" si="38"/>
        <v>0</v>
      </c>
      <c r="T123" s="199">
        <f t="shared" si="38"/>
        <v>0</v>
      </c>
      <c r="U123" s="199">
        <f t="shared" si="38"/>
        <v>0</v>
      </c>
      <c r="V123" s="199">
        <f t="shared" si="38"/>
        <v>0</v>
      </c>
      <c r="W123" s="199">
        <f t="shared" si="38"/>
        <v>0</v>
      </c>
      <c r="X123" s="199">
        <f t="shared" si="38"/>
        <v>0</v>
      </c>
      <c r="Y123" s="199">
        <f t="shared" si="38"/>
        <v>0</v>
      </c>
      <c r="Z123" s="199">
        <f t="shared" si="38"/>
        <v>0</v>
      </c>
      <c r="AA123" s="199">
        <f t="shared" si="38"/>
        <v>0</v>
      </c>
      <c r="AB123" s="199">
        <f t="shared" si="38"/>
        <v>0</v>
      </c>
      <c r="AC123" s="199">
        <f t="shared" si="38"/>
        <v>0</v>
      </c>
      <c r="AD123" s="199">
        <f t="shared" si="38"/>
        <v>0</v>
      </c>
      <c r="AE123" s="199">
        <f t="shared" si="38"/>
        <v>0</v>
      </c>
      <c r="AF123" s="199">
        <f t="shared" si="38"/>
        <v>0</v>
      </c>
      <c r="AG123" s="199">
        <f t="shared" si="38"/>
        <v>0</v>
      </c>
      <c r="AH123" s="199">
        <f t="shared" si="38"/>
        <v>0</v>
      </c>
      <c r="AI123" s="199">
        <f t="shared" si="38"/>
        <v>0</v>
      </c>
      <c r="AJ123" s="199">
        <f t="shared" si="38"/>
        <v>0</v>
      </c>
      <c r="AK123" s="199">
        <f t="shared" si="38"/>
        <v>0</v>
      </c>
      <c r="AL123" s="199">
        <f t="shared" si="38"/>
        <v>0</v>
      </c>
      <c r="AM123" s="199">
        <f t="shared" si="38"/>
        <v>0</v>
      </c>
      <c r="AN123" s="200">
        <f t="shared" ref="AN123:BS123" si="39">SUM(AN124:AN128)</f>
        <v>0</v>
      </c>
      <c r="AO123" s="200">
        <f t="shared" si="39"/>
        <v>0</v>
      </c>
      <c r="AP123" s="200">
        <f t="shared" si="39"/>
        <v>0</v>
      </c>
      <c r="AQ123" s="200">
        <f t="shared" si="39"/>
        <v>0</v>
      </c>
      <c r="AR123" s="199">
        <f t="shared" si="39"/>
        <v>0</v>
      </c>
      <c r="AS123" s="200">
        <f t="shared" si="39"/>
        <v>0</v>
      </c>
      <c r="AT123" s="200">
        <f t="shared" si="39"/>
        <v>0</v>
      </c>
      <c r="AU123" s="200">
        <f t="shared" si="39"/>
        <v>0</v>
      </c>
      <c r="AV123" s="199">
        <f t="shared" si="39"/>
        <v>0</v>
      </c>
      <c r="AW123" s="199">
        <f t="shared" si="39"/>
        <v>0</v>
      </c>
      <c r="AX123" s="200">
        <f t="shared" si="39"/>
        <v>0</v>
      </c>
      <c r="AY123" s="200">
        <f t="shared" si="39"/>
        <v>0</v>
      </c>
      <c r="AZ123" s="200">
        <f t="shared" si="39"/>
        <v>0</v>
      </c>
      <c r="BA123" s="199">
        <f t="shared" si="39"/>
        <v>0</v>
      </c>
      <c r="BB123" s="199">
        <f t="shared" si="39"/>
        <v>0</v>
      </c>
      <c r="BC123" s="200">
        <f t="shared" si="39"/>
        <v>0</v>
      </c>
      <c r="BD123" s="200">
        <f t="shared" si="39"/>
        <v>0</v>
      </c>
      <c r="BE123" s="200">
        <f t="shared" si="39"/>
        <v>0</v>
      </c>
      <c r="BF123" s="199">
        <f t="shared" si="39"/>
        <v>0</v>
      </c>
      <c r="BG123" s="199">
        <f t="shared" si="39"/>
        <v>0</v>
      </c>
      <c r="BH123" s="200">
        <f t="shared" si="39"/>
        <v>0</v>
      </c>
      <c r="BI123" s="200">
        <f t="shared" si="39"/>
        <v>0</v>
      </c>
      <c r="BJ123" s="200">
        <f t="shared" si="39"/>
        <v>0</v>
      </c>
      <c r="BK123" s="199">
        <f t="shared" si="39"/>
        <v>0</v>
      </c>
      <c r="BL123" s="199">
        <f t="shared" si="39"/>
        <v>0</v>
      </c>
      <c r="BM123" s="200">
        <f t="shared" si="39"/>
        <v>0</v>
      </c>
      <c r="BN123" s="200">
        <f t="shared" si="39"/>
        <v>0</v>
      </c>
      <c r="BO123" s="200">
        <f t="shared" si="39"/>
        <v>0</v>
      </c>
      <c r="BP123" s="201">
        <f t="shared" si="39"/>
        <v>0</v>
      </c>
      <c r="BQ123" s="199">
        <f t="shared" si="39"/>
        <v>0</v>
      </c>
      <c r="BR123" s="199">
        <f t="shared" si="39"/>
        <v>0</v>
      </c>
      <c r="BS123" s="199">
        <f t="shared" si="39"/>
        <v>0</v>
      </c>
      <c r="BT123" s="199">
        <f t="shared" ref="BT123:CD123" si="40">SUM(BT124:BT128)</f>
        <v>0</v>
      </c>
      <c r="BU123" s="199">
        <f t="shared" si="40"/>
        <v>0</v>
      </c>
      <c r="BV123" s="199">
        <f t="shared" si="40"/>
        <v>0</v>
      </c>
      <c r="BW123" s="199">
        <f t="shared" si="40"/>
        <v>0</v>
      </c>
      <c r="BX123" s="199">
        <f t="shared" si="40"/>
        <v>0</v>
      </c>
      <c r="BY123" s="199">
        <f t="shared" si="40"/>
        <v>0</v>
      </c>
      <c r="BZ123" s="199">
        <f t="shared" si="40"/>
        <v>0</v>
      </c>
      <c r="CA123" s="199">
        <f t="shared" si="40"/>
        <v>0</v>
      </c>
      <c r="CB123" s="199">
        <f t="shared" si="40"/>
        <v>0</v>
      </c>
      <c r="CC123" s="199">
        <f t="shared" si="40"/>
        <v>0</v>
      </c>
      <c r="CD123" s="202">
        <f t="shared" si="40"/>
        <v>0</v>
      </c>
      <c r="CE123" s="138" t="s">
        <v>395</v>
      </c>
      <c r="CH123" s="203">
        <f t="shared" si="33"/>
        <v>0</v>
      </c>
      <c r="CI123" s="204" t="str">
        <f t="shared" si="34"/>
        <v>-</v>
      </c>
    </row>
    <row r="124" spans="2:87" s="138" customFormat="1" ht="12.75" customHeight="1" x14ac:dyDescent="0.25">
      <c r="B124" s="148" t="s">
        <v>281</v>
      </c>
      <c r="C124" s="582" t="s">
        <v>282</v>
      </c>
      <c r="D124" s="582"/>
      <c r="E124" s="582"/>
      <c r="F124" s="583"/>
      <c r="G124" s="197">
        <f>'Priedas 5'!$I$120</f>
        <v>0</v>
      </c>
      <c r="H124" s="205"/>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c r="BI124" s="206"/>
      <c r="BJ124" s="206"/>
      <c r="BK124" s="206"/>
      <c r="BL124" s="206"/>
      <c r="BM124" s="206"/>
      <c r="BN124" s="206"/>
      <c r="BO124" s="206"/>
      <c r="BP124" s="206"/>
      <c r="BQ124" s="206"/>
      <c r="BR124" s="206"/>
      <c r="BS124" s="206"/>
      <c r="BT124" s="206"/>
      <c r="BU124" s="206"/>
      <c r="BV124" s="206"/>
      <c r="BW124" s="206"/>
      <c r="BX124" s="206"/>
      <c r="BY124" s="206"/>
      <c r="BZ124" s="206"/>
      <c r="CA124" s="206"/>
      <c r="CB124" s="206"/>
      <c r="CC124" s="206"/>
      <c r="CD124" s="207"/>
      <c r="CE124" s="138" t="s">
        <v>395</v>
      </c>
      <c r="CH124" s="203">
        <f t="shared" si="33"/>
        <v>0</v>
      </c>
      <c r="CI124" s="204" t="str">
        <f t="shared" si="34"/>
        <v>-</v>
      </c>
    </row>
    <row r="125" spans="2:87" s="138" customFormat="1" ht="12.75" customHeight="1" x14ac:dyDescent="0.25">
      <c r="B125" s="148" t="s">
        <v>283</v>
      </c>
      <c r="C125" s="582" t="s">
        <v>284</v>
      </c>
      <c r="D125" s="582"/>
      <c r="E125" s="582"/>
      <c r="F125" s="583"/>
      <c r="G125" s="197">
        <f>'Priedas 5'!$I$121</f>
        <v>0</v>
      </c>
      <c r="H125" s="205"/>
      <c r="I125" s="206"/>
      <c r="J125" s="206"/>
      <c r="K125" s="206"/>
      <c r="L125" s="206"/>
      <c r="M125" s="206"/>
      <c r="N125" s="206"/>
      <c r="O125" s="206"/>
      <c r="P125" s="206"/>
      <c r="Q125" s="206"/>
      <c r="R125" s="206"/>
      <c r="S125" s="206"/>
      <c r="T125" s="206"/>
      <c r="U125" s="206"/>
      <c r="V125" s="206"/>
      <c r="W125" s="206"/>
      <c r="X125" s="206"/>
      <c r="Y125" s="206"/>
      <c r="Z125" s="206"/>
      <c r="AA125" s="206"/>
      <c r="AB125" s="206"/>
      <c r="AC125" s="206"/>
      <c r="AD125" s="206"/>
      <c r="AE125" s="206"/>
      <c r="AF125" s="206"/>
      <c r="AG125" s="206"/>
      <c r="AH125" s="206"/>
      <c r="AI125" s="206"/>
      <c r="AJ125" s="206"/>
      <c r="AK125" s="206"/>
      <c r="AL125" s="206"/>
      <c r="AM125" s="206"/>
      <c r="AN125" s="206"/>
      <c r="AO125" s="206"/>
      <c r="AP125" s="206"/>
      <c r="AQ125" s="206"/>
      <c r="AR125" s="206"/>
      <c r="AS125" s="206"/>
      <c r="AT125" s="206"/>
      <c r="AU125" s="206"/>
      <c r="AV125" s="206"/>
      <c r="AW125" s="206"/>
      <c r="AX125" s="206"/>
      <c r="AY125" s="206"/>
      <c r="AZ125" s="206"/>
      <c r="BA125" s="206"/>
      <c r="BB125" s="206"/>
      <c r="BC125" s="206"/>
      <c r="BD125" s="206"/>
      <c r="BE125" s="206"/>
      <c r="BF125" s="206"/>
      <c r="BG125" s="206"/>
      <c r="BH125" s="206"/>
      <c r="BI125" s="206"/>
      <c r="BJ125" s="206"/>
      <c r="BK125" s="206"/>
      <c r="BL125" s="206"/>
      <c r="BM125" s="206"/>
      <c r="BN125" s="206"/>
      <c r="BO125" s="206"/>
      <c r="BP125" s="206"/>
      <c r="BQ125" s="206"/>
      <c r="BR125" s="206"/>
      <c r="BS125" s="206"/>
      <c r="BT125" s="206"/>
      <c r="BU125" s="206"/>
      <c r="BV125" s="206"/>
      <c r="BW125" s="206"/>
      <c r="BX125" s="206"/>
      <c r="BY125" s="206"/>
      <c r="BZ125" s="206"/>
      <c r="CA125" s="206"/>
      <c r="CB125" s="206"/>
      <c r="CC125" s="206"/>
      <c r="CD125" s="207"/>
      <c r="CE125" s="138" t="s">
        <v>395</v>
      </c>
      <c r="CH125" s="203">
        <f t="shared" si="33"/>
        <v>0</v>
      </c>
      <c r="CI125" s="204" t="str">
        <f t="shared" si="34"/>
        <v>-</v>
      </c>
    </row>
    <row r="126" spans="2:87" s="138" customFormat="1" ht="12.75" customHeight="1" x14ac:dyDescent="0.25">
      <c r="B126" s="148" t="s">
        <v>285</v>
      </c>
      <c r="C126" s="582" t="s">
        <v>286</v>
      </c>
      <c r="D126" s="582"/>
      <c r="E126" s="582"/>
      <c r="F126" s="583"/>
      <c r="G126" s="197">
        <f>'Priedas 5'!$I$122</f>
        <v>0</v>
      </c>
      <c r="H126" s="205"/>
      <c r="I126" s="206"/>
      <c r="J126" s="206"/>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6"/>
      <c r="AK126" s="206"/>
      <c r="AL126" s="206"/>
      <c r="AM126" s="206"/>
      <c r="AN126" s="206"/>
      <c r="AO126" s="206"/>
      <c r="AP126" s="206"/>
      <c r="AQ126" s="206"/>
      <c r="AR126" s="206"/>
      <c r="AS126" s="206"/>
      <c r="AT126" s="206"/>
      <c r="AU126" s="206"/>
      <c r="AV126" s="206"/>
      <c r="AW126" s="206"/>
      <c r="AX126" s="206"/>
      <c r="AY126" s="206"/>
      <c r="AZ126" s="206"/>
      <c r="BA126" s="206"/>
      <c r="BB126" s="206"/>
      <c r="BC126" s="206"/>
      <c r="BD126" s="206"/>
      <c r="BE126" s="206"/>
      <c r="BF126" s="206"/>
      <c r="BG126" s="206"/>
      <c r="BH126" s="206"/>
      <c r="BI126" s="206"/>
      <c r="BJ126" s="206"/>
      <c r="BK126" s="206"/>
      <c r="BL126" s="206"/>
      <c r="BM126" s="206"/>
      <c r="BN126" s="206"/>
      <c r="BO126" s="206"/>
      <c r="BP126" s="206"/>
      <c r="BQ126" s="206"/>
      <c r="BR126" s="206"/>
      <c r="BS126" s="206"/>
      <c r="BT126" s="206"/>
      <c r="BU126" s="206"/>
      <c r="BV126" s="206"/>
      <c r="BW126" s="206"/>
      <c r="BX126" s="206"/>
      <c r="BY126" s="206"/>
      <c r="BZ126" s="206"/>
      <c r="CA126" s="206"/>
      <c r="CB126" s="206"/>
      <c r="CC126" s="206"/>
      <c r="CD126" s="207"/>
      <c r="CE126" s="138" t="s">
        <v>395</v>
      </c>
      <c r="CH126" s="203">
        <f t="shared" si="33"/>
        <v>0</v>
      </c>
      <c r="CI126" s="204" t="str">
        <f t="shared" si="34"/>
        <v>-</v>
      </c>
    </row>
    <row r="127" spans="2:87" s="138" customFormat="1" ht="12.75" customHeight="1" x14ac:dyDescent="0.25">
      <c r="B127" s="148" t="s">
        <v>287</v>
      </c>
      <c r="C127" s="582" t="str">
        <f>'Priedas 5'!$C$123</f>
        <v>Kitos finansinės sąnaudos (nurodyti)</v>
      </c>
      <c r="D127" s="582"/>
      <c r="E127" s="582"/>
      <c r="F127" s="583"/>
      <c r="G127" s="197">
        <f>'Priedas 5'!$I$123</f>
        <v>0</v>
      </c>
      <c r="H127" s="205"/>
      <c r="I127" s="206"/>
      <c r="J127" s="206"/>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6"/>
      <c r="AP127" s="206"/>
      <c r="AQ127" s="206"/>
      <c r="AR127" s="206"/>
      <c r="AS127" s="206"/>
      <c r="AT127" s="206"/>
      <c r="AU127" s="206"/>
      <c r="AV127" s="206"/>
      <c r="AW127" s="206"/>
      <c r="AX127" s="206"/>
      <c r="AY127" s="206"/>
      <c r="AZ127" s="206"/>
      <c r="BA127" s="206"/>
      <c r="BB127" s="206"/>
      <c r="BC127" s="206"/>
      <c r="BD127" s="206"/>
      <c r="BE127" s="206"/>
      <c r="BF127" s="206"/>
      <c r="BG127" s="206"/>
      <c r="BH127" s="206"/>
      <c r="BI127" s="206"/>
      <c r="BJ127" s="206"/>
      <c r="BK127" s="206"/>
      <c r="BL127" s="206"/>
      <c r="BM127" s="206"/>
      <c r="BN127" s="206"/>
      <c r="BO127" s="206"/>
      <c r="BP127" s="206"/>
      <c r="BQ127" s="206"/>
      <c r="BR127" s="206"/>
      <c r="BS127" s="206"/>
      <c r="BT127" s="206"/>
      <c r="BU127" s="206"/>
      <c r="BV127" s="206"/>
      <c r="BW127" s="206"/>
      <c r="BX127" s="206"/>
      <c r="BY127" s="206"/>
      <c r="BZ127" s="206"/>
      <c r="CA127" s="206"/>
      <c r="CB127" s="206"/>
      <c r="CC127" s="206"/>
      <c r="CD127" s="207"/>
      <c r="CE127" s="138" t="s">
        <v>395</v>
      </c>
      <c r="CH127" s="203">
        <f t="shared" si="33"/>
        <v>0</v>
      </c>
      <c r="CI127" s="204" t="str">
        <f t="shared" si="34"/>
        <v>-</v>
      </c>
    </row>
    <row r="128" spans="2:87" s="138" customFormat="1" ht="12.75" customHeight="1" x14ac:dyDescent="0.25">
      <c r="B128" s="148" t="s">
        <v>289</v>
      </c>
      <c r="C128" s="582" t="str">
        <f>'Priedas 5'!$C$124</f>
        <v/>
      </c>
      <c r="D128" s="582"/>
      <c r="E128" s="582"/>
      <c r="F128" s="583"/>
      <c r="G128" s="197">
        <f>'Priedas 5'!$I$124</f>
        <v>0</v>
      </c>
      <c r="H128" s="205"/>
      <c r="I128" s="206"/>
      <c r="J128" s="206"/>
      <c r="K128" s="206"/>
      <c r="L128" s="206"/>
      <c r="M128" s="206"/>
      <c r="N128" s="206"/>
      <c r="O128" s="206"/>
      <c r="P128" s="206"/>
      <c r="Q128" s="206"/>
      <c r="R128" s="206"/>
      <c r="S128" s="206"/>
      <c r="T128" s="206"/>
      <c r="U128" s="206"/>
      <c r="V128" s="206"/>
      <c r="W128" s="206"/>
      <c r="X128" s="206"/>
      <c r="Y128" s="206"/>
      <c r="Z128" s="206"/>
      <c r="AA128" s="206"/>
      <c r="AB128" s="206"/>
      <c r="AC128" s="206"/>
      <c r="AD128" s="206"/>
      <c r="AE128" s="206"/>
      <c r="AF128" s="206"/>
      <c r="AG128" s="206"/>
      <c r="AH128" s="206"/>
      <c r="AI128" s="206"/>
      <c r="AJ128" s="206"/>
      <c r="AK128" s="206"/>
      <c r="AL128" s="206"/>
      <c r="AM128" s="206"/>
      <c r="AN128" s="206"/>
      <c r="AO128" s="206"/>
      <c r="AP128" s="206"/>
      <c r="AQ128" s="206"/>
      <c r="AR128" s="206"/>
      <c r="AS128" s="206"/>
      <c r="AT128" s="206"/>
      <c r="AU128" s="206"/>
      <c r="AV128" s="206"/>
      <c r="AW128" s="206"/>
      <c r="AX128" s="206"/>
      <c r="AY128" s="206"/>
      <c r="AZ128" s="206"/>
      <c r="BA128" s="206"/>
      <c r="BB128" s="206"/>
      <c r="BC128" s="206"/>
      <c r="BD128" s="206"/>
      <c r="BE128" s="206"/>
      <c r="BF128" s="206"/>
      <c r="BG128" s="206"/>
      <c r="BH128" s="206"/>
      <c r="BI128" s="206"/>
      <c r="BJ128" s="206"/>
      <c r="BK128" s="206"/>
      <c r="BL128" s="206"/>
      <c r="BM128" s="206"/>
      <c r="BN128" s="206"/>
      <c r="BO128" s="206"/>
      <c r="BP128" s="206"/>
      <c r="BQ128" s="206"/>
      <c r="BR128" s="206"/>
      <c r="BS128" s="206"/>
      <c r="BT128" s="206"/>
      <c r="BU128" s="206"/>
      <c r="BV128" s="206"/>
      <c r="BW128" s="206"/>
      <c r="BX128" s="206"/>
      <c r="BY128" s="206"/>
      <c r="BZ128" s="206"/>
      <c r="CA128" s="206"/>
      <c r="CB128" s="206"/>
      <c r="CC128" s="206"/>
      <c r="CD128" s="207"/>
      <c r="CE128" s="138" t="s">
        <v>395</v>
      </c>
      <c r="CH128" s="203">
        <f t="shared" si="33"/>
        <v>0</v>
      </c>
      <c r="CI128" s="204" t="str">
        <f t="shared" si="34"/>
        <v>-</v>
      </c>
    </row>
    <row r="129" spans="2:87" s="138" customFormat="1" ht="12.75" customHeight="1" x14ac:dyDescent="0.25">
      <c r="B129" s="155" t="s">
        <v>290</v>
      </c>
      <c r="C129" s="590" t="s">
        <v>291</v>
      </c>
      <c r="D129" s="590"/>
      <c r="E129" s="590"/>
      <c r="F129" s="591"/>
      <c r="G129" s="197">
        <f>'Priedas 5'!$I$125</f>
        <v>0</v>
      </c>
      <c r="H129" s="198">
        <f t="shared" ref="H129:AM129" si="41">SUM(H130:H141)</f>
        <v>0</v>
      </c>
      <c r="I129" s="199">
        <f t="shared" si="41"/>
        <v>0</v>
      </c>
      <c r="J129" s="199">
        <f t="shared" si="41"/>
        <v>0</v>
      </c>
      <c r="K129" s="199">
        <f t="shared" si="41"/>
        <v>0</v>
      </c>
      <c r="L129" s="199">
        <f t="shared" si="41"/>
        <v>0</v>
      </c>
      <c r="M129" s="199">
        <f t="shared" si="41"/>
        <v>0</v>
      </c>
      <c r="N129" s="199">
        <f t="shared" si="41"/>
        <v>0</v>
      </c>
      <c r="O129" s="199">
        <f t="shared" si="41"/>
        <v>0</v>
      </c>
      <c r="P129" s="199">
        <f t="shared" si="41"/>
        <v>0</v>
      </c>
      <c r="Q129" s="199">
        <f t="shared" si="41"/>
        <v>0</v>
      </c>
      <c r="R129" s="199">
        <f t="shared" si="41"/>
        <v>0</v>
      </c>
      <c r="S129" s="199">
        <f t="shared" si="41"/>
        <v>0</v>
      </c>
      <c r="T129" s="199">
        <f t="shared" si="41"/>
        <v>0</v>
      </c>
      <c r="U129" s="199">
        <f t="shared" si="41"/>
        <v>0</v>
      </c>
      <c r="V129" s="199">
        <f t="shared" si="41"/>
        <v>0</v>
      </c>
      <c r="W129" s="199">
        <f t="shared" si="41"/>
        <v>0</v>
      </c>
      <c r="X129" s="199">
        <f t="shared" si="41"/>
        <v>0</v>
      </c>
      <c r="Y129" s="199">
        <f t="shared" si="41"/>
        <v>0</v>
      </c>
      <c r="Z129" s="199">
        <f t="shared" si="41"/>
        <v>0</v>
      </c>
      <c r="AA129" s="199">
        <f t="shared" si="41"/>
        <v>0</v>
      </c>
      <c r="AB129" s="199">
        <f t="shared" si="41"/>
        <v>0</v>
      </c>
      <c r="AC129" s="199">
        <f t="shared" si="41"/>
        <v>0</v>
      </c>
      <c r="AD129" s="199">
        <f t="shared" si="41"/>
        <v>0</v>
      </c>
      <c r="AE129" s="199">
        <f t="shared" si="41"/>
        <v>0</v>
      </c>
      <c r="AF129" s="199">
        <f t="shared" si="41"/>
        <v>0</v>
      </c>
      <c r="AG129" s="199">
        <f t="shared" si="41"/>
        <v>0</v>
      </c>
      <c r="AH129" s="199">
        <f t="shared" si="41"/>
        <v>0</v>
      </c>
      <c r="AI129" s="199">
        <f t="shared" si="41"/>
        <v>0</v>
      </c>
      <c r="AJ129" s="199">
        <f t="shared" si="41"/>
        <v>0</v>
      </c>
      <c r="AK129" s="199">
        <f t="shared" si="41"/>
        <v>0</v>
      </c>
      <c r="AL129" s="199">
        <f t="shared" si="41"/>
        <v>0</v>
      </c>
      <c r="AM129" s="199">
        <f t="shared" si="41"/>
        <v>0</v>
      </c>
      <c r="AN129" s="200">
        <f t="shared" ref="AN129:BS129" si="42">SUM(AN130:AN141)</f>
        <v>0</v>
      </c>
      <c r="AO129" s="200">
        <f t="shared" si="42"/>
        <v>0</v>
      </c>
      <c r="AP129" s="200">
        <f t="shared" si="42"/>
        <v>0</v>
      </c>
      <c r="AQ129" s="200">
        <f t="shared" si="42"/>
        <v>0</v>
      </c>
      <c r="AR129" s="199">
        <f t="shared" si="42"/>
        <v>0</v>
      </c>
      <c r="AS129" s="200">
        <f t="shared" si="42"/>
        <v>0</v>
      </c>
      <c r="AT129" s="200">
        <f t="shared" si="42"/>
        <v>0</v>
      </c>
      <c r="AU129" s="200">
        <f t="shared" si="42"/>
        <v>0</v>
      </c>
      <c r="AV129" s="199">
        <f t="shared" si="42"/>
        <v>0</v>
      </c>
      <c r="AW129" s="199">
        <f t="shared" si="42"/>
        <v>0</v>
      </c>
      <c r="AX129" s="200">
        <f t="shared" si="42"/>
        <v>0</v>
      </c>
      <c r="AY129" s="200">
        <f t="shared" si="42"/>
        <v>0</v>
      </c>
      <c r="AZ129" s="200">
        <f t="shared" si="42"/>
        <v>0</v>
      </c>
      <c r="BA129" s="199">
        <f t="shared" si="42"/>
        <v>0</v>
      </c>
      <c r="BB129" s="199">
        <f t="shared" si="42"/>
        <v>0</v>
      </c>
      <c r="BC129" s="200">
        <f t="shared" si="42"/>
        <v>0</v>
      </c>
      <c r="BD129" s="200">
        <f t="shared" si="42"/>
        <v>0</v>
      </c>
      <c r="BE129" s="200">
        <f t="shared" si="42"/>
        <v>0</v>
      </c>
      <c r="BF129" s="199">
        <f t="shared" si="42"/>
        <v>0</v>
      </c>
      <c r="BG129" s="199">
        <f t="shared" si="42"/>
        <v>0</v>
      </c>
      <c r="BH129" s="200">
        <f t="shared" si="42"/>
        <v>0</v>
      </c>
      <c r="BI129" s="200">
        <f t="shared" si="42"/>
        <v>0</v>
      </c>
      <c r="BJ129" s="200">
        <f t="shared" si="42"/>
        <v>0</v>
      </c>
      <c r="BK129" s="199">
        <f t="shared" si="42"/>
        <v>0</v>
      </c>
      <c r="BL129" s="199">
        <f t="shared" si="42"/>
        <v>0</v>
      </c>
      <c r="BM129" s="200">
        <f t="shared" si="42"/>
        <v>0</v>
      </c>
      <c r="BN129" s="200">
        <f t="shared" si="42"/>
        <v>0</v>
      </c>
      <c r="BO129" s="200">
        <f t="shared" si="42"/>
        <v>0</v>
      </c>
      <c r="BP129" s="201">
        <f t="shared" si="42"/>
        <v>0</v>
      </c>
      <c r="BQ129" s="199">
        <f t="shared" si="42"/>
        <v>0</v>
      </c>
      <c r="BR129" s="199">
        <f t="shared" si="42"/>
        <v>0</v>
      </c>
      <c r="BS129" s="199">
        <f t="shared" si="42"/>
        <v>0</v>
      </c>
      <c r="BT129" s="199">
        <f t="shared" ref="BT129:CD129" si="43">SUM(BT130:BT141)</f>
        <v>0</v>
      </c>
      <c r="BU129" s="199">
        <f t="shared" si="43"/>
        <v>0</v>
      </c>
      <c r="BV129" s="199">
        <f t="shared" si="43"/>
        <v>0</v>
      </c>
      <c r="BW129" s="199">
        <f t="shared" si="43"/>
        <v>0</v>
      </c>
      <c r="BX129" s="199">
        <f t="shared" si="43"/>
        <v>0</v>
      </c>
      <c r="BY129" s="199">
        <f t="shared" si="43"/>
        <v>0</v>
      </c>
      <c r="BZ129" s="199">
        <f t="shared" si="43"/>
        <v>0</v>
      </c>
      <c r="CA129" s="199">
        <f t="shared" si="43"/>
        <v>0</v>
      </c>
      <c r="CB129" s="199">
        <f t="shared" si="43"/>
        <v>0</v>
      </c>
      <c r="CC129" s="199">
        <f t="shared" si="43"/>
        <v>0</v>
      </c>
      <c r="CD129" s="202">
        <f t="shared" si="43"/>
        <v>0</v>
      </c>
      <c r="CE129" s="138" t="s">
        <v>395</v>
      </c>
      <c r="CH129" s="203">
        <f t="shared" si="33"/>
        <v>0</v>
      </c>
      <c r="CI129" s="204" t="str">
        <f t="shared" si="34"/>
        <v>-</v>
      </c>
    </row>
    <row r="130" spans="2:87" s="138" customFormat="1" ht="12.75" customHeight="1" x14ac:dyDescent="0.25">
      <c r="B130" s="163" t="s">
        <v>292</v>
      </c>
      <c r="C130" s="582" t="s">
        <v>293</v>
      </c>
      <c r="D130" s="582"/>
      <c r="E130" s="582"/>
      <c r="F130" s="583"/>
      <c r="G130" s="197">
        <f>'Priedas 5'!$I$126</f>
        <v>0</v>
      </c>
      <c r="H130" s="205"/>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6"/>
      <c r="AY130" s="206"/>
      <c r="AZ130" s="206"/>
      <c r="BA130" s="206"/>
      <c r="BB130" s="206"/>
      <c r="BC130" s="206"/>
      <c r="BD130" s="206"/>
      <c r="BE130" s="206"/>
      <c r="BF130" s="206"/>
      <c r="BG130" s="206"/>
      <c r="BH130" s="206"/>
      <c r="BI130" s="206"/>
      <c r="BJ130" s="206"/>
      <c r="BK130" s="206"/>
      <c r="BL130" s="206"/>
      <c r="BM130" s="206"/>
      <c r="BN130" s="206"/>
      <c r="BO130" s="206"/>
      <c r="BP130" s="206"/>
      <c r="BQ130" s="206"/>
      <c r="BR130" s="206"/>
      <c r="BS130" s="206"/>
      <c r="BT130" s="206"/>
      <c r="BU130" s="206"/>
      <c r="BV130" s="206"/>
      <c r="BW130" s="206"/>
      <c r="BX130" s="206"/>
      <c r="BY130" s="206"/>
      <c r="BZ130" s="206"/>
      <c r="CA130" s="206"/>
      <c r="CB130" s="206"/>
      <c r="CC130" s="206"/>
      <c r="CD130" s="207"/>
      <c r="CE130" s="138" t="s">
        <v>395</v>
      </c>
      <c r="CH130" s="203">
        <f t="shared" si="33"/>
        <v>0</v>
      </c>
      <c r="CI130" s="204" t="str">
        <f t="shared" si="34"/>
        <v>-</v>
      </c>
    </row>
    <row r="131" spans="2:87" s="138" customFormat="1" ht="12.75" customHeight="1" x14ac:dyDescent="0.25">
      <c r="B131" s="163" t="s">
        <v>294</v>
      </c>
      <c r="C131" s="582" t="s">
        <v>295</v>
      </c>
      <c r="D131" s="582"/>
      <c r="E131" s="582"/>
      <c r="F131" s="583"/>
      <c r="G131" s="197">
        <f>'Priedas 5'!$I$127</f>
        <v>0</v>
      </c>
      <c r="H131" s="205"/>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6"/>
      <c r="AY131" s="206"/>
      <c r="AZ131" s="206"/>
      <c r="BA131" s="206"/>
      <c r="BB131" s="206"/>
      <c r="BC131" s="206"/>
      <c r="BD131" s="206"/>
      <c r="BE131" s="206"/>
      <c r="BF131" s="206"/>
      <c r="BG131" s="206"/>
      <c r="BH131" s="206"/>
      <c r="BI131" s="206"/>
      <c r="BJ131" s="206"/>
      <c r="BK131" s="206"/>
      <c r="BL131" s="206"/>
      <c r="BM131" s="206"/>
      <c r="BN131" s="206"/>
      <c r="BO131" s="206"/>
      <c r="BP131" s="206"/>
      <c r="BQ131" s="206"/>
      <c r="BR131" s="206"/>
      <c r="BS131" s="206"/>
      <c r="BT131" s="206"/>
      <c r="BU131" s="206"/>
      <c r="BV131" s="206"/>
      <c r="BW131" s="206"/>
      <c r="BX131" s="206"/>
      <c r="BY131" s="206"/>
      <c r="BZ131" s="206"/>
      <c r="CA131" s="206"/>
      <c r="CB131" s="206"/>
      <c r="CC131" s="206"/>
      <c r="CD131" s="207"/>
      <c r="CE131" s="138" t="s">
        <v>395</v>
      </c>
      <c r="CH131" s="203">
        <f t="shared" si="33"/>
        <v>0</v>
      </c>
      <c r="CI131" s="204" t="str">
        <f t="shared" si="34"/>
        <v>-</v>
      </c>
    </row>
    <row r="132" spans="2:87" s="138" customFormat="1" ht="12.75" customHeight="1" x14ac:dyDescent="0.25">
      <c r="B132" s="163" t="s">
        <v>296</v>
      </c>
      <c r="C132" s="582" t="s">
        <v>297</v>
      </c>
      <c r="D132" s="582"/>
      <c r="E132" s="582"/>
      <c r="F132" s="583"/>
      <c r="G132" s="197">
        <f>'Priedas 5'!$I$128</f>
        <v>0</v>
      </c>
      <c r="H132" s="205"/>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206"/>
      <c r="AV132" s="206"/>
      <c r="AW132" s="206"/>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6"/>
      <c r="BT132" s="206"/>
      <c r="BU132" s="206"/>
      <c r="BV132" s="206"/>
      <c r="BW132" s="206"/>
      <c r="BX132" s="206"/>
      <c r="BY132" s="206"/>
      <c r="BZ132" s="206"/>
      <c r="CA132" s="206"/>
      <c r="CB132" s="206"/>
      <c r="CC132" s="206"/>
      <c r="CD132" s="207"/>
      <c r="CE132" s="138" t="s">
        <v>395</v>
      </c>
      <c r="CH132" s="203">
        <f t="shared" si="33"/>
        <v>0</v>
      </c>
      <c r="CI132" s="204" t="str">
        <f t="shared" si="34"/>
        <v>-</v>
      </c>
    </row>
    <row r="133" spans="2:87" s="138" customFormat="1" ht="12.75" customHeight="1" x14ac:dyDescent="0.25">
      <c r="B133" s="163" t="s">
        <v>298</v>
      </c>
      <c r="C133" s="582" t="s">
        <v>299</v>
      </c>
      <c r="D133" s="582"/>
      <c r="E133" s="582"/>
      <c r="F133" s="583"/>
      <c r="G133" s="197">
        <f>'Priedas 5'!$I$129</f>
        <v>0</v>
      </c>
      <c r="H133" s="205"/>
      <c r="I133" s="206"/>
      <c r="J133" s="206"/>
      <c r="K133" s="206"/>
      <c r="L133" s="206"/>
      <c r="M133" s="206"/>
      <c r="N133" s="206"/>
      <c r="O133" s="206"/>
      <c r="P133" s="206"/>
      <c r="Q133" s="206"/>
      <c r="R133" s="206"/>
      <c r="S133" s="206"/>
      <c r="T133" s="206"/>
      <c r="U133" s="206"/>
      <c r="V133" s="206"/>
      <c r="W133" s="206"/>
      <c r="X133" s="206"/>
      <c r="Y133" s="206"/>
      <c r="Z133" s="206"/>
      <c r="AA133" s="206"/>
      <c r="AB133" s="206"/>
      <c r="AC133" s="206"/>
      <c r="AD133" s="206"/>
      <c r="AE133" s="206"/>
      <c r="AF133" s="206"/>
      <c r="AG133" s="206"/>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c r="BI133" s="206"/>
      <c r="BJ133" s="206"/>
      <c r="BK133" s="206"/>
      <c r="BL133" s="206"/>
      <c r="BM133" s="206"/>
      <c r="BN133" s="206"/>
      <c r="BO133" s="206"/>
      <c r="BP133" s="206"/>
      <c r="BQ133" s="206"/>
      <c r="BR133" s="206"/>
      <c r="BS133" s="206"/>
      <c r="BT133" s="206"/>
      <c r="BU133" s="206"/>
      <c r="BV133" s="206"/>
      <c r="BW133" s="206"/>
      <c r="BX133" s="206"/>
      <c r="BY133" s="206"/>
      <c r="BZ133" s="206"/>
      <c r="CA133" s="206"/>
      <c r="CB133" s="206"/>
      <c r="CC133" s="206"/>
      <c r="CD133" s="207"/>
      <c r="CE133" s="138" t="s">
        <v>395</v>
      </c>
      <c r="CH133" s="203">
        <f t="shared" si="33"/>
        <v>0</v>
      </c>
      <c r="CI133" s="204" t="str">
        <f t="shared" si="34"/>
        <v>-</v>
      </c>
    </row>
    <row r="134" spans="2:87" s="138" customFormat="1" ht="12.75" customHeight="1" x14ac:dyDescent="0.25">
      <c r="B134" s="163" t="s">
        <v>300</v>
      </c>
      <c r="C134" s="582" t="s">
        <v>301</v>
      </c>
      <c r="D134" s="582"/>
      <c r="E134" s="582"/>
      <c r="F134" s="583"/>
      <c r="G134" s="197">
        <f>'Priedas 5'!$I$130</f>
        <v>0</v>
      </c>
      <c r="H134" s="205"/>
      <c r="I134" s="206"/>
      <c r="J134" s="206"/>
      <c r="K134" s="206"/>
      <c r="L134" s="206"/>
      <c r="M134" s="206"/>
      <c r="N134" s="206"/>
      <c r="O134" s="206"/>
      <c r="P134" s="206"/>
      <c r="Q134" s="206"/>
      <c r="R134" s="206"/>
      <c r="S134" s="206"/>
      <c r="T134" s="206"/>
      <c r="U134" s="206"/>
      <c r="V134" s="206"/>
      <c r="W134" s="206"/>
      <c r="X134" s="206"/>
      <c r="Y134" s="206"/>
      <c r="Z134" s="206"/>
      <c r="AA134" s="206"/>
      <c r="AB134" s="206"/>
      <c r="AC134" s="206"/>
      <c r="AD134" s="206"/>
      <c r="AE134" s="206"/>
      <c r="AF134" s="206"/>
      <c r="AG134" s="206"/>
      <c r="AH134" s="206"/>
      <c r="AI134" s="206"/>
      <c r="AJ134" s="206"/>
      <c r="AK134" s="206"/>
      <c r="AL134" s="206"/>
      <c r="AM134" s="206"/>
      <c r="AN134" s="206"/>
      <c r="AO134" s="206"/>
      <c r="AP134" s="206"/>
      <c r="AQ134" s="206"/>
      <c r="AR134" s="206"/>
      <c r="AS134" s="206"/>
      <c r="AT134" s="206"/>
      <c r="AU134" s="206"/>
      <c r="AV134" s="206"/>
      <c r="AW134" s="206"/>
      <c r="AX134" s="206"/>
      <c r="AY134" s="206"/>
      <c r="AZ134" s="206"/>
      <c r="BA134" s="206"/>
      <c r="BB134" s="206"/>
      <c r="BC134" s="206"/>
      <c r="BD134" s="206"/>
      <c r="BE134" s="206"/>
      <c r="BF134" s="206"/>
      <c r="BG134" s="206"/>
      <c r="BH134" s="206"/>
      <c r="BI134" s="206"/>
      <c r="BJ134" s="206"/>
      <c r="BK134" s="206"/>
      <c r="BL134" s="206"/>
      <c r="BM134" s="206"/>
      <c r="BN134" s="206"/>
      <c r="BO134" s="206"/>
      <c r="BP134" s="206"/>
      <c r="BQ134" s="206"/>
      <c r="BR134" s="206"/>
      <c r="BS134" s="206"/>
      <c r="BT134" s="206"/>
      <c r="BU134" s="206"/>
      <c r="BV134" s="206"/>
      <c r="BW134" s="206"/>
      <c r="BX134" s="206"/>
      <c r="BY134" s="206"/>
      <c r="BZ134" s="206"/>
      <c r="CA134" s="206"/>
      <c r="CB134" s="206"/>
      <c r="CC134" s="206"/>
      <c r="CD134" s="207"/>
      <c r="CE134" s="138" t="s">
        <v>395</v>
      </c>
      <c r="CH134" s="203">
        <f t="shared" si="33"/>
        <v>0</v>
      </c>
      <c r="CI134" s="204" t="str">
        <f t="shared" si="34"/>
        <v>-</v>
      </c>
    </row>
    <row r="135" spans="2:87" s="138" customFormat="1" ht="12.75" customHeight="1" x14ac:dyDescent="0.25">
      <c r="B135" s="163" t="s">
        <v>302</v>
      </c>
      <c r="C135" s="582" t="s">
        <v>303</v>
      </c>
      <c r="D135" s="582"/>
      <c r="E135" s="582"/>
      <c r="F135" s="583"/>
      <c r="G135" s="197">
        <f>'Priedas 5'!$I$131</f>
        <v>0</v>
      </c>
      <c r="H135" s="205"/>
      <c r="I135" s="206"/>
      <c r="J135" s="206"/>
      <c r="K135" s="206"/>
      <c r="L135" s="206"/>
      <c r="M135" s="206"/>
      <c r="N135" s="206"/>
      <c r="O135" s="206"/>
      <c r="P135" s="206"/>
      <c r="Q135" s="206"/>
      <c r="R135" s="206"/>
      <c r="S135" s="206"/>
      <c r="T135" s="206"/>
      <c r="U135" s="206"/>
      <c r="V135" s="206"/>
      <c r="W135" s="206"/>
      <c r="X135" s="206"/>
      <c r="Y135" s="206"/>
      <c r="Z135" s="206"/>
      <c r="AA135" s="206"/>
      <c r="AB135" s="206"/>
      <c r="AC135" s="206"/>
      <c r="AD135" s="206"/>
      <c r="AE135" s="206"/>
      <c r="AF135" s="206"/>
      <c r="AG135" s="206"/>
      <c r="AH135" s="206"/>
      <c r="AI135" s="206"/>
      <c r="AJ135" s="206"/>
      <c r="AK135" s="206"/>
      <c r="AL135" s="206"/>
      <c r="AM135" s="206"/>
      <c r="AN135" s="206"/>
      <c r="AO135" s="206"/>
      <c r="AP135" s="206"/>
      <c r="AQ135" s="206"/>
      <c r="AR135" s="206"/>
      <c r="AS135" s="206"/>
      <c r="AT135" s="206"/>
      <c r="AU135" s="206"/>
      <c r="AV135" s="206"/>
      <c r="AW135" s="206"/>
      <c r="AX135" s="206"/>
      <c r="AY135" s="206"/>
      <c r="AZ135" s="206"/>
      <c r="BA135" s="206"/>
      <c r="BB135" s="206"/>
      <c r="BC135" s="206"/>
      <c r="BD135" s="206"/>
      <c r="BE135" s="206"/>
      <c r="BF135" s="206"/>
      <c r="BG135" s="206"/>
      <c r="BH135" s="206"/>
      <c r="BI135" s="206"/>
      <c r="BJ135" s="206"/>
      <c r="BK135" s="206"/>
      <c r="BL135" s="206"/>
      <c r="BM135" s="206"/>
      <c r="BN135" s="206"/>
      <c r="BO135" s="206"/>
      <c r="BP135" s="206"/>
      <c r="BQ135" s="206"/>
      <c r="BR135" s="206"/>
      <c r="BS135" s="206"/>
      <c r="BT135" s="206"/>
      <c r="BU135" s="206"/>
      <c r="BV135" s="206"/>
      <c r="BW135" s="206"/>
      <c r="BX135" s="206"/>
      <c r="BY135" s="206"/>
      <c r="BZ135" s="206"/>
      <c r="CA135" s="206"/>
      <c r="CB135" s="206"/>
      <c r="CC135" s="206"/>
      <c r="CD135" s="207"/>
      <c r="CE135" s="138" t="s">
        <v>395</v>
      </c>
      <c r="CH135" s="203">
        <f t="shared" si="33"/>
        <v>0</v>
      </c>
      <c r="CI135" s="204" t="str">
        <f t="shared" si="34"/>
        <v>-</v>
      </c>
    </row>
    <row r="136" spans="2:87" s="138" customFormat="1" ht="12.75" customHeight="1" x14ac:dyDescent="0.25">
      <c r="B136" s="163" t="s">
        <v>304</v>
      </c>
      <c r="C136" s="582" t="s">
        <v>305</v>
      </c>
      <c r="D136" s="582"/>
      <c r="E136" s="582"/>
      <c r="F136" s="583"/>
      <c r="G136" s="197">
        <f>'Priedas 5'!$I$132</f>
        <v>0</v>
      </c>
      <c r="H136" s="205"/>
      <c r="I136" s="206"/>
      <c r="J136" s="206"/>
      <c r="K136" s="206"/>
      <c r="L136" s="206"/>
      <c r="M136" s="206"/>
      <c r="N136" s="206"/>
      <c r="O136" s="206"/>
      <c r="P136" s="206"/>
      <c r="Q136" s="206"/>
      <c r="R136" s="206"/>
      <c r="S136" s="206"/>
      <c r="T136" s="206"/>
      <c r="U136" s="206"/>
      <c r="V136" s="206"/>
      <c r="W136" s="206"/>
      <c r="X136" s="206"/>
      <c r="Y136" s="206"/>
      <c r="Z136" s="206"/>
      <c r="AA136" s="206"/>
      <c r="AB136" s="206"/>
      <c r="AC136" s="206"/>
      <c r="AD136" s="206"/>
      <c r="AE136" s="206"/>
      <c r="AF136" s="206"/>
      <c r="AG136" s="206"/>
      <c r="AH136" s="206"/>
      <c r="AI136" s="206"/>
      <c r="AJ136" s="206"/>
      <c r="AK136" s="206"/>
      <c r="AL136" s="206"/>
      <c r="AM136" s="206"/>
      <c r="AN136" s="206"/>
      <c r="AO136" s="206"/>
      <c r="AP136" s="206"/>
      <c r="AQ136" s="206"/>
      <c r="AR136" s="206"/>
      <c r="AS136" s="206"/>
      <c r="AT136" s="206"/>
      <c r="AU136" s="206"/>
      <c r="AV136" s="206"/>
      <c r="AW136" s="206"/>
      <c r="AX136" s="206"/>
      <c r="AY136" s="206"/>
      <c r="AZ136" s="206"/>
      <c r="BA136" s="206"/>
      <c r="BB136" s="206"/>
      <c r="BC136" s="206"/>
      <c r="BD136" s="206"/>
      <c r="BE136" s="206"/>
      <c r="BF136" s="206"/>
      <c r="BG136" s="206"/>
      <c r="BH136" s="206"/>
      <c r="BI136" s="206"/>
      <c r="BJ136" s="206"/>
      <c r="BK136" s="206"/>
      <c r="BL136" s="206"/>
      <c r="BM136" s="206"/>
      <c r="BN136" s="206"/>
      <c r="BO136" s="206"/>
      <c r="BP136" s="206"/>
      <c r="BQ136" s="206"/>
      <c r="BR136" s="206"/>
      <c r="BS136" s="206"/>
      <c r="BT136" s="206"/>
      <c r="BU136" s="206"/>
      <c r="BV136" s="206"/>
      <c r="BW136" s="206"/>
      <c r="BX136" s="206"/>
      <c r="BY136" s="206"/>
      <c r="BZ136" s="206"/>
      <c r="CA136" s="206"/>
      <c r="CB136" s="206"/>
      <c r="CC136" s="206"/>
      <c r="CD136" s="207"/>
      <c r="CE136" s="138" t="s">
        <v>395</v>
      </c>
      <c r="CH136" s="203">
        <f t="shared" si="33"/>
        <v>0</v>
      </c>
      <c r="CI136" s="204" t="str">
        <f t="shared" si="34"/>
        <v>-</v>
      </c>
    </row>
    <row r="137" spans="2:87" s="138" customFormat="1" ht="12.75" customHeight="1" x14ac:dyDescent="0.25">
      <c r="B137" s="163" t="s">
        <v>306</v>
      </c>
      <c r="C137" s="582" t="s">
        <v>307</v>
      </c>
      <c r="D137" s="582"/>
      <c r="E137" s="582"/>
      <c r="F137" s="583"/>
      <c r="G137" s="197">
        <f>'Priedas 5'!$I$133</f>
        <v>0</v>
      </c>
      <c r="H137" s="205"/>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c r="AK137" s="206"/>
      <c r="AL137" s="206"/>
      <c r="AM137" s="206"/>
      <c r="AN137" s="206"/>
      <c r="AO137" s="206"/>
      <c r="AP137" s="206"/>
      <c r="AQ137" s="206"/>
      <c r="AR137" s="206"/>
      <c r="AS137" s="206"/>
      <c r="AT137" s="206"/>
      <c r="AU137" s="206"/>
      <c r="AV137" s="206"/>
      <c r="AW137" s="206"/>
      <c r="AX137" s="206"/>
      <c r="AY137" s="206"/>
      <c r="AZ137" s="206"/>
      <c r="BA137" s="206"/>
      <c r="BB137" s="206"/>
      <c r="BC137" s="206"/>
      <c r="BD137" s="206"/>
      <c r="BE137" s="206"/>
      <c r="BF137" s="206"/>
      <c r="BG137" s="206"/>
      <c r="BH137" s="206"/>
      <c r="BI137" s="206"/>
      <c r="BJ137" s="206"/>
      <c r="BK137" s="206"/>
      <c r="BL137" s="206"/>
      <c r="BM137" s="206"/>
      <c r="BN137" s="206"/>
      <c r="BO137" s="206"/>
      <c r="BP137" s="206"/>
      <c r="BQ137" s="206"/>
      <c r="BR137" s="206"/>
      <c r="BS137" s="206"/>
      <c r="BT137" s="206"/>
      <c r="BU137" s="206"/>
      <c r="BV137" s="206"/>
      <c r="BW137" s="206"/>
      <c r="BX137" s="206"/>
      <c r="BY137" s="206"/>
      <c r="BZ137" s="206"/>
      <c r="CA137" s="206"/>
      <c r="CB137" s="206"/>
      <c r="CC137" s="206"/>
      <c r="CD137" s="207"/>
      <c r="CE137" s="138" t="s">
        <v>395</v>
      </c>
      <c r="CH137" s="203">
        <f t="shared" si="33"/>
        <v>0</v>
      </c>
      <c r="CI137" s="204" t="str">
        <f t="shared" si="34"/>
        <v>-</v>
      </c>
    </row>
    <row r="138" spans="2:87" s="138" customFormat="1" ht="12.75" customHeight="1" x14ac:dyDescent="0.25">
      <c r="B138" s="163" t="s">
        <v>308</v>
      </c>
      <c r="C138" s="592" t="s">
        <v>309</v>
      </c>
      <c r="D138" s="582"/>
      <c r="E138" s="582"/>
      <c r="F138" s="583"/>
      <c r="G138" s="197">
        <f>'Priedas 5'!$I$134</f>
        <v>0</v>
      </c>
      <c r="H138" s="205"/>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c r="AJ138" s="206"/>
      <c r="AK138" s="206"/>
      <c r="AL138" s="206"/>
      <c r="AM138" s="206"/>
      <c r="AN138" s="206"/>
      <c r="AO138" s="206"/>
      <c r="AP138" s="206"/>
      <c r="AQ138" s="206"/>
      <c r="AR138" s="206"/>
      <c r="AS138" s="206"/>
      <c r="AT138" s="206"/>
      <c r="AU138" s="206"/>
      <c r="AV138" s="206"/>
      <c r="AW138" s="206"/>
      <c r="AX138" s="206"/>
      <c r="AY138" s="206"/>
      <c r="AZ138" s="206"/>
      <c r="BA138" s="206"/>
      <c r="BB138" s="206"/>
      <c r="BC138" s="206"/>
      <c r="BD138" s="206"/>
      <c r="BE138" s="206"/>
      <c r="BF138" s="206"/>
      <c r="BG138" s="206"/>
      <c r="BH138" s="206"/>
      <c r="BI138" s="206"/>
      <c r="BJ138" s="206"/>
      <c r="BK138" s="206"/>
      <c r="BL138" s="206"/>
      <c r="BM138" s="206"/>
      <c r="BN138" s="206"/>
      <c r="BO138" s="206"/>
      <c r="BP138" s="206"/>
      <c r="BQ138" s="206"/>
      <c r="BR138" s="206"/>
      <c r="BS138" s="206"/>
      <c r="BT138" s="206"/>
      <c r="BU138" s="206"/>
      <c r="BV138" s="206"/>
      <c r="BW138" s="206"/>
      <c r="BX138" s="206"/>
      <c r="BY138" s="206"/>
      <c r="BZ138" s="206"/>
      <c r="CA138" s="206"/>
      <c r="CB138" s="206"/>
      <c r="CC138" s="206"/>
      <c r="CD138" s="207"/>
      <c r="CE138" s="138" t="s">
        <v>395</v>
      </c>
      <c r="CH138" s="203">
        <f t="shared" si="33"/>
        <v>0</v>
      </c>
      <c r="CI138" s="204" t="str">
        <f t="shared" si="34"/>
        <v>-</v>
      </c>
    </row>
    <row r="139" spans="2:87" s="138" customFormat="1" ht="12.75" customHeight="1" x14ac:dyDescent="0.25">
      <c r="B139" s="163" t="s">
        <v>398</v>
      </c>
      <c r="C139" s="582" t="str">
        <f>'Priedas 5'!$C$135</f>
        <v>Kitos administravimo sąnaudos (nurodyti)</v>
      </c>
      <c r="D139" s="582"/>
      <c r="E139" s="582"/>
      <c r="F139" s="583"/>
      <c r="G139" s="197">
        <f>'Priedas 5'!$I$135</f>
        <v>0</v>
      </c>
      <c r="H139" s="205"/>
      <c r="I139" s="206"/>
      <c r="J139" s="206"/>
      <c r="K139" s="206"/>
      <c r="L139" s="206"/>
      <c r="M139" s="206"/>
      <c r="N139" s="206"/>
      <c r="O139" s="206"/>
      <c r="P139" s="206"/>
      <c r="Q139" s="206"/>
      <c r="R139" s="206"/>
      <c r="S139" s="206"/>
      <c r="T139" s="206"/>
      <c r="U139" s="206"/>
      <c r="V139" s="206"/>
      <c r="W139" s="206"/>
      <c r="X139" s="206"/>
      <c r="Y139" s="206"/>
      <c r="Z139" s="206"/>
      <c r="AA139" s="206"/>
      <c r="AB139" s="206"/>
      <c r="AC139" s="206"/>
      <c r="AD139" s="206"/>
      <c r="AE139" s="206"/>
      <c r="AF139" s="206"/>
      <c r="AG139" s="206"/>
      <c r="AH139" s="206"/>
      <c r="AI139" s="206"/>
      <c r="AJ139" s="206"/>
      <c r="AK139" s="206"/>
      <c r="AL139" s="206"/>
      <c r="AM139" s="206"/>
      <c r="AN139" s="206"/>
      <c r="AO139" s="206"/>
      <c r="AP139" s="206"/>
      <c r="AQ139" s="206"/>
      <c r="AR139" s="206"/>
      <c r="AS139" s="206"/>
      <c r="AT139" s="206"/>
      <c r="AU139" s="206"/>
      <c r="AV139" s="206"/>
      <c r="AW139" s="206"/>
      <c r="AX139" s="206"/>
      <c r="AY139" s="206"/>
      <c r="AZ139" s="206"/>
      <c r="BA139" s="206"/>
      <c r="BB139" s="206"/>
      <c r="BC139" s="206"/>
      <c r="BD139" s="206"/>
      <c r="BE139" s="206"/>
      <c r="BF139" s="206"/>
      <c r="BG139" s="206"/>
      <c r="BH139" s="206"/>
      <c r="BI139" s="206"/>
      <c r="BJ139" s="206"/>
      <c r="BK139" s="206"/>
      <c r="BL139" s="206"/>
      <c r="BM139" s="206"/>
      <c r="BN139" s="206"/>
      <c r="BO139" s="206"/>
      <c r="BP139" s="206"/>
      <c r="BQ139" s="206"/>
      <c r="BR139" s="206"/>
      <c r="BS139" s="206"/>
      <c r="BT139" s="206"/>
      <c r="BU139" s="206"/>
      <c r="BV139" s="206"/>
      <c r="BW139" s="206"/>
      <c r="BX139" s="206"/>
      <c r="BY139" s="206"/>
      <c r="BZ139" s="206"/>
      <c r="CA139" s="206"/>
      <c r="CB139" s="206"/>
      <c r="CC139" s="206"/>
      <c r="CD139" s="207"/>
      <c r="CE139" s="138" t="s">
        <v>395</v>
      </c>
      <c r="CH139" s="203">
        <f t="shared" si="33"/>
        <v>0</v>
      </c>
      <c r="CI139" s="204" t="str">
        <f t="shared" si="34"/>
        <v>-</v>
      </c>
    </row>
    <row r="140" spans="2:87" s="138" customFormat="1" ht="12.75" customHeight="1" x14ac:dyDescent="0.25">
      <c r="B140" s="163" t="s">
        <v>399</v>
      </c>
      <c r="C140" s="582" t="str">
        <f>'Priedas 5'!$C$136</f>
        <v/>
      </c>
      <c r="D140" s="582"/>
      <c r="E140" s="582"/>
      <c r="F140" s="583"/>
      <c r="G140" s="197">
        <f>'Priedas 5'!$I$136</f>
        <v>0</v>
      </c>
      <c r="H140" s="205"/>
      <c r="I140" s="206"/>
      <c r="J140" s="206"/>
      <c r="K140" s="206"/>
      <c r="L140" s="206"/>
      <c r="M140" s="206"/>
      <c r="N140" s="206"/>
      <c r="O140" s="206"/>
      <c r="P140" s="206"/>
      <c r="Q140" s="206"/>
      <c r="R140" s="206"/>
      <c r="S140" s="206"/>
      <c r="T140" s="206"/>
      <c r="U140" s="206"/>
      <c r="V140" s="206"/>
      <c r="W140" s="206"/>
      <c r="X140" s="206"/>
      <c r="Y140" s="206"/>
      <c r="Z140" s="206"/>
      <c r="AA140" s="206"/>
      <c r="AB140" s="206"/>
      <c r="AC140" s="206"/>
      <c r="AD140" s="206"/>
      <c r="AE140" s="206"/>
      <c r="AF140" s="206"/>
      <c r="AG140" s="206"/>
      <c r="AH140" s="206"/>
      <c r="AI140" s="206"/>
      <c r="AJ140" s="206"/>
      <c r="AK140" s="206"/>
      <c r="AL140" s="206"/>
      <c r="AM140" s="206"/>
      <c r="AN140" s="206"/>
      <c r="AO140" s="206"/>
      <c r="AP140" s="206"/>
      <c r="AQ140" s="206"/>
      <c r="AR140" s="206"/>
      <c r="AS140" s="206"/>
      <c r="AT140" s="206"/>
      <c r="AU140" s="206"/>
      <c r="AV140" s="206"/>
      <c r="AW140" s="206"/>
      <c r="AX140" s="206"/>
      <c r="AY140" s="206"/>
      <c r="AZ140" s="206"/>
      <c r="BA140" s="206"/>
      <c r="BB140" s="206"/>
      <c r="BC140" s="206"/>
      <c r="BD140" s="206"/>
      <c r="BE140" s="206"/>
      <c r="BF140" s="206"/>
      <c r="BG140" s="206"/>
      <c r="BH140" s="206"/>
      <c r="BI140" s="206"/>
      <c r="BJ140" s="206"/>
      <c r="BK140" s="206"/>
      <c r="BL140" s="206"/>
      <c r="BM140" s="206"/>
      <c r="BN140" s="206"/>
      <c r="BO140" s="206"/>
      <c r="BP140" s="206"/>
      <c r="BQ140" s="206"/>
      <c r="BR140" s="206"/>
      <c r="BS140" s="206"/>
      <c r="BT140" s="206"/>
      <c r="BU140" s="206"/>
      <c r="BV140" s="206"/>
      <c r="BW140" s="206"/>
      <c r="BX140" s="206"/>
      <c r="BY140" s="206"/>
      <c r="BZ140" s="206"/>
      <c r="CA140" s="206"/>
      <c r="CB140" s="206"/>
      <c r="CC140" s="206"/>
      <c r="CD140" s="207"/>
      <c r="CE140" s="138" t="s">
        <v>395</v>
      </c>
      <c r="CH140" s="203">
        <f t="shared" si="33"/>
        <v>0</v>
      </c>
      <c r="CI140" s="204" t="str">
        <f t="shared" si="34"/>
        <v>-</v>
      </c>
    </row>
    <row r="141" spans="2:87" s="138" customFormat="1" ht="12.75" customHeight="1" x14ac:dyDescent="0.25">
      <c r="B141" s="163" t="s">
        <v>400</v>
      </c>
      <c r="C141" s="582" t="str">
        <f>'Priedas 5'!$C$137</f>
        <v/>
      </c>
      <c r="D141" s="582"/>
      <c r="E141" s="582"/>
      <c r="F141" s="583"/>
      <c r="G141" s="197">
        <f>'Priedas 5'!$I$137</f>
        <v>0</v>
      </c>
      <c r="H141" s="205"/>
      <c r="I141" s="206"/>
      <c r="J141" s="206"/>
      <c r="K141" s="206"/>
      <c r="L141" s="206"/>
      <c r="M141" s="206"/>
      <c r="N141" s="206"/>
      <c r="O141" s="206"/>
      <c r="P141" s="206"/>
      <c r="Q141" s="206"/>
      <c r="R141" s="206"/>
      <c r="S141" s="206"/>
      <c r="T141" s="206"/>
      <c r="U141" s="206"/>
      <c r="V141" s="206"/>
      <c r="W141" s="206"/>
      <c r="X141" s="206"/>
      <c r="Y141" s="206"/>
      <c r="Z141" s="206"/>
      <c r="AA141" s="206"/>
      <c r="AB141" s="206"/>
      <c r="AC141" s="206"/>
      <c r="AD141" s="206"/>
      <c r="AE141" s="206"/>
      <c r="AF141" s="206"/>
      <c r="AG141" s="206"/>
      <c r="AH141" s="206"/>
      <c r="AI141" s="206"/>
      <c r="AJ141" s="206"/>
      <c r="AK141" s="206"/>
      <c r="AL141" s="206"/>
      <c r="AM141" s="206"/>
      <c r="AN141" s="206"/>
      <c r="AO141" s="206"/>
      <c r="AP141" s="206"/>
      <c r="AQ141" s="206"/>
      <c r="AR141" s="206"/>
      <c r="AS141" s="206"/>
      <c r="AT141" s="206"/>
      <c r="AU141" s="206"/>
      <c r="AV141" s="206"/>
      <c r="AW141" s="206"/>
      <c r="AX141" s="206"/>
      <c r="AY141" s="206"/>
      <c r="AZ141" s="206"/>
      <c r="BA141" s="206"/>
      <c r="BB141" s="206"/>
      <c r="BC141" s="206"/>
      <c r="BD141" s="206"/>
      <c r="BE141" s="206"/>
      <c r="BF141" s="206"/>
      <c r="BG141" s="206"/>
      <c r="BH141" s="206"/>
      <c r="BI141" s="206"/>
      <c r="BJ141" s="206"/>
      <c r="BK141" s="206"/>
      <c r="BL141" s="206"/>
      <c r="BM141" s="206"/>
      <c r="BN141" s="206"/>
      <c r="BO141" s="206"/>
      <c r="BP141" s="206"/>
      <c r="BQ141" s="206"/>
      <c r="BR141" s="206"/>
      <c r="BS141" s="206"/>
      <c r="BT141" s="206"/>
      <c r="BU141" s="206"/>
      <c r="BV141" s="206"/>
      <c r="BW141" s="206"/>
      <c r="BX141" s="206"/>
      <c r="BY141" s="206"/>
      <c r="BZ141" s="206"/>
      <c r="CA141" s="206"/>
      <c r="CB141" s="206"/>
      <c r="CC141" s="206"/>
      <c r="CD141" s="207"/>
      <c r="CE141" s="138" t="s">
        <v>395</v>
      </c>
      <c r="CH141" s="203">
        <f t="shared" si="33"/>
        <v>0</v>
      </c>
      <c r="CI141" s="204" t="str">
        <f t="shared" si="34"/>
        <v>-</v>
      </c>
    </row>
    <row r="142" spans="2:87" s="138" customFormat="1" ht="12.75" customHeight="1" x14ac:dyDescent="0.25">
      <c r="B142" s="155" t="s">
        <v>314</v>
      </c>
      <c r="C142" s="590" t="s">
        <v>315</v>
      </c>
      <c r="D142" s="590"/>
      <c r="E142" s="590"/>
      <c r="F142" s="591"/>
      <c r="G142" s="197">
        <f>'Priedas 5'!$I$138</f>
        <v>0</v>
      </c>
      <c r="H142" s="198">
        <f t="shared" ref="H142:AM142" si="44">SUM(H143:H152)</f>
        <v>0</v>
      </c>
      <c r="I142" s="199">
        <f t="shared" si="44"/>
        <v>0</v>
      </c>
      <c r="J142" s="199">
        <f t="shared" si="44"/>
        <v>0</v>
      </c>
      <c r="K142" s="199">
        <f t="shared" si="44"/>
        <v>0</v>
      </c>
      <c r="L142" s="199">
        <f t="shared" si="44"/>
        <v>0</v>
      </c>
      <c r="M142" s="199">
        <f t="shared" si="44"/>
        <v>0</v>
      </c>
      <c r="N142" s="199">
        <f t="shared" si="44"/>
        <v>0</v>
      </c>
      <c r="O142" s="199">
        <f t="shared" si="44"/>
        <v>0</v>
      </c>
      <c r="P142" s="199">
        <f t="shared" si="44"/>
        <v>0</v>
      </c>
      <c r="Q142" s="199">
        <f t="shared" si="44"/>
        <v>0</v>
      </c>
      <c r="R142" s="199">
        <f t="shared" si="44"/>
        <v>0</v>
      </c>
      <c r="S142" s="199">
        <f t="shared" si="44"/>
        <v>0</v>
      </c>
      <c r="T142" s="199">
        <f t="shared" si="44"/>
        <v>0</v>
      </c>
      <c r="U142" s="199">
        <f t="shared" si="44"/>
        <v>0</v>
      </c>
      <c r="V142" s="199">
        <f t="shared" si="44"/>
        <v>0</v>
      </c>
      <c r="W142" s="199">
        <f t="shared" si="44"/>
        <v>0</v>
      </c>
      <c r="X142" s="199">
        <f t="shared" si="44"/>
        <v>0</v>
      </c>
      <c r="Y142" s="199">
        <f t="shared" si="44"/>
        <v>0</v>
      </c>
      <c r="Z142" s="199">
        <f t="shared" si="44"/>
        <v>0</v>
      </c>
      <c r="AA142" s="199">
        <f t="shared" si="44"/>
        <v>0</v>
      </c>
      <c r="AB142" s="199">
        <f t="shared" si="44"/>
        <v>0</v>
      </c>
      <c r="AC142" s="199">
        <f t="shared" si="44"/>
        <v>0</v>
      </c>
      <c r="AD142" s="199">
        <f t="shared" si="44"/>
        <v>0</v>
      </c>
      <c r="AE142" s="199">
        <f t="shared" si="44"/>
        <v>0</v>
      </c>
      <c r="AF142" s="199">
        <f t="shared" si="44"/>
        <v>0</v>
      </c>
      <c r="AG142" s="199">
        <f t="shared" si="44"/>
        <v>0</v>
      </c>
      <c r="AH142" s="199">
        <f t="shared" si="44"/>
        <v>0</v>
      </c>
      <c r="AI142" s="199">
        <f t="shared" si="44"/>
        <v>0</v>
      </c>
      <c r="AJ142" s="199">
        <f t="shared" si="44"/>
        <v>0</v>
      </c>
      <c r="AK142" s="199">
        <f t="shared" si="44"/>
        <v>0</v>
      </c>
      <c r="AL142" s="199">
        <f t="shared" si="44"/>
        <v>0</v>
      </c>
      <c r="AM142" s="199">
        <f t="shared" si="44"/>
        <v>0</v>
      </c>
      <c r="AN142" s="200">
        <f t="shared" ref="AN142:BS142" si="45">SUM(AN143:AN152)</f>
        <v>0</v>
      </c>
      <c r="AO142" s="200">
        <f t="shared" si="45"/>
        <v>0</v>
      </c>
      <c r="AP142" s="200">
        <f t="shared" si="45"/>
        <v>0</v>
      </c>
      <c r="AQ142" s="200">
        <f t="shared" si="45"/>
        <v>0</v>
      </c>
      <c r="AR142" s="199">
        <f t="shared" si="45"/>
        <v>0</v>
      </c>
      <c r="AS142" s="200">
        <f t="shared" si="45"/>
        <v>0</v>
      </c>
      <c r="AT142" s="200">
        <f t="shared" si="45"/>
        <v>0</v>
      </c>
      <c r="AU142" s="200">
        <f t="shared" si="45"/>
        <v>0</v>
      </c>
      <c r="AV142" s="199">
        <f t="shared" si="45"/>
        <v>0</v>
      </c>
      <c r="AW142" s="199">
        <f t="shared" si="45"/>
        <v>0</v>
      </c>
      <c r="AX142" s="200">
        <f t="shared" si="45"/>
        <v>0</v>
      </c>
      <c r="AY142" s="200">
        <f t="shared" si="45"/>
        <v>0</v>
      </c>
      <c r="AZ142" s="200">
        <f t="shared" si="45"/>
        <v>0</v>
      </c>
      <c r="BA142" s="199">
        <f t="shared" si="45"/>
        <v>0</v>
      </c>
      <c r="BB142" s="199">
        <f t="shared" si="45"/>
        <v>0</v>
      </c>
      <c r="BC142" s="200">
        <f t="shared" si="45"/>
        <v>0</v>
      </c>
      <c r="BD142" s="200">
        <f t="shared" si="45"/>
        <v>0</v>
      </c>
      <c r="BE142" s="200">
        <f t="shared" si="45"/>
        <v>0</v>
      </c>
      <c r="BF142" s="199">
        <f t="shared" si="45"/>
        <v>0</v>
      </c>
      <c r="BG142" s="199">
        <f t="shared" si="45"/>
        <v>0</v>
      </c>
      <c r="BH142" s="200">
        <f t="shared" si="45"/>
        <v>0</v>
      </c>
      <c r="BI142" s="200">
        <f t="shared" si="45"/>
        <v>0</v>
      </c>
      <c r="BJ142" s="200">
        <f t="shared" si="45"/>
        <v>0</v>
      </c>
      <c r="BK142" s="199">
        <f t="shared" si="45"/>
        <v>0</v>
      </c>
      <c r="BL142" s="199">
        <f t="shared" si="45"/>
        <v>0</v>
      </c>
      <c r="BM142" s="200">
        <f t="shared" si="45"/>
        <v>0</v>
      </c>
      <c r="BN142" s="200">
        <f t="shared" si="45"/>
        <v>0</v>
      </c>
      <c r="BO142" s="200">
        <f t="shared" si="45"/>
        <v>0</v>
      </c>
      <c r="BP142" s="201">
        <f t="shared" si="45"/>
        <v>0</v>
      </c>
      <c r="BQ142" s="199">
        <f t="shared" si="45"/>
        <v>0</v>
      </c>
      <c r="BR142" s="199">
        <f t="shared" si="45"/>
        <v>0</v>
      </c>
      <c r="BS142" s="199">
        <f t="shared" si="45"/>
        <v>0</v>
      </c>
      <c r="BT142" s="199">
        <f t="shared" ref="BT142:CD142" si="46">SUM(BT143:BT152)</f>
        <v>0</v>
      </c>
      <c r="BU142" s="199">
        <f t="shared" si="46"/>
        <v>0</v>
      </c>
      <c r="BV142" s="199">
        <f t="shared" si="46"/>
        <v>0</v>
      </c>
      <c r="BW142" s="199">
        <f t="shared" si="46"/>
        <v>0</v>
      </c>
      <c r="BX142" s="199">
        <f t="shared" si="46"/>
        <v>0</v>
      </c>
      <c r="BY142" s="199">
        <f t="shared" si="46"/>
        <v>0</v>
      </c>
      <c r="BZ142" s="199">
        <f t="shared" si="46"/>
        <v>0</v>
      </c>
      <c r="CA142" s="199">
        <f t="shared" si="46"/>
        <v>0</v>
      </c>
      <c r="CB142" s="199">
        <f t="shared" si="46"/>
        <v>0</v>
      </c>
      <c r="CC142" s="199">
        <f t="shared" si="46"/>
        <v>0</v>
      </c>
      <c r="CD142" s="202">
        <f t="shared" si="46"/>
        <v>0</v>
      </c>
      <c r="CE142" s="138" t="s">
        <v>395</v>
      </c>
      <c r="CH142" s="203">
        <f t="shared" si="33"/>
        <v>0</v>
      </c>
      <c r="CI142" s="204" t="str">
        <f t="shared" si="34"/>
        <v>-</v>
      </c>
    </row>
    <row r="143" spans="2:87" s="138" customFormat="1" ht="12.75" customHeight="1" x14ac:dyDescent="0.25">
      <c r="B143" s="163" t="s">
        <v>316</v>
      </c>
      <c r="C143" s="582" t="s">
        <v>317</v>
      </c>
      <c r="D143" s="582"/>
      <c r="E143" s="582"/>
      <c r="F143" s="583"/>
      <c r="G143" s="197">
        <f>'Priedas 5'!$I$139</f>
        <v>0</v>
      </c>
      <c r="H143" s="205"/>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6"/>
      <c r="AW143" s="206"/>
      <c r="AX143" s="206"/>
      <c r="AY143" s="206"/>
      <c r="AZ143" s="206"/>
      <c r="BA143" s="206"/>
      <c r="BB143" s="206"/>
      <c r="BC143" s="206"/>
      <c r="BD143" s="206"/>
      <c r="BE143" s="206"/>
      <c r="BF143" s="206"/>
      <c r="BG143" s="206"/>
      <c r="BH143" s="206"/>
      <c r="BI143" s="206"/>
      <c r="BJ143" s="206"/>
      <c r="BK143" s="206"/>
      <c r="BL143" s="206"/>
      <c r="BM143" s="206"/>
      <c r="BN143" s="206"/>
      <c r="BO143" s="206"/>
      <c r="BP143" s="206"/>
      <c r="BQ143" s="206"/>
      <c r="BR143" s="206"/>
      <c r="BS143" s="206"/>
      <c r="BT143" s="206"/>
      <c r="BU143" s="206"/>
      <c r="BV143" s="206"/>
      <c r="BW143" s="206"/>
      <c r="BX143" s="206"/>
      <c r="BY143" s="206"/>
      <c r="BZ143" s="206"/>
      <c r="CA143" s="206"/>
      <c r="CB143" s="206"/>
      <c r="CC143" s="206"/>
      <c r="CD143" s="207"/>
      <c r="CE143" s="138" t="s">
        <v>395</v>
      </c>
      <c r="CH143" s="203">
        <f t="shared" si="33"/>
        <v>0</v>
      </c>
      <c r="CI143" s="204" t="str">
        <f t="shared" si="34"/>
        <v>-</v>
      </c>
    </row>
    <row r="144" spans="2:87" s="138" customFormat="1" ht="12.75" customHeight="1" x14ac:dyDescent="0.25">
      <c r="B144" s="163" t="s">
        <v>318</v>
      </c>
      <c r="C144" s="582" t="s">
        <v>319</v>
      </c>
      <c r="D144" s="582"/>
      <c r="E144" s="582"/>
      <c r="F144" s="583"/>
      <c r="G144" s="197">
        <f>'Priedas 5'!$I$140</f>
        <v>0</v>
      </c>
      <c r="H144" s="205"/>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6"/>
      <c r="AY144" s="206"/>
      <c r="AZ144" s="206"/>
      <c r="BA144" s="206"/>
      <c r="BB144" s="206"/>
      <c r="BC144" s="206"/>
      <c r="BD144" s="206"/>
      <c r="BE144" s="206"/>
      <c r="BF144" s="206"/>
      <c r="BG144" s="206"/>
      <c r="BH144" s="206"/>
      <c r="BI144" s="206"/>
      <c r="BJ144" s="206"/>
      <c r="BK144" s="206"/>
      <c r="BL144" s="206"/>
      <c r="BM144" s="206"/>
      <c r="BN144" s="206"/>
      <c r="BO144" s="206"/>
      <c r="BP144" s="206"/>
      <c r="BQ144" s="206"/>
      <c r="BR144" s="206"/>
      <c r="BS144" s="206"/>
      <c r="BT144" s="206"/>
      <c r="BU144" s="206"/>
      <c r="BV144" s="206"/>
      <c r="BW144" s="206"/>
      <c r="BX144" s="206"/>
      <c r="BY144" s="206"/>
      <c r="BZ144" s="206"/>
      <c r="CA144" s="206"/>
      <c r="CB144" s="206"/>
      <c r="CC144" s="206"/>
      <c r="CD144" s="207"/>
      <c r="CE144" s="138" t="s">
        <v>395</v>
      </c>
      <c r="CH144" s="203">
        <f t="shared" ref="CH144:CH173" si="47">G144-SUM(H144:CD144)</f>
        <v>0</v>
      </c>
      <c r="CI144" s="204" t="str">
        <f t="shared" ref="CI144:CI173" si="48">IF(CH144&gt;0.5,"Prašome paskirstyti likusias sąnaudas",IF(CH144&lt;-0.5,"Paskirstėte daugiau sąnaudų negu yra priskirta šiam pogrupiui","-"))</f>
        <v>-</v>
      </c>
    </row>
    <row r="145" spans="2:87" s="138" customFormat="1" ht="12.75" customHeight="1" x14ac:dyDescent="0.25">
      <c r="B145" s="163" t="s">
        <v>320</v>
      </c>
      <c r="C145" s="582" t="s">
        <v>321</v>
      </c>
      <c r="D145" s="582"/>
      <c r="E145" s="582"/>
      <c r="F145" s="583"/>
      <c r="G145" s="197">
        <f>'Priedas 5'!$I$141</f>
        <v>0</v>
      </c>
      <c r="H145" s="205"/>
      <c r="I145" s="206"/>
      <c r="J145" s="206"/>
      <c r="K145" s="206"/>
      <c r="L145" s="206"/>
      <c r="M145" s="206"/>
      <c r="N145" s="206"/>
      <c r="O145" s="206"/>
      <c r="P145" s="206"/>
      <c r="Q145" s="206"/>
      <c r="R145" s="206"/>
      <c r="S145" s="206"/>
      <c r="T145" s="206"/>
      <c r="U145" s="206"/>
      <c r="V145" s="206"/>
      <c r="W145" s="206"/>
      <c r="X145" s="206"/>
      <c r="Y145" s="206"/>
      <c r="Z145" s="206"/>
      <c r="AA145" s="206"/>
      <c r="AB145" s="206"/>
      <c r="AC145" s="206"/>
      <c r="AD145" s="206"/>
      <c r="AE145" s="206"/>
      <c r="AF145" s="206"/>
      <c r="AG145" s="206"/>
      <c r="AH145" s="206"/>
      <c r="AI145" s="206"/>
      <c r="AJ145" s="206"/>
      <c r="AK145" s="206"/>
      <c r="AL145" s="206"/>
      <c r="AM145" s="206"/>
      <c r="AN145" s="206"/>
      <c r="AO145" s="206"/>
      <c r="AP145" s="206"/>
      <c r="AQ145" s="206"/>
      <c r="AR145" s="206"/>
      <c r="AS145" s="206"/>
      <c r="AT145" s="206"/>
      <c r="AU145" s="206"/>
      <c r="AV145" s="206"/>
      <c r="AW145" s="206"/>
      <c r="AX145" s="206"/>
      <c r="AY145" s="206"/>
      <c r="AZ145" s="206"/>
      <c r="BA145" s="206"/>
      <c r="BB145" s="206"/>
      <c r="BC145" s="206"/>
      <c r="BD145" s="206"/>
      <c r="BE145" s="206"/>
      <c r="BF145" s="206"/>
      <c r="BG145" s="206"/>
      <c r="BH145" s="206"/>
      <c r="BI145" s="206"/>
      <c r="BJ145" s="206"/>
      <c r="BK145" s="206"/>
      <c r="BL145" s="206"/>
      <c r="BM145" s="206"/>
      <c r="BN145" s="206"/>
      <c r="BO145" s="206"/>
      <c r="BP145" s="206"/>
      <c r="BQ145" s="206"/>
      <c r="BR145" s="206"/>
      <c r="BS145" s="206"/>
      <c r="BT145" s="206"/>
      <c r="BU145" s="206"/>
      <c r="BV145" s="206"/>
      <c r="BW145" s="206"/>
      <c r="BX145" s="206"/>
      <c r="BY145" s="206"/>
      <c r="BZ145" s="206"/>
      <c r="CA145" s="206"/>
      <c r="CB145" s="206"/>
      <c r="CC145" s="206"/>
      <c r="CD145" s="207"/>
      <c r="CE145" s="138" t="s">
        <v>395</v>
      </c>
      <c r="CH145" s="203">
        <f t="shared" si="47"/>
        <v>0</v>
      </c>
      <c r="CI145" s="204" t="str">
        <f t="shared" si="48"/>
        <v>-</v>
      </c>
    </row>
    <row r="146" spans="2:87" s="138" customFormat="1" ht="12.75" customHeight="1" x14ac:dyDescent="0.25">
      <c r="B146" s="163" t="s">
        <v>322</v>
      </c>
      <c r="C146" s="582" t="s">
        <v>323</v>
      </c>
      <c r="D146" s="582"/>
      <c r="E146" s="582"/>
      <c r="F146" s="583"/>
      <c r="G146" s="197">
        <f>'Priedas 5'!$I$142</f>
        <v>0</v>
      </c>
      <c r="H146" s="205"/>
      <c r="I146" s="206"/>
      <c r="J146" s="206"/>
      <c r="K146" s="206"/>
      <c r="L146" s="206"/>
      <c r="M146" s="206"/>
      <c r="N146" s="206"/>
      <c r="O146" s="206"/>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c r="AK146" s="206"/>
      <c r="AL146" s="206"/>
      <c r="AM146" s="206"/>
      <c r="AN146" s="206"/>
      <c r="AO146" s="206"/>
      <c r="AP146" s="206"/>
      <c r="AQ146" s="206"/>
      <c r="AR146" s="206"/>
      <c r="AS146" s="206"/>
      <c r="AT146" s="206"/>
      <c r="AU146" s="206"/>
      <c r="AV146" s="206"/>
      <c r="AW146" s="206"/>
      <c r="AX146" s="206"/>
      <c r="AY146" s="206"/>
      <c r="AZ146" s="206"/>
      <c r="BA146" s="206"/>
      <c r="BB146" s="206"/>
      <c r="BC146" s="206"/>
      <c r="BD146" s="206"/>
      <c r="BE146" s="206"/>
      <c r="BF146" s="206"/>
      <c r="BG146" s="206"/>
      <c r="BH146" s="206"/>
      <c r="BI146" s="206"/>
      <c r="BJ146" s="206"/>
      <c r="BK146" s="206"/>
      <c r="BL146" s="206"/>
      <c r="BM146" s="206"/>
      <c r="BN146" s="206"/>
      <c r="BO146" s="206"/>
      <c r="BP146" s="206"/>
      <c r="BQ146" s="206"/>
      <c r="BR146" s="206"/>
      <c r="BS146" s="206"/>
      <c r="BT146" s="206"/>
      <c r="BU146" s="206"/>
      <c r="BV146" s="206"/>
      <c r="BW146" s="206"/>
      <c r="BX146" s="206"/>
      <c r="BY146" s="206"/>
      <c r="BZ146" s="206"/>
      <c r="CA146" s="206"/>
      <c r="CB146" s="206"/>
      <c r="CC146" s="206"/>
      <c r="CD146" s="207"/>
      <c r="CE146" s="138" t="s">
        <v>395</v>
      </c>
      <c r="CH146" s="203">
        <f t="shared" si="47"/>
        <v>0</v>
      </c>
      <c r="CI146" s="204" t="str">
        <f t="shared" si="48"/>
        <v>-</v>
      </c>
    </row>
    <row r="147" spans="2:87" s="138" customFormat="1" ht="12.75" customHeight="1" x14ac:dyDescent="0.25">
      <c r="B147" s="163" t="s">
        <v>324</v>
      </c>
      <c r="C147" s="582" t="s">
        <v>325</v>
      </c>
      <c r="D147" s="582"/>
      <c r="E147" s="582"/>
      <c r="F147" s="583"/>
      <c r="G147" s="197">
        <f>'Priedas 5'!$I$143</f>
        <v>0</v>
      </c>
      <c r="H147" s="205"/>
      <c r="I147" s="206"/>
      <c r="J147" s="206"/>
      <c r="K147" s="206"/>
      <c r="L147" s="206"/>
      <c r="M147" s="206"/>
      <c r="N147" s="206"/>
      <c r="O147" s="206"/>
      <c r="P147" s="206"/>
      <c r="Q147" s="206"/>
      <c r="R147" s="206"/>
      <c r="S147" s="206"/>
      <c r="T147" s="206"/>
      <c r="U147" s="206"/>
      <c r="V147" s="206"/>
      <c r="W147" s="206"/>
      <c r="X147" s="206"/>
      <c r="Y147" s="206"/>
      <c r="Z147" s="206"/>
      <c r="AA147" s="206"/>
      <c r="AB147" s="206"/>
      <c r="AC147" s="206"/>
      <c r="AD147" s="206"/>
      <c r="AE147" s="206"/>
      <c r="AF147" s="206"/>
      <c r="AG147" s="206"/>
      <c r="AH147" s="206"/>
      <c r="AI147" s="206"/>
      <c r="AJ147" s="206"/>
      <c r="AK147" s="206"/>
      <c r="AL147" s="206"/>
      <c r="AM147" s="206"/>
      <c r="AN147" s="206"/>
      <c r="AO147" s="206"/>
      <c r="AP147" s="206"/>
      <c r="AQ147" s="206"/>
      <c r="AR147" s="206"/>
      <c r="AS147" s="206"/>
      <c r="AT147" s="206"/>
      <c r="AU147" s="206"/>
      <c r="AV147" s="206"/>
      <c r="AW147" s="206"/>
      <c r="AX147" s="206"/>
      <c r="AY147" s="206"/>
      <c r="AZ147" s="206"/>
      <c r="BA147" s="206"/>
      <c r="BB147" s="206"/>
      <c r="BC147" s="206"/>
      <c r="BD147" s="206"/>
      <c r="BE147" s="206"/>
      <c r="BF147" s="206"/>
      <c r="BG147" s="206"/>
      <c r="BH147" s="206"/>
      <c r="BI147" s="206"/>
      <c r="BJ147" s="206"/>
      <c r="BK147" s="206"/>
      <c r="BL147" s="206"/>
      <c r="BM147" s="206"/>
      <c r="BN147" s="206"/>
      <c r="BO147" s="206"/>
      <c r="BP147" s="206"/>
      <c r="BQ147" s="206"/>
      <c r="BR147" s="206"/>
      <c r="BS147" s="206"/>
      <c r="BT147" s="206"/>
      <c r="BU147" s="206"/>
      <c r="BV147" s="206"/>
      <c r="BW147" s="206"/>
      <c r="BX147" s="206"/>
      <c r="BY147" s="206"/>
      <c r="BZ147" s="206"/>
      <c r="CA147" s="206"/>
      <c r="CB147" s="206"/>
      <c r="CC147" s="206"/>
      <c r="CD147" s="207"/>
      <c r="CE147" s="138" t="s">
        <v>395</v>
      </c>
      <c r="CH147" s="203">
        <f t="shared" si="47"/>
        <v>0</v>
      </c>
      <c r="CI147" s="204" t="str">
        <f t="shared" si="48"/>
        <v>-</v>
      </c>
    </row>
    <row r="148" spans="2:87" s="138" customFormat="1" ht="12.75" customHeight="1" x14ac:dyDescent="0.25">
      <c r="B148" s="163" t="s">
        <v>326</v>
      </c>
      <c r="C148" s="582" t="s">
        <v>327</v>
      </c>
      <c r="D148" s="582"/>
      <c r="E148" s="582"/>
      <c r="F148" s="583"/>
      <c r="G148" s="197">
        <f>'Priedas 5'!$I$144</f>
        <v>0</v>
      </c>
      <c r="H148" s="205"/>
      <c r="I148" s="206"/>
      <c r="J148" s="206"/>
      <c r="K148" s="206"/>
      <c r="L148" s="206"/>
      <c r="M148" s="206"/>
      <c r="N148" s="206"/>
      <c r="O148" s="206"/>
      <c r="P148" s="206"/>
      <c r="Q148" s="206"/>
      <c r="R148" s="206"/>
      <c r="S148" s="206"/>
      <c r="T148" s="206"/>
      <c r="U148" s="206"/>
      <c r="V148" s="206"/>
      <c r="W148" s="206"/>
      <c r="X148" s="206"/>
      <c r="Y148" s="206"/>
      <c r="Z148" s="206"/>
      <c r="AA148" s="206"/>
      <c r="AB148" s="206"/>
      <c r="AC148" s="206"/>
      <c r="AD148" s="206"/>
      <c r="AE148" s="206"/>
      <c r="AF148" s="206"/>
      <c r="AG148" s="206"/>
      <c r="AH148" s="206"/>
      <c r="AI148" s="206"/>
      <c r="AJ148" s="206"/>
      <c r="AK148" s="206"/>
      <c r="AL148" s="206"/>
      <c r="AM148" s="206"/>
      <c r="AN148" s="206"/>
      <c r="AO148" s="206"/>
      <c r="AP148" s="206"/>
      <c r="AQ148" s="206"/>
      <c r="AR148" s="206"/>
      <c r="AS148" s="206"/>
      <c r="AT148" s="206"/>
      <c r="AU148" s="206"/>
      <c r="AV148" s="206"/>
      <c r="AW148" s="206"/>
      <c r="AX148" s="206"/>
      <c r="AY148" s="206"/>
      <c r="AZ148" s="206"/>
      <c r="BA148" s="206"/>
      <c r="BB148" s="206"/>
      <c r="BC148" s="206"/>
      <c r="BD148" s="206"/>
      <c r="BE148" s="206"/>
      <c r="BF148" s="206"/>
      <c r="BG148" s="206"/>
      <c r="BH148" s="206"/>
      <c r="BI148" s="206"/>
      <c r="BJ148" s="206"/>
      <c r="BK148" s="206"/>
      <c r="BL148" s="206"/>
      <c r="BM148" s="206"/>
      <c r="BN148" s="206"/>
      <c r="BO148" s="206"/>
      <c r="BP148" s="206"/>
      <c r="BQ148" s="206"/>
      <c r="BR148" s="206"/>
      <c r="BS148" s="206"/>
      <c r="BT148" s="206"/>
      <c r="BU148" s="206"/>
      <c r="BV148" s="206"/>
      <c r="BW148" s="206"/>
      <c r="BX148" s="206"/>
      <c r="BY148" s="206"/>
      <c r="BZ148" s="206"/>
      <c r="CA148" s="206"/>
      <c r="CB148" s="206"/>
      <c r="CC148" s="206"/>
      <c r="CD148" s="207"/>
      <c r="CE148" s="138" t="s">
        <v>395</v>
      </c>
      <c r="CH148" s="203">
        <f t="shared" si="47"/>
        <v>0</v>
      </c>
      <c r="CI148" s="204" t="str">
        <f t="shared" si="48"/>
        <v>-</v>
      </c>
    </row>
    <row r="149" spans="2:87" s="138" customFormat="1" ht="12.75" customHeight="1" x14ac:dyDescent="0.25">
      <c r="B149" s="163" t="s">
        <v>328</v>
      </c>
      <c r="C149" s="582" t="s">
        <v>329</v>
      </c>
      <c r="D149" s="582"/>
      <c r="E149" s="582"/>
      <c r="F149" s="583"/>
      <c r="G149" s="197">
        <f>'Priedas 5'!$I$145</f>
        <v>0</v>
      </c>
      <c r="H149" s="205"/>
      <c r="I149" s="206"/>
      <c r="J149" s="206"/>
      <c r="K149" s="206"/>
      <c r="L149" s="206"/>
      <c r="M149" s="206"/>
      <c r="N149" s="206"/>
      <c r="O149" s="206"/>
      <c r="P149" s="206"/>
      <c r="Q149" s="206"/>
      <c r="R149" s="206"/>
      <c r="S149" s="206"/>
      <c r="T149" s="206"/>
      <c r="U149" s="206"/>
      <c r="V149" s="206"/>
      <c r="W149" s="206"/>
      <c r="X149" s="206"/>
      <c r="Y149" s="206"/>
      <c r="Z149" s="206"/>
      <c r="AA149" s="206"/>
      <c r="AB149" s="206"/>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06"/>
      <c r="AY149" s="206"/>
      <c r="AZ149" s="206"/>
      <c r="BA149" s="206"/>
      <c r="BB149" s="206"/>
      <c r="BC149" s="206"/>
      <c r="BD149" s="206"/>
      <c r="BE149" s="206"/>
      <c r="BF149" s="206"/>
      <c r="BG149" s="206"/>
      <c r="BH149" s="206"/>
      <c r="BI149" s="206"/>
      <c r="BJ149" s="206"/>
      <c r="BK149" s="206"/>
      <c r="BL149" s="206"/>
      <c r="BM149" s="206"/>
      <c r="BN149" s="206"/>
      <c r="BO149" s="206"/>
      <c r="BP149" s="206"/>
      <c r="BQ149" s="206"/>
      <c r="BR149" s="206"/>
      <c r="BS149" s="206"/>
      <c r="BT149" s="206"/>
      <c r="BU149" s="206"/>
      <c r="BV149" s="206"/>
      <c r="BW149" s="206"/>
      <c r="BX149" s="206"/>
      <c r="BY149" s="206"/>
      <c r="BZ149" s="206"/>
      <c r="CA149" s="206"/>
      <c r="CB149" s="206"/>
      <c r="CC149" s="206"/>
      <c r="CD149" s="207"/>
      <c r="CE149" s="138" t="s">
        <v>395</v>
      </c>
      <c r="CH149" s="203">
        <f t="shared" si="47"/>
        <v>0</v>
      </c>
      <c r="CI149" s="204" t="str">
        <f t="shared" si="48"/>
        <v>-</v>
      </c>
    </row>
    <row r="150" spans="2:87" s="138" customFormat="1" ht="14.25" customHeight="1" x14ac:dyDescent="0.25">
      <c r="B150" s="163" t="s">
        <v>330</v>
      </c>
      <c r="C150" s="582" t="s">
        <v>401</v>
      </c>
      <c r="D150" s="582"/>
      <c r="E150" s="582"/>
      <c r="F150" s="583"/>
      <c r="G150" s="197">
        <f>'Priedas 5'!$I$146</f>
        <v>0</v>
      </c>
      <c r="H150" s="205"/>
      <c r="I150" s="206"/>
      <c r="J150" s="206"/>
      <c r="K150" s="206"/>
      <c r="L150" s="206"/>
      <c r="M150" s="206"/>
      <c r="N150" s="206"/>
      <c r="O150" s="206"/>
      <c r="P150" s="206"/>
      <c r="Q150" s="206"/>
      <c r="R150" s="206"/>
      <c r="S150" s="206"/>
      <c r="T150" s="206"/>
      <c r="U150" s="206"/>
      <c r="V150" s="206"/>
      <c r="W150" s="206"/>
      <c r="X150" s="206"/>
      <c r="Y150" s="206"/>
      <c r="Z150" s="206"/>
      <c r="AA150" s="206"/>
      <c r="AB150" s="206"/>
      <c r="AC150" s="206"/>
      <c r="AD150" s="206"/>
      <c r="AE150" s="206"/>
      <c r="AF150" s="206"/>
      <c r="AG150" s="206"/>
      <c r="AH150" s="206"/>
      <c r="AI150" s="206"/>
      <c r="AJ150" s="206"/>
      <c r="AK150" s="206"/>
      <c r="AL150" s="206"/>
      <c r="AM150" s="206"/>
      <c r="AN150" s="206"/>
      <c r="AO150" s="206"/>
      <c r="AP150" s="206"/>
      <c r="AQ150" s="206"/>
      <c r="AR150" s="206"/>
      <c r="AS150" s="206"/>
      <c r="AT150" s="206"/>
      <c r="AU150" s="206"/>
      <c r="AV150" s="206"/>
      <c r="AW150" s="206"/>
      <c r="AX150" s="206"/>
      <c r="AY150" s="206"/>
      <c r="AZ150" s="206"/>
      <c r="BA150" s="206"/>
      <c r="BB150" s="206"/>
      <c r="BC150" s="206"/>
      <c r="BD150" s="206"/>
      <c r="BE150" s="206"/>
      <c r="BF150" s="206"/>
      <c r="BG150" s="206"/>
      <c r="BH150" s="206"/>
      <c r="BI150" s="206"/>
      <c r="BJ150" s="206"/>
      <c r="BK150" s="206"/>
      <c r="BL150" s="206"/>
      <c r="BM150" s="206"/>
      <c r="BN150" s="206"/>
      <c r="BO150" s="206"/>
      <c r="BP150" s="206"/>
      <c r="BQ150" s="206"/>
      <c r="BR150" s="206"/>
      <c r="BS150" s="206"/>
      <c r="BT150" s="206"/>
      <c r="BU150" s="206"/>
      <c r="BV150" s="206"/>
      <c r="BW150" s="206"/>
      <c r="BX150" s="206"/>
      <c r="BY150" s="206"/>
      <c r="BZ150" s="206"/>
      <c r="CA150" s="206"/>
      <c r="CB150" s="206"/>
      <c r="CC150" s="206"/>
      <c r="CD150" s="207"/>
      <c r="CH150" s="203">
        <f t="shared" si="47"/>
        <v>0</v>
      </c>
      <c r="CI150" s="204" t="str">
        <f t="shared" si="48"/>
        <v>-</v>
      </c>
    </row>
    <row r="151" spans="2:87" s="138" customFormat="1" ht="12.75" customHeight="1" x14ac:dyDescent="0.25">
      <c r="B151" s="163" t="s">
        <v>332</v>
      </c>
      <c r="C151" s="582" t="str">
        <f>'Priedas 5'!$C$147</f>
        <v>Kitos rinkodaros, pardavimų sąnaudos (Registro c. išl.)</v>
      </c>
      <c r="D151" s="582"/>
      <c r="E151" s="582"/>
      <c r="F151" s="583"/>
      <c r="G151" s="197">
        <f>'Priedas 5'!$I$147</f>
        <v>0</v>
      </c>
      <c r="H151" s="205"/>
      <c r="I151" s="206"/>
      <c r="J151" s="206"/>
      <c r="K151" s="206"/>
      <c r="L151" s="206"/>
      <c r="M151" s="206"/>
      <c r="N151" s="206"/>
      <c r="O151" s="206"/>
      <c r="P151" s="206"/>
      <c r="Q151" s="206"/>
      <c r="R151" s="206"/>
      <c r="S151" s="206"/>
      <c r="T151" s="206"/>
      <c r="U151" s="206"/>
      <c r="V151" s="206"/>
      <c r="W151" s="206"/>
      <c r="X151" s="206"/>
      <c r="Y151" s="206"/>
      <c r="Z151" s="206"/>
      <c r="AA151" s="206"/>
      <c r="AB151" s="206"/>
      <c r="AC151" s="206"/>
      <c r="AD151" s="206"/>
      <c r="AE151" s="206"/>
      <c r="AF151" s="206"/>
      <c r="AG151" s="206"/>
      <c r="AH151" s="206"/>
      <c r="AI151" s="206"/>
      <c r="AJ151" s="206"/>
      <c r="AK151" s="206"/>
      <c r="AL151" s="206"/>
      <c r="AM151" s="206"/>
      <c r="AN151" s="206"/>
      <c r="AO151" s="206"/>
      <c r="AP151" s="206"/>
      <c r="AQ151" s="206"/>
      <c r="AR151" s="206"/>
      <c r="AS151" s="206"/>
      <c r="AT151" s="206"/>
      <c r="AU151" s="206"/>
      <c r="AV151" s="206"/>
      <c r="AW151" s="206"/>
      <c r="AX151" s="206"/>
      <c r="AY151" s="206"/>
      <c r="AZ151" s="206"/>
      <c r="BA151" s="206"/>
      <c r="BB151" s="206"/>
      <c r="BC151" s="206"/>
      <c r="BD151" s="206"/>
      <c r="BE151" s="206"/>
      <c r="BF151" s="206"/>
      <c r="BG151" s="206"/>
      <c r="BH151" s="206"/>
      <c r="BI151" s="206"/>
      <c r="BJ151" s="206"/>
      <c r="BK151" s="206"/>
      <c r="BL151" s="206"/>
      <c r="BM151" s="206"/>
      <c r="BN151" s="206"/>
      <c r="BO151" s="206"/>
      <c r="BP151" s="206"/>
      <c r="BQ151" s="206"/>
      <c r="BR151" s="206"/>
      <c r="BS151" s="206"/>
      <c r="BT151" s="206"/>
      <c r="BU151" s="206"/>
      <c r="BV151" s="206"/>
      <c r="BW151" s="206"/>
      <c r="BX151" s="206"/>
      <c r="BY151" s="206"/>
      <c r="BZ151" s="206"/>
      <c r="CA151" s="206"/>
      <c r="CB151" s="206"/>
      <c r="CC151" s="206"/>
      <c r="CD151" s="207"/>
      <c r="CE151" s="138" t="s">
        <v>395</v>
      </c>
      <c r="CH151" s="203">
        <f t="shared" si="47"/>
        <v>0</v>
      </c>
      <c r="CI151" s="204" t="str">
        <f t="shared" si="48"/>
        <v>-</v>
      </c>
    </row>
    <row r="152" spans="2:87" s="138" customFormat="1" ht="12.75" customHeight="1" x14ac:dyDescent="0.25">
      <c r="B152" s="163" t="s">
        <v>334</v>
      </c>
      <c r="C152" s="582" t="str">
        <f>'Priedas 5'!$C$148</f>
        <v/>
      </c>
      <c r="D152" s="582"/>
      <c r="E152" s="582"/>
      <c r="F152" s="583"/>
      <c r="G152" s="197">
        <f>'Priedas 5'!$I$148</f>
        <v>0</v>
      </c>
      <c r="H152" s="205"/>
      <c r="I152" s="206"/>
      <c r="J152" s="206"/>
      <c r="K152" s="206"/>
      <c r="L152" s="206"/>
      <c r="M152" s="206"/>
      <c r="N152" s="206"/>
      <c r="O152" s="206"/>
      <c r="P152" s="206"/>
      <c r="Q152" s="206"/>
      <c r="R152" s="206"/>
      <c r="S152" s="206"/>
      <c r="T152" s="206"/>
      <c r="U152" s="206"/>
      <c r="V152" s="206"/>
      <c r="W152" s="206"/>
      <c r="X152" s="206"/>
      <c r="Y152" s="206"/>
      <c r="Z152" s="206"/>
      <c r="AA152" s="206"/>
      <c r="AB152" s="206"/>
      <c r="AC152" s="206"/>
      <c r="AD152" s="206"/>
      <c r="AE152" s="206"/>
      <c r="AF152" s="206"/>
      <c r="AG152" s="206"/>
      <c r="AH152" s="206"/>
      <c r="AI152" s="206"/>
      <c r="AJ152" s="206"/>
      <c r="AK152" s="206"/>
      <c r="AL152" s="206"/>
      <c r="AM152" s="206"/>
      <c r="AN152" s="206"/>
      <c r="AO152" s="206"/>
      <c r="AP152" s="206"/>
      <c r="AQ152" s="206"/>
      <c r="AR152" s="206"/>
      <c r="AS152" s="206"/>
      <c r="AT152" s="206"/>
      <c r="AU152" s="206"/>
      <c r="AV152" s="206"/>
      <c r="AW152" s="206"/>
      <c r="AX152" s="206"/>
      <c r="AY152" s="206"/>
      <c r="AZ152" s="206"/>
      <c r="BA152" s="206"/>
      <c r="BB152" s="206"/>
      <c r="BC152" s="206"/>
      <c r="BD152" s="206"/>
      <c r="BE152" s="206"/>
      <c r="BF152" s="206"/>
      <c r="BG152" s="206"/>
      <c r="BH152" s="206"/>
      <c r="BI152" s="206"/>
      <c r="BJ152" s="206"/>
      <c r="BK152" s="206"/>
      <c r="BL152" s="206"/>
      <c r="BM152" s="206"/>
      <c r="BN152" s="206"/>
      <c r="BO152" s="206"/>
      <c r="BP152" s="206"/>
      <c r="BQ152" s="206"/>
      <c r="BR152" s="206"/>
      <c r="BS152" s="206"/>
      <c r="BT152" s="206"/>
      <c r="BU152" s="206"/>
      <c r="BV152" s="206"/>
      <c r="BW152" s="206"/>
      <c r="BX152" s="206"/>
      <c r="BY152" s="206"/>
      <c r="BZ152" s="206"/>
      <c r="CA152" s="206"/>
      <c r="CB152" s="206"/>
      <c r="CC152" s="206"/>
      <c r="CD152" s="207"/>
      <c r="CE152" s="138" t="s">
        <v>395</v>
      </c>
      <c r="CH152" s="203">
        <f t="shared" si="47"/>
        <v>0</v>
      </c>
      <c r="CI152" s="204" t="str">
        <f t="shared" si="48"/>
        <v>-</v>
      </c>
    </row>
    <row r="153" spans="2:87" s="138" customFormat="1" ht="12.75" customHeight="1" x14ac:dyDescent="0.25">
      <c r="B153" s="155" t="s">
        <v>335</v>
      </c>
      <c r="C153" s="589" t="s">
        <v>336</v>
      </c>
      <c r="D153" s="590"/>
      <c r="E153" s="590"/>
      <c r="F153" s="591"/>
      <c r="G153" s="197">
        <f>'Priedas 5'!$I$149</f>
        <v>0</v>
      </c>
      <c r="H153" s="198">
        <f t="shared" ref="H153:AM153" si="49">SUM(H154:H155)</f>
        <v>0</v>
      </c>
      <c r="I153" s="199">
        <f t="shared" si="49"/>
        <v>0</v>
      </c>
      <c r="J153" s="199">
        <f t="shared" si="49"/>
        <v>0</v>
      </c>
      <c r="K153" s="199">
        <f t="shared" si="49"/>
        <v>0</v>
      </c>
      <c r="L153" s="199">
        <f t="shared" si="49"/>
        <v>0</v>
      </c>
      <c r="M153" s="199">
        <f t="shared" si="49"/>
        <v>0</v>
      </c>
      <c r="N153" s="199">
        <f t="shared" si="49"/>
        <v>0</v>
      </c>
      <c r="O153" s="199">
        <f t="shared" si="49"/>
        <v>0</v>
      </c>
      <c r="P153" s="199">
        <f t="shared" si="49"/>
        <v>0</v>
      </c>
      <c r="Q153" s="199">
        <f t="shared" si="49"/>
        <v>0</v>
      </c>
      <c r="R153" s="199">
        <f t="shared" si="49"/>
        <v>0</v>
      </c>
      <c r="S153" s="199">
        <f t="shared" si="49"/>
        <v>0</v>
      </c>
      <c r="T153" s="199">
        <f t="shared" si="49"/>
        <v>0</v>
      </c>
      <c r="U153" s="199">
        <f t="shared" si="49"/>
        <v>0</v>
      </c>
      <c r="V153" s="199">
        <f t="shared" si="49"/>
        <v>0</v>
      </c>
      <c r="W153" s="199">
        <f t="shared" si="49"/>
        <v>0</v>
      </c>
      <c r="X153" s="199">
        <f t="shared" si="49"/>
        <v>0</v>
      </c>
      <c r="Y153" s="199">
        <f t="shared" si="49"/>
        <v>0</v>
      </c>
      <c r="Z153" s="199">
        <f t="shared" si="49"/>
        <v>0</v>
      </c>
      <c r="AA153" s="199">
        <f t="shared" si="49"/>
        <v>0</v>
      </c>
      <c r="AB153" s="199">
        <f t="shared" si="49"/>
        <v>0</v>
      </c>
      <c r="AC153" s="199">
        <f t="shared" si="49"/>
        <v>0</v>
      </c>
      <c r="AD153" s="199">
        <f t="shared" si="49"/>
        <v>0</v>
      </c>
      <c r="AE153" s="199">
        <f t="shared" si="49"/>
        <v>0</v>
      </c>
      <c r="AF153" s="199">
        <f t="shared" si="49"/>
        <v>0</v>
      </c>
      <c r="AG153" s="199">
        <f t="shared" si="49"/>
        <v>0</v>
      </c>
      <c r="AH153" s="199">
        <f t="shared" si="49"/>
        <v>0</v>
      </c>
      <c r="AI153" s="199">
        <f t="shared" si="49"/>
        <v>0</v>
      </c>
      <c r="AJ153" s="199">
        <f t="shared" si="49"/>
        <v>0</v>
      </c>
      <c r="AK153" s="199">
        <f t="shared" si="49"/>
        <v>0</v>
      </c>
      <c r="AL153" s="199">
        <f t="shared" si="49"/>
        <v>0</v>
      </c>
      <c r="AM153" s="199">
        <f t="shared" si="49"/>
        <v>0</v>
      </c>
      <c r="AN153" s="200">
        <f t="shared" ref="AN153:BS153" si="50">SUM(AN154:AN155)</f>
        <v>0</v>
      </c>
      <c r="AO153" s="200">
        <f t="shared" si="50"/>
        <v>0</v>
      </c>
      <c r="AP153" s="200">
        <f t="shared" si="50"/>
        <v>0</v>
      </c>
      <c r="AQ153" s="200">
        <f t="shared" si="50"/>
        <v>0</v>
      </c>
      <c r="AR153" s="199">
        <f t="shared" si="50"/>
        <v>0</v>
      </c>
      <c r="AS153" s="200">
        <f t="shared" si="50"/>
        <v>0</v>
      </c>
      <c r="AT153" s="200">
        <f t="shared" si="50"/>
        <v>0</v>
      </c>
      <c r="AU153" s="200">
        <f t="shared" si="50"/>
        <v>0</v>
      </c>
      <c r="AV153" s="199">
        <f t="shared" si="50"/>
        <v>0</v>
      </c>
      <c r="AW153" s="199">
        <f t="shared" si="50"/>
        <v>0</v>
      </c>
      <c r="AX153" s="200">
        <f t="shared" si="50"/>
        <v>0</v>
      </c>
      <c r="AY153" s="200">
        <f t="shared" si="50"/>
        <v>0</v>
      </c>
      <c r="AZ153" s="200">
        <f t="shared" si="50"/>
        <v>0</v>
      </c>
      <c r="BA153" s="199">
        <f t="shared" si="50"/>
        <v>0</v>
      </c>
      <c r="BB153" s="199">
        <f t="shared" si="50"/>
        <v>0</v>
      </c>
      <c r="BC153" s="200">
        <f t="shared" si="50"/>
        <v>0</v>
      </c>
      <c r="BD153" s="200">
        <f t="shared" si="50"/>
        <v>0</v>
      </c>
      <c r="BE153" s="200">
        <f t="shared" si="50"/>
        <v>0</v>
      </c>
      <c r="BF153" s="199">
        <f t="shared" si="50"/>
        <v>0</v>
      </c>
      <c r="BG153" s="199">
        <f t="shared" si="50"/>
        <v>0</v>
      </c>
      <c r="BH153" s="200">
        <f t="shared" si="50"/>
        <v>0</v>
      </c>
      <c r="BI153" s="200">
        <f t="shared" si="50"/>
        <v>0</v>
      </c>
      <c r="BJ153" s="200">
        <f t="shared" si="50"/>
        <v>0</v>
      </c>
      <c r="BK153" s="199">
        <f t="shared" si="50"/>
        <v>0</v>
      </c>
      <c r="BL153" s="199">
        <f t="shared" si="50"/>
        <v>0</v>
      </c>
      <c r="BM153" s="200">
        <f t="shared" si="50"/>
        <v>0</v>
      </c>
      <c r="BN153" s="200">
        <f t="shared" si="50"/>
        <v>0</v>
      </c>
      <c r="BO153" s="200">
        <f t="shared" si="50"/>
        <v>0</v>
      </c>
      <c r="BP153" s="201">
        <f t="shared" si="50"/>
        <v>0</v>
      </c>
      <c r="BQ153" s="199">
        <f t="shared" si="50"/>
        <v>0</v>
      </c>
      <c r="BR153" s="199">
        <f t="shared" si="50"/>
        <v>0</v>
      </c>
      <c r="BS153" s="199">
        <f t="shared" si="50"/>
        <v>0</v>
      </c>
      <c r="BT153" s="199">
        <f t="shared" ref="BT153:CD153" si="51">SUM(BT154:BT155)</f>
        <v>0</v>
      </c>
      <c r="BU153" s="199">
        <f t="shared" si="51"/>
        <v>0</v>
      </c>
      <c r="BV153" s="199">
        <f t="shared" si="51"/>
        <v>0</v>
      </c>
      <c r="BW153" s="199">
        <f t="shared" si="51"/>
        <v>0</v>
      </c>
      <c r="BX153" s="199">
        <f t="shared" si="51"/>
        <v>0</v>
      </c>
      <c r="BY153" s="199">
        <f t="shared" si="51"/>
        <v>0</v>
      </c>
      <c r="BZ153" s="199">
        <f t="shared" si="51"/>
        <v>0</v>
      </c>
      <c r="CA153" s="199">
        <f t="shared" si="51"/>
        <v>0</v>
      </c>
      <c r="CB153" s="199">
        <f t="shared" si="51"/>
        <v>0</v>
      </c>
      <c r="CC153" s="199">
        <f t="shared" si="51"/>
        <v>0</v>
      </c>
      <c r="CD153" s="202">
        <f t="shared" si="51"/>
        <v>0</v>
      </c>
      <c r="CE153" s="138" t="s">
        <v>395</v>
      </c>
      <c r="CH153" s="203">
        <f t="shared" si="47"/>
        <v>0</v>
      </c>
      <c r="CI153" s="204" t="str">
        <f t="shared" si="48"/>
        <v>-</v>
      </c>
    </row>
    <row r="154" spans="2:87" s="138" customFormat="1" ht="12.75" customHeight="1" x14ac:dyDescent="0.25">
      <c r="B154" s="148" t="s">
        <v>337</v>
      </c>
      <c r="C154" s="582" t="s">
        <v>338</v>
      </c>
      <c r="D154" s="582"/>
      <c r="E154" s="582"/>
      <c r="F154" s="583"/>
      <c r="G154" s="197">
        <f>'Priedas 5'!$I$150</f>
        <v>0</v>
      </c>
      <c r="H154" s="205"/>
      <c r="I154" s="206"/>
      <c r="J154" s="206"/>
      <c r="K154" s="206"/>
      <c r="L154" s="206"/>
      <c r="M154" s="206"/>
      <c r="N154" s="206"/>
      <c r="O154" s="206"/>
      <c r="P154" s="206"/>
      <c r="Q154" s="206"/>
      <c r="R154" s="206"/>
      <c r="S154" s="206"/>
      <c r="T154" s="206"/>
      <c r="U154" s="206"/>
      <c r="V154" s="206"/>
      <c r="W154" s="206"/>
      <c r="X154" s="206"/>
      <c r="Y154" s="206"/>
      <c r="Z154" s="206"/>
      <c r="AA154" s="206"/>
      <c r="AB154" s="206"/>
      <c r="AC154" s="206"/>
      <c r="AD154" s="206"/>
      <c r="AE154" s="206"/>
      <c r="AF154" s="206"/>
      <c r="AG154" s="206"/>
      <c r="AH154" s="206"/>
      <c r="AI154" s="206"/>
      <c r="AJ154" s="206"/>
      <c r="AK154" s="206"/>
      <c r="AL154" s="206"/>
      <c r="AM154" s="206"/>
      <c r="AN154" s="206"/>
      <c r="AO154" s="206"/>
      <c r="AP154" s="206"/>
      <c r="AQ154" s="206"/>
      <c r="AR154" s="206"/>
      <c r="AS154" s="206"/>
      <c r="AT154" s="206"/>
      <c r="AU154" s="206"/>
      <c r="AV154" s="206"/>
      <c r="AW154" s="206"/>
      <c r="AX154" s="206"/>
      <c r="AY154" s="206"/>
      <c r="AZ154" s="206"/>
      <c r="BA154" s="206"/>
      <c r="BB154" s="206"/>
      <c r="BC154" s="206"/>
      <c r="BD154" s="206"/>
      <c r="BE154" s="206"/>
      <c r="BF154" s="206"/>
      <c r="BG154" s="206"/>
      <c r="BH154" s="206"/>
      <c r="BI154" s="206"/>
      <c r="BJ154" s="206"/>
      <c r="BK154" s="206"/>
      <c r="BL154" s="206"/>
      <c r="BM154" s="206"/>
      <c r="BN154" s="206"/>
      <c r="BO154" s="206"/>
      <c r="BP154" s="206"/>
      <c r="BQ154" s="206"/>
      <c r="BR154" s="206"/>
      <c r="BS154" s="206"/>
      <c r="BT154" s="206"/>
      <c r="BU154" s="206"/>
      <c r="BV154" s="206"/>
      <c r="BW154" s="206"/>
      <c r="BX154" s="206"/>
      <c r="BY154" s="206"/>
      <c r="BZ154" s="206"/>
      <c r="CA154" s="206"/>
      <c r="CB154" s="206"/>
      <c r="CC154" s="206"/>
      <c r="CD154" s="207"/>
      <c r="CE154" s="138" t="s">
        <v>395</v>
      </c>
      <c r="CH154" s="203">
        <f t="shared" si="47"/>
        <v>0</v>
      </c>
      <c r="CI154" s="204" t="str">
        <f t="shared" si="48"/>
        <v>-</v>
      </c>
    </row>
    <row r="155" spans="2:87" s="138" customFormat="1" ht="12.75" customHeight="1" x14ac:dyDescent="0.25">
      <c r="B155" s="148" t="s">
        <v>339</v>
      </c>
      <c r="C155" s="582" t="str">
        <f>'Priedas 5'!$C$151</f>
        <v>Kitos sąnaudos, susijusios su šilumos ūkio turto nuoma, koncesija (nurodyti)</v>
      </c>
      <c r="D155" s="582"/>
      <c r="E155" s="582"/>
      <c r="F155" s="583"/>
      <c r="G155" s="197">
        <f>'Priedas 5'!$I$151</f>
        <v>0</v>
      </c>
      <c r="H155" s="205"/>
      <c r="I155" s="206"/>
      <c r="J155" s="206"/>
      <c r="K155" s="206"/>
      <c r="L155" s="206"/>
      <c r="M155" s="206"/>
      <c r="N155" s="206"/>
      <c r="O155" s="206"/>
      <c r="P155" s="206"/>
      <c r="Q155" s="206"/>
      <c r="R155" s="206"/>
      <c r="S155" s="206"/>
      <c r="T155" s="206"/>
      <c r="U155" s="206"/>
      <c r="V155" s="206"/>
      <c r="W155" s="206"/>
      <c r="X155" s="206"/>
      <c r="Y155" s="206"/>
      <c r="Z155" s="206"/>
      <c r="AA155" s="206"/>
      <c r="AB155" s="206"/>
      <c r="AC155" s="206"/>
      <c r="AD155" s="206"/>
      <c r="AE155" s="206"/>
      <c r="AF155" s="206"/>
      <c r="AG155" s="206"/>
      <c r="AH155" s="206"/>
      <c r="AI155" s="206"/>
      <c r="AJ155" s="206"/>
      <c r="AK155" s="206"/>
      <c r="AL155" s="206"/>
      <c r="AM155" s="206"/>
      <c r="AN155" s="206"/>
      <c r="AO155" s="206"/>
      <c r="AP155" s="206"/>
      <c r="AQ155" s="206"/>
      <c r="AR155" s="206"/>
      <c r="AS155" s="206"/>
      <c r="AT155" s="206"/>
      <c r="AU155" s="206"/>
      <c r="AV155" s="206"/>
      <c r="AW155" s="206"/>
      <c r="AX155" s="206"/>
      <c r="AY155" s="206"/>
      <c r="AZ155" s="206"/>
      <c r="BA155" s="206"/>
      <c r="BB155" s="206"/>
      <c r="BC155" s="206"/>
      <c r="BD155" s="206"/>
      <c r="BE155" s="206"/>
      <c r="BF155" s="206"/>
      <c r="BG155" s="206"/>
      <c r="BH155" s="206"/>
      <c r="BI155" s="206"/>
      <c r="BJ155" s="206"/>
      <c r="BK155" s="206"/>
      <c r="BL155" s="206"/>
      <c r="BM155" s="206"/>
      <c r="BN155" s="206"/>
      <c r="BO155" s="206"/>
      <c r="BP155" s="206"/>
      <c r="BQ155" s="206"/>
      <c r="BR155" s="206"/>
      <c r="BS155" s="206"/>
      <c r="BT155" s="206"/>
      <c r="BU155" s="206"/>
      <c r="BV155" s="206"/>
      <c r="BW155" s="206"/>
      <c r="BX155" s="206"/>
      <c r="BY155" s="206"/>
      <c r="BZ155" s="206"/>
      <c r="CA155" s="206"/>
      <c r="CB155" s="206"/>
      <c r="CC155" s="206"/>
      <c r="CD155" s="207"/>
      <c r="CE155" s="138" t="s">
        <v>395</v>
      </c>
      <c r="CH155" s="203">
        <f t="shared" si="47"/>
        <v>0</v>
      </c>
      <c r="CI155" s="204" t="str">
        <f t="shared" si="48"/>
        <v>-</v>
      </c>
    </row>
    <row r="156" spans="2:87" s="138" customFormat="1" ht="12.75" customHeight="1" x14ac:dyDescent="0.25">
      <c r="B156" s="155" t="s">
        <v>341</v>
      </c>
      <c r="C156" s="590" t="s">
        <v>342</v>
      </c>
      <c r="D156" s="590"/>
      <c r="E156" s="590"/>
      <c r="F156" s="591"/>
      <c r="G156" s="197">
        <f>'Priedas 5'!$I$152</f>
        <v>0</v>
      </c>
      <c r="H156" s="198">
        <f t="shared" ref="H156:AM156" si="52">SUM(H157:H172)</f>
        <v>0</v>
      </c>
      <c r="I156" s="199">
        <f t="shared" si="52"/>
        <v>0</v>
      </c>
      <c r="J156" s="199">
        <f t="shared" si="52"/>
        <v>0</v>
      </c>
      <c r="K156" s="199">
        <f t="shared" si="52"/>
        <v>0</v>
      </c>
      <c r="L156" s="199">
        <f t="shared" si="52"/>
        <v>0</v>
      </c>
      <c r="M156" s="199">
        <f t="shared" si="52"/>
        <v>0</v>
      </c>
      <c r="N156" s="199">
        <f t="shared" si="52"/>
        <v>0</v>
      </c>
      <c r="O156" s="199">
        <f t="shared" si="52"/>
        <v>0</v>
      </c>
      <c r="P156" s="199">
        <f t="shared" si="52"/>
        <v>0</v>
      </c>
      <c r="Q156" s="199">
        <f t="shared" si="52"/>
        <v>0</v>
      </c>
      <c r="R156" s="199">
        <f t="shared" si="52"/>
        <v>0</v>
      </c>
      <c r="S156" s="199">
        <f t="shared" si="52"/>
        <v>0</v>
      </c>
      <c r="T156" s="199">
        <f t="shared" si="52"/>
        <v>0</v>
      </c>
      <c r="U156" s="199">
        <f t="shared" si="52"/>
        <v>0</v>
      </c>
      <c r="V156" s="199">
        <f t="shared" si="52"/>
        <v>0</v>
      </c>
      <c r="W156" s="199">
        <f t="shared" si="52"/>
        <v>0</v>
      </c>
      <c r="X156" s="199">
        <f t="shared" si="52"/>
        <v>0</v>
      </c>
      <c r="Y156" s="199">
        <f t="shared" si="52"/>
        <v>0</v>
      </c>
      <c r="Z156" s="199">
        <f t="shared" si="52"/>
        <v>0</v>
      </c>
      <c r="AA156" s="199">
        <f t="shared" si="52"/>
        <v>0</v>
      </c>
      <c r="AB156" s="199">
        <f t="shared" si="52"/>
        <v>0</v>
      </c>
      <c r="AC156" s="199">
        <f t="shared" si="52"/>
        <v>0</v>
      </c>
      <c r="AD156" s="199">
        <f t="shared" si="52"/>
        <v>0</v>
      </c>
      <c r="AE156" s="199">
        <f t="shared" si="52"/>
        <v>0</v>
      </c>
      <c r="AF156" s="199">
        <f t="shared" si="52"/>
        <v>0</v>
      </c>
      <c r="AG156" s="199">
        <f t="shared" si="52"/>
        <v>0</v>
      </c>
      <c r="AH156" s="199">
        <f t="shared" si="52"/>
        <v>0</v>
      </c>
      <c r="AI156" s="199">
        <f t="shared" si="52"/>
        <v>0</v>
      </c>
      <c r="AJ156" s="199">
        <f t="shared" si="52"/>
        <v>0</v>
      </c>
      <c r="AK156" s="199">
        <f t="shared" si="52"/>
        <v>0</v>
      </c>
      <c r="AL156" s="199">
        <f t="shared" si="52"/>
        <v>0</v>
      </c>
      <c r="AM156" s="199">
        <f t="shared" si="52"/>
        <v>0</v>
      </c>
      <c r="AN156" s="200">
        <f t="shared" ref="AN156:BS156" si="53">SUM(AN157:AN172)</f>
        <v>0</v>
      </c>
      <c r="AO156" s="200">
        <f t="shared" si="53"/>
        <v>0</v>
      </c>
      <c r="AP156" s="200">
        <f t="shared" si="53"/>
        <v>0</v>
      </c>
      <c r="AQ156" s="200">
        <f t="shared" si="53"/>
        <v>0</v>
      </c>
      <c r="AR156" s="199">
        <f t="shared" si="53"/>
        <v>0</v>
      </c>
      <c r="AS156" s="200">
        <f t="shared" si="53"/>
        <v>0</v>
      </c>
      <c r="AT156" s="200">
        <f t="shared" si="53"/>
        <v>0</v>
      </c>
      <c r="AU156" s="200">
        <f t="shared" si="53"/>
        <v>0</v>
      </c>
      <c r="AV156" s="199">
        <f t="shared" si="53"/>
        <v>0</v>
      </c>
      <c r="AW156" s="199">
        <f t="shared" si="53"/>
        <v>0</v>
      </c>
      <c r="AX156" s="200">
        <f t="shared" si="53"/>
        <v>0</v>
      </c>
      <c r="AY156" s="200">
        <f t="shared" si="53"/>
        <v>0</v>
      </c>
      <c r="AZ156" s="200">
        <f t="shared" si="53"/>
        <v>0</v>
      </c>
      <c r="BA156" s="199">
        <f t="shared" si="53"/>
        <v>0</v>
      </c>
      <c r="BB156" s="199">
        <f t="shared" si="53"/>
        <v>0</v>
      </c>
      <c r="BC156" s="200">
        <f t="shared" si="53"/>
        <v>0</v>
      </c>
      <c r="BD156" s="200">
        <f t="shared" si="53"/>
        <v>0</v>
      </c>
      <c r="BE156" s="200">
        <f t="shared" si="53"/>
        <v>0</v>
      </c>
      <c r="BF156" s="199">
        <f t="shared" si="53"/>
        <v>0</v>
      </c>
      <c r="BG156" s="199">
        <f t="shared" si="53"/>
        <v>0</v>
      </c>
      <c r="BH156" s="200">
        <f t="shared" si="53"/>
        <v>0</v>
      </c>
      <c r="BI156" s="200">
        <f t="shared" si="53"/>
        <v>0</v>
      </c>
      <c r="BJ156" s="200">
        <f t="shared" si="53"/>
        <v>0</v>
      </c>
      <c r="BK156" s="199">
        <f t="shared" si="53"/>
        <v>0</v>
      </c>
      <c r="BL156" s="199">
        <f t="shared" si="53"/>
        <v>0</v>
      </c>
      <c r="BM156" s="200">
        <f t="shared" si="53"/>
        <v>0</v>
      </c>
      <c r="BN156" s="200">
        <f t="shared" si="53"/>
        <v>0</v>
      </c>
      <c r="BO156" s="200">
        <f t="shared" si="53"/>
        <v>0</v>
      </c>
      <c r="BP156" s="201">
        <f t="shared" si="53"/>
        <v>0</v>
      </c>
      <c r="BQ156" s="199">
        <f t="shared" si="53"/>
        <v>0</v>
      </c>
      <c r="BR156" s="199">
        <f t="shared" si="53"/>
        <v>0</v>
      </c>
      <c r="BS156" s="199">
        <f t="shared" si="53"/>
        <v>0</v>
      </c>
      <c r="BT156" s="199">
        <f t="shared" ref="BT156:CD156" si="54">SUM(BT157:BT172)</f>
        <v>0</v>
      </c>
      <c r="BU156" s="199">
        <f t="shared" si="54"/>
        <v>0</v>
      </c>
      <c r="BV156" s="199">
        <f t="shared" si="54"/>
        <v>0</v>
      </c>
      <c r="BW156" s="199">
        <f t="shared" si="54"/>
        <v>0</v>
      </c>
      <c r="BX156" s="199">
        <f t="shared" si="54"/>
        <v>0</v>
      </c>
      <c r="BY156" s="199">
        <f t="shared" si="54"/>
        <v>0</v>
      </c>
      <c r="BZ156" s="199">
        <f t="shared" si="54"/>
        <v>0</v>
      </c>
      <c r="CA156" s="199">
        <f t="shared" si="54"/>
        <v>0</v>
      </c>
      <c r="CB156" s="199">
        <f t="shared" si="54"/>
        <v>0</v>
      </c>
      <c r="CC156" s="199">
        <f t="shared" si="54"/>
        <v>0</v>
      </c>
      <c r="CD156" s="202">
        <f t="shared" si="54"/>
        <v>0</v>
      </c>
      <c r="CE156" s="138" t="s">
        <v>395</v>
      </c>
      <c r="CH156" s="203">
        <f t="shared" si="47"/>
        <v>0</v>
      </c>
      <c r="CI156" s="204" t="str">
        <f t="shared" si="48"/>
        <v>-</v>
      </c>
    </row>
    <row r="157" spans="2:87" s="138" customFormat="1" ht="12.75" customHeight="1" x14ac:dyDescent="0.25">
      <c r="B157" s="163" t="s">
        <v>343</v>
      </c>
      <c r="C157" s="592" t="s">
        <v>344</v>
      </c>
      <c r="D157" s="582"/>
      <c r="E157" s="582"/>
      <c r="F157" s="642"/>
      <c r="G157" s="197">
        <f>'Priedas 5'!$I$153</f>
        <v>0</v>
      </c>
      <c r="H157" s="205"/>
      <c r="I157" s="206"/>
      <c r="J157" s="206"/>
      <c r="K157" s="206"/>
      <c r="L157" s="206"/>
      <c r="M157" s="206"/>
      <c r="N157" s="206"/>
      <c r="O157" s="206"/>
      <c r="P157" s="206"/>
      <c r="Q157" s="206"/>
      <c r="R157" s="206"/>
      <c r="S157" s="206"/>
      <c r="T157" s="206"/>
      <c r="U157" s="206"/>
      <c r="V157" s="206"/>
      <c r="W157" s="206"/>
      <c r="X157" s="206"/>
      <c r="Y157" s="206"/>
      <c r="Z157" s="206"/>
      <c r="AA157" s="206"/>
      <c r="AB157" s="206"/>
      <c r="AC157" s="206"/>
      <c r="AD157" s="206"/>
      <c r="AE157" s="206"/>
      <c r="AF157" s="206"/>
      <c r="AG157" s="206"/>
      <c r="AH157" s="206"/>
      <c r="AI157" s="206"/>
      <c r="AJ157" s="206"/>
      <c r="AK157" s="206"/>
      <c r="AL157" s="206"/>
      <c r="AM157" s="206"/>
      <c r="AN157" s="206"/>
      <c r="AO157" s="206"/>
      <c r="AP157" s="206"/>
      <c r="AQ157" s="206"/>
      <c r="AR157" s="206"/>
      <c r="AS157" s="206"/>
      <c r="AT157" s="206"/>
      <c r="AU157" s="206"/>
      <c r="AV157" s="206"/>
      <c r="AW157" s="206"/>
      <c r="AX157" s="206"/>
      <c r="AY157" s="206"/>
      <c r="AZ157" s="206"/>
      <c r="BA157" s="206"/>
      <c r="BB157" s="206"/>
      <c r="BC157" s="206"/>
      <c r="BD157" s="206"/>
      <c r="BE157" s="206"/>
      <c r="BF157" s="206"/>
      <c r="BG157" s="206"/>
      <c r="BH157" s="206"/>
      <c r="BI157" s="206"/>
      <c r="BJ157" s="206"/>
      <c r="BK157" s="206"/>
      <c r="BL157" s="206"/>
      <c r="BM157" s="206"/>
      <c r="BN157" s="206"/>
      <c r="BO157" s="206"/>
      <c r="BP157" s="206"/>
      <c r="BQ157" s="206"/>
      <c r="BR157" s="206"/>
      <c r="BS157" s="206"/>
      <c r="BT157" s="206"/>
      <c r="BU157" s="206"/>
      <c r="BV157" s="206"/>
      <c r="BW157" s="206"/>
      <c r="BX157" s="206"/>
      <c r="BY157" s="206"/>
      <c r="BZ157" s="206"/>
      <c r="CA157" s="206"/>
      <c r="CB157" s="206"/>
      <c r="CC157" s="206"/>
      <c r="CD157" s="207"/>
      <c r="CE157" s="138" t="s">
        <v>395</v>
      </c>
      <c r="CH157" s="203">
        <f t="shared" si="47"/>
        <v>0</v>
      </c>
      <c r="CI157" s="204" t="str">
        <f t="shared" si="48"/>
        <v>-</v>
      </c>
    </row>
    <row r="158" spans="2:87" s="138" customFormat="1" ht="12.75" customHeight="1" x14ac:dyDescent="0.25">
      <c r="B158" s="163" t="s">
        <v>345</v>
      </c>
      <c r="C158" s="592" t="s">
        <v>346</v>
      </c>
      <c r="D158" s="582"/>
      <c r="E158" s="582"/>
      <c r="F158" s="642"/>
      <c r="G158" s="197">
        <f>'Priedas 5'!$I$154</f>
        <v>0</v>
      </c>
      <c r="H158" s="205"/>
      <c r="I158" s="206"/>
      <c r="J158" s="206"/>
      <c r="K158" s="206"/>
      <c r="L158" s="206"/>
      <c r="M158" s="206"/>
      <c r="N158" s="206"/>
      <c r="O158" s="206"/>
      <c r="P158" s="206"/>
      <c r="Q158" s="206"/>
      <c r="R158" s="206"/>
      <c r="S158" s="206"/>
      <c r="T158" s="206"/>
      <c r="U158" s="206"/>
      <c r="V158" s="206"/>
      <c r="W158" s="206"/>
      <c r="X158" s="206"/>
      <c r="Y158" s="206"/>
      <c r="Z158" s="206"/>
      <c r="AA158" s="206"/>
      <c r="AB158" s="206"/>
      <c r="AC158" s="206"/>
      <c r="AD158" s="206"/>
      <c r="AE158" s="206"/>
      <c r="AF158" s="206"/>
      <c r="AG158" s="206"/>
      <c r="AH158" s="206"/>
      <c r="AI158" s="206"/>
      <c r="AJ158" s="206"/>
      <c r="AK158" s="206"/>
      <c r="AL158" s="206"/>
      <c r="AM158" s="206"/>
      <c r="AN158" s="206"/>
      <c r="AO158" s="206"/>
      <c r="AP158" s="206"/>
      <c r="AQ158" s="206"/>
      <c r="AR158" s="206"/>
      <c r="AS158" s="206"/>
      <c r="AT158" s="206"/>
      <c r="AU158" s="206"/>
      <c r="AV158" s="206"/>
      <c r="AW158" s="206"/>
      <c r="AX158" s="206"/>
      <c r="AY158" s="206"/>
      <c r="AZ158" s="206"/>
      <c r="BA158" s="206"/>
      <c r="BB158" s="206"/>
      <c r="BC158" s="206"/>
      <c r="BD158" s="206"/>
      <c r="BE158" s="206"/>
      <c r="BF158" s="206"/>
      <c r="BG158" s="206"/>
      <c r="BH158" s="206"/>
      <c r="BI158" s="206"/>
      <c r="BJ158" s="206"/>
      <c r="BK158" s="206"/>
      <c r="BL158" s="206"/>
      <c r="BM158" s="206"/>
      <c r="BN158" s="206"/>
      <c r="BO158" s="206"/>
      <c r="BP158" s="206"/>
      <c r="BQ158" s="206"/>
      <c r="BR158" s="206"/>
      <c r="BS158" s="206"/>
      <c r="BT158" s="206"/>
      <c r="BU158" s="206"/>
      <c r="BV158" s="206"/>
      <c r="BW158" s="206"/>
      <c r="BX158" s="206"/>
      <c r="BY158" s="206"/>
      <c r="BZ158" s="206"/>
      <c r="CA158" s="206"/>
      <c r="CB158" s="206"/>
      <c r="CC158" s="206"/>
      <c r="CD158" s="207"/>
      <c r="CE158" s="138" t="s">
        <v>395</v>
      </c>
      <c r="CH158" s="203">
        <f t="shared" si="47"/>
        <v>0</v>
      </c>
      <c r="CI158" s="204" t="str">
        <f t="shared" si="48"/>
        <v>-</v>
      </c>
    </row>
    <row r="159" spans="2:87" s="138" customFormat="1" ht="12.75" customHeight="1" x14ac:dyDescent="0.25">
      <c r="B159" s="163" t="s">
        <v>347</v>
      </c>
      <c r="C159" s="592" t="s">
        <v>348</v>
      </c>
      <c r="D159" s="582"/>
      <c r="E159" s="582"/>
      <c r="F159" s="642"/>
      <c r="G159" s="197">
        <f>'Priedas 5'!$I$155</f>
        <v>0</v>
      </c>
      <c r="H159" s="205"/>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6"/>
      <c r="AN159" s="206"/>
      <c r="AO159" s="206"/>
      <c r="AP159" s="206"/>
      <c r="AQ159" s="206"/>
      <c r="AR159" s="206"/>
      <c r="AS159" s="206"/>
      <c r="AT159" s="206"/>
      <c r="AU159" s="206"/>
      <c r="AV159" s="206"/>
      <c r="AW159" s="206"/>
      <c r="AX159" s="206"/>
      <c r="AY159" s="206"/>
      <c r="AZ159" s="206"/>
      <c r="BA159" s="206"/>
      <c r="BB159" s="206"/>
      <c r="BC159" s="206"/>
      <c r="BD159" s="206"/>
      <c r="BE159" s="206"/>
      <c r="BF159" s="206"/>
      <c r="BG159" s="206"/>
      <c r="BH159" s="206"/>
      <c r="BI159" s="206"/>
      <c r="BJ159" s="206"/>
      <c r="BK159" s="206"/>
      <c r="BL159" s="206"/>
      <c r="BM159" s="206"/>
      <c r="BN159" s="206"/>
      <c r="BO159" s="206"/>
      <c r="BP159" s="206"/>
      <c r="BQ159" s="206"/>
      <c r="BR159" s="206"/>
      <c r="BS159" s="206"/>
      <c r="BT159" s="206"/>
      <c r="BU159" s="206"/>
      <c r="BV159" s="206"/>
      <c r="BW159" s="206"/>
      <c r="BX159" s="206"/>
      <c r="BY159" s="206"/>
      <c r="BZ159" s="206"/>
      <c r="CA159" s="206"/>
      <c r="CB159" s="206"/>
      <c r="CC159" s="206"/>
      <c r="CD159" s="207"/>
      <c r="CE159" s="138" t="s">
        <v>395</v>
      </c>
      <c r="CH159" s="203">
        <f t="shared" si="47"/>
        <v>0</v>
      </c>
      <c r="CI159" s="204" t="str">
        <f t="shared" si="48"/>
        <v>-</v>
      </c>
    </row>
    <row r="160" spans="2:87" s="138" customFormat="1" ht="12.75" customHeight="1" x14ac:dyDescent="0.25">
      <c r="B160" s="163" t="s">
        <v>349</v>
      </c>
      <c r="C160" s="592" t="s">
        <v>350</v>
      </c>
      <c r="D160" s="582"/>
      <c r="E160" s="582"/>
      <c r="F160" s="642"/>
      <c r="G160" s="197">
        <f>'Priedas 5'!$I$156</f>
        <v>0</v>
      </c>
      <c r="H160" s="205"/>
      <c r="I160" s="206"/>
      <c r="J160" s="206"/>
      <c r="K160" s="206"/>
      <c r="L160" s="206"/>
      <c r="M160" s="206"/>
      <c r="N160" s="20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6"/>
      <c r="AL160" s="206"/>
      <c r="AM160" s="206"/>
      <c r="AN160" s="206"/>
      <c r="AO160" s="206"/>
      <c r="AP160" s="206"/>
      <c r="AQ160" s="206"/>
      <c r="AR160" s="206"/>
      <c r="AS160" s="206"/>
      <c r="AT160" s="206"/>
      <c r="AU160" s="206"/>
      <c r="AV160" s="206"/>
      <c r="AW160" s="206"/>
      <c r="AX160" s="206"/>
      <c r="AY160" s="206"/>
      <c r="AZ160" s="206"/>
      <c r="BA160" s="206"/>
      <c r="BB160" s="206"/>
      <c r="BC160" s="206"/>
      <c r="BD160" s="206"/>
      <c r="BE160" s="206"/>
      <c r="BF160" s="206"/>
      <c r="BG160" s="206"/>
      <c r="BH160" s="206"/>
      <c r="BI160" s="206"/>
      <c r="BJ160" s="206"/>
      <c r="BK160" s="206"/>
      <c r="BL160" s="206"/>
      <c r="BM160" s="206"/>
      <c r="BN160" s="206"/>
      <c r="BO160" s="206"/>
      <c r="BP160" s="206"/>
      <c r="BQ160" s="206"/>
      <c r="BR160" s="206"/>
      <c r="BS160" s="206"/>
      <c r="BT160" s="206"/>
      <c r="BU160" s="206"/>
      <c r="BV160" s="206"/>
      <c r="BW160" s="206"/>
      <c r="BX160" s="206"/>
      <c r="BY160" s="206"/>
      <c r="BZ160" s="206"/>
      <c r="CA160" s="206"/>
      <c r="CB160" s="206"/>
      <c r="CC160" s="206"/>
      <c r="CD160" s="207"/>
      <c r="CH160" s="203">
        <f t="shared" si="47"/>
        <v>0</v>
      </c>
      <c r="CI160" s="204" t="str">
        <f t="shared" si="48"/>
        <v>-</v>
      </c>
    </row>
    <row r="161" spans="2:87" s="138" customFormat="1" ht="12.75" customHeight="1" x14ac:dyDescent="0.25">
      <c r="B161" s="163" t="s">
        <v>351</v>
      </c>
      <c r="C161" s="592" t="s">
        <v>352</v>
      </c>
      <c r="D161" s="582"/>
      <c r="E161" s="582"/>
      <c r="F161" s="642"/>
      <c r="G161" s="197">
        <f>'Priedas 5'!$I$157</f>
        <v>0</v>
      </c>
      <c r="H161" s="205"/>
      <c r="I161" s="206"/>
      <c r="J161" s="206"/>
      <c r="K161" s="206"/>
      <c r="L161" s="206"/>
      <c r="M161" s="206"/>
      <c r="N161" s="206"/>
      <c r="O161" s="206"/>
      <c r="P161" s="206"/>
      <c r="Q161" s="206"/>
      <c r="R161" s="206"/>
      <c r="S161" s="206"/>
      <c r="T161" s="206"/>
      <c r="U161" s="206"/>
      <c r="V161" s="206"/>
      <c r="W161" s="206"/>
      <c r="X161" s="206"/>
      <c r="Y161" s="206"/>
      <c r="Z161" s="206"/>
      <c r="AA161" s="206"/>
      <c r="AB161" s="206"/>
      <c r="AC161" s="206"/>
      <c r="AD161" s="206"/>
      <c r="AE161" s="206"/>
      <c r="AF161" s="206"/>
      <c r="AG161" s="206"/>
      <c r="AH161" s="206"/>
      <c r="AI161" s="206"/>
      <c r="AJ161" s="206"/>
      <c r="AK161" s="206"/>
      <c r="AL161" s="206"/>
      <c r="AM161" s="206"/>
      <c r="AN161" s="206"/>
      <c r="AO161" s="206"/>
      <c r="AP161" s="206"/>
      <c r="AQ161" s="206"/>
      <c r="AR161" s="206"/>
      <c r="AS161" s="206"/>
      <c r="AT161" s="206"/>
      <c r="AU161" s="206"/>
      <c r="AV161" s="206"/>
      <c r="AW161" s="206"/>
      <c r="AX161" s="206"/>
      <c r="AY161" s="206"/>
      <c r="AZ161" s="206"/>
      <c r="BA161" s="206"/>
      <c r="BB161" s="206"/>
      <c r="BC161" s="206"/>
      <c r="BD161" s="206"/>
      <c r="BE161" s="206"/>
      <c r="BF161" s="206"/>
      <c r="BG161" s="206"/>
      <c r="BH161" s="206"/>
      <c r="BI161" s="206"/>
      <c r="BJ161" s="206"/>
      <c r="BK161" s="206"/>
      <c r="BL161" s="206"/>
      <c r="BM161" s="206"/>
      <c r="BN161" s="206"/>
      <c r="BO161" s="206"/>
      <c r="BP161" s="206"/>
      <c r="BQ161" s="206"/>
      <c r="BR161" s="206"/>
      <c r="BS161" s="206"/>
      <c r="BT161" s="206"/>
      <c r="BU161" s="206"/>
      <c r="BV161" s="206"/>
      <c r="BW161" s="206"/>
      <c r="BX161" s="206"/>
      <c r="BY161" s="206"/>
      <c r="BZ161" s="206"/>
      <c r="CA161" s="206"/>
      <c r="CB161" s="206"/>
      <c r="CC161" s="206"/>
      <c r="CD161" s="207"/>
      <c r="CE161" s="138" t="s">
        <v>395</v>
      </c>
      <c r="CH161" s="203">
        <f t="shared" si="47"/>
        <v>0</v>
      </c>
      <c r="CI161" s="204" t="str">
        <f t="shared" si="48"/>
        <v>-</v>
      </c>
    </row>
    <row r="162" spans="2:87" s="138" customFormat="1" ht="12.75" customHeight="1" x14ac:dyDescent="0.25">
      <c r="B162" s="163" t="s">
        <v>353</v>
      </c>
      <c r="C162" s="592" t="s">
        <v>354</v>
      </c>
      <c r="D162" s="582"/>
      <c r="E162" s="582"/>
      <c r="F162" s="642"/>
      <c r="G162" s="197">
        <f>'Priedas 5'!$I$158</f>
        <v>0</v>
      </c>
      <c r="H162" s="205"/>
      <c r="I162" s="206"/>
      <c r="J162" s="206"/>
      <c r="K162" s="206"/>
      <c r="L162" s="206"/>
      <c r="M162" s="206"/>
      <c r="N162" s="206"/>
      <c r="O162" s="206"/>
      <c r="P162" s="206"/>
      <c r="Q162" s="206"/>
      <c r="R162" s="206"/>
      <c r="S162" s="206"/>
      <c r="T162" s="206"/>
      <c r="U162" s="206"/>
      <c r="V162" s="206"/>
      <c r="W162" s="206"/>
      <c r="X162" s="206"/>
      <c r="Y162" s="206"/>
      <c r="Z162" s="206"/>
      <c r="AA162" s="206"/>
      <c r="AB162" s="206"/>
      <c r="AC162" s="206"/>
      <c r="AD162" s="206"/>
      <c r="AE162" s="206"/>
      <c r="AF162" s="206"/>
      <c r="AG162" s="206"/>
      <c r="AH162" s="206"/>
      <c r="AI162" s="206"/>
      <c r="AJ162" s="206"/>
      <c r="AK162" s="206"/>
      <c r="AL162" s="206"/>
      <c r="AM162" s="206"/>
      <c r="AN162" s="206"/>
      <c r="AO162" s="206"/>
      <c r="AP162" s="206"/>
      <c r="AQ162" s="206"/>
      <c r="AR162" s="206"/>
      <c r="AS162" s="206"/>
      <c r="AT162" s="206"/>
      <c r="AU162" s="206"/>
      <c r="AV162" s="206"/>
      <c r="AW162" s="206"/>
      <c r="AX162" s="206"/>
      <c r="AY162" s="206"/>
      <c r="AZ162" s="206"/>
      <c r="BA162" s="206"/>
      <c r="BB162" s="206"/>
      <c r="BC162" s="206"/>
      <c r="BD162" s="206"/>
      <c r="BE162" s="206"/>
      <c r="BF162" s="206"/>
      <c r="BG162" s="206"/>
      <c r="BH162" s="206"/>
      <c r="BI162" s="206"/>
      <c r="BJ162" s="206"/>
      <c r="BK162" s="206"/>
      <c r="BL162" s="206"/>
      <c r="BM162" s="206"/>
      <c r="BN162" s="206"/>
      <c r="BO162" s="206"/>
      <c r="BP162" s="206"/>
      <c r="BQ162" s="206"/>
      <c r="BR162" s="206"/>
      <c r="BS162" s="206"/>
      <c r="BT162" s="206"/>
      <c r="BU162" s="206"/>
      <c r="BV162" s="206"/>
      <c r="BW162" s="206"/>
      <c r="BX162" s="206"/>
      <c r="BY162" s="206"/>
      <c r="BZ162" s="206"/>
      <c r="CA162" s="206"/>
      <c r="CB162" s="206"/>
      <c r="CC162" s="206"/>
      <c r="CD162" s="207"/>
      <c r="CE162" s="138" t="s">
        <v>395</v>
      </c>
      <c r="CH162" s="203">
        <f t="shared" si="47"/>
        <v>0</v>
      </c>
      <c r="CI162" s="204" t="str">
        <f t="shared" si="48"/>
        <v>-</v>
      </c>
    </row>
    <row r="163" spans="2:87" s="138" customFormat="1" ht="12.75" customHeight="1" x14ac:dyDescent="0.25">
      <c r="B163" s="163" t="s">
        <v>355</v>
      </c>
      <c r="C163" s="592" t="s">
        <v>356</v>
      </c>
      <c r="D163" s="582"/>
      <c r="E163" s="582"/>
      <c r="F163" s="642"/>
      <c r="G163" s="197">
        <f>'Priedas 5'!$I$159</f>
        <v>0</v>
      </c>
      <c r="H163" s="205"/>
      <c r="I163" s="206"/>
      <c r="J163" s="206"/>
      <c r="K163" s="206"/>
      <c r="L163" s="206"/>
      <c r="M163" s="206"/>
      <c r="N163" s="206"/>
      <c r="O163" s="206"/>
      <c r="P163" s="206"/>
      <c r="Q163" s="206"/>
      <c r="R163" s="206"/>
      <c r="S163" s="206"/>
      <c r="T163" s="206"/>
      <c r="U163" s="206"/>
      <c r="V163" s="206"/>
      <c r="W163" s="206"/>
      <c r="X163" s="206"/>
      <c r="Y163" s="206"/>
      <c r="Z163" s="206"/>
      <c r="AA163" s="206"/>
      <c r="AB163" s="206"/>
      <c r="AC163" s="206"/>
      <c r="AD163" s="206"/>
      <c r="AE163" s="206"/>
      <c r="AF163" s="206"/>
      <c r="AG163" s="206"/>
      <c r="AH163" s="206"/>
      <c r="AI163" s="206"/>
      <c r="AJ163" s="206"/>
      <c r="AK163" s="206"/>
      <c r="AL163" s="206"/>
      <c r="AM163" s="206"/>
      <c r="AN163" s="206"/>
      <c r="AO163" s="206"/>
      <c r="AP163" s="206"/>
      <c r="AQ163" s="206"/>
      <c r="AR163" s="206"/>
      <c r="AS163" s="206"/>
      <c r="AT163" s="206"/>
      <c r="AU163" s="206"/>
      <c r="AV163" s="206"/>
      <c r="AW163" s="206"/>
      <c r="AX163" s="206"/>
      <c r="AY163" s="206"/>
      <c r="AZ163" s="206"/>
      <c r="BA163" s="206"/>
      <c r="BB163" s="206"/>
      <c r="BC163" s="206"/>
      <c r="BD163" s="206"/>
      <c r="BE163" s="206"/>
      <c r="BF163" s="206"/>
      <c r="BG163" s="206"/>
      <c r="BH163" s="206"/>
      <c r="BI163" s="206"/>
      <c r="BJ163" s="206"/>
      <c r="BK163" s="206"/>
      <c r="BL163" s="206"/>
      <c r="BM163" s="206"/>
      <c r="BN163" s="206"/>
      <c r="BO163" s="206"/>
      <c r="BP163" s="206"/>
      <c r="BQ163" s="206"/>
      <c r="BR163" s="206"/>
      <c r="BS163" s="206"/>
      <c r="BT163" s="206"/>
      <c r="BU163" s="206"/>
      <c r="BV163" s="206"/>
      <c r="BW163" s="206"/>
      <c r="BX163" s="206"/>
      <c r="BY163" s="206"/>
      <c r="BZ163" s="206"/>
      <c r="CA163" s="206"/>
      <c r="CB163" s="206"/>
      <c r="CC163" s="206"/>
      <c r="CD163" s="207"/>
      <c r="CE163" s="138" t="s">
        <v>395</v>
      </c>
      <c r="CH163" s="203">
        <f t="shared" si="47"/>
        <v>0</v>
      </c>
      <c r="CI163" s="204" t="str">
        <f t="shared" si="48"/>
        <v>-</v>
      </c>
    </row>
    <row r="164" spans="2:87" s="138" customFormat="1" ht="12.75" customHeight="1" x14ac:dyDescent="0.25">
      <c r="B164" s="163" t="s">
        <v>357</v>
      </c>
      <c r="C164" s="592" t="s">
        <v>358</v>
      </c>
      <c r="D164" s="582"/>
      <c r="E164" s="582"/>
      <c r="F164" s="642"/>
      <c r="G164" s="197">
        <f>'Priedas 5'!$I$160</f>
        <v>0</v>
      </c>
      <c r="H164" s="205"/>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c r="AK164" s="206"/>
      <c r="AL164" s="206"/>
      <c r="AM164" s="206"/>
      <c r="AN164" s="206"/>
      <c r="AO164" s="206"/>
      <c r="AP164" s="206"/>
      <c r="AQ164" s="206"/>
      <c r="AR164" s="206"/>
      <c r="AS164" s="206"/>
      <c r="AT164" s="206"/>
      <c r="AU164" s="206"/>
      <c r="AV164" s="206"/>
      <c r="AW164" s="206"/>
      <c r="AX164" s="206"/>
      <c r="AY164" s="206"/>
      <c r="AZ164" s="206"/>
      <c r="BA164" s="206"/>
      <c r="BB164" s="206"/>
      <c r="BC164" s="206"/>
      <c r="BD164" s="206"/>
      <c r="BE164" s="206"/>
      <c r="BF164" s="206"/>
      <c r="BG164" s="206"/>
      <c r="BH164" s="206"/>
      <c r="BI164" s="206"/>
      <c r="BJ164" s="206"/>
      <c r="BK164" s="206"/>
      <c r="BL164" s="206"/>
      <c r="BM164" s="206"/>
      <c r="BN164" s="206"/>
      <c r="BO164" s="206"/>
      <c r="BP164" s="206"/>
      <c r="BQ164" s="206"/>
      <c r="BR164" s="206"/>
      <c r="BS164" s="206"/>
      <c r="BT164" s="206"/>
      <c r="BU164" s="206"/>
      <c r="BV164" s="206"/>
      <c r="BW164" s="206"/>
      <c r="BX164" s="206"/>
      <c r="BY164" s="206"/>
      <c r="BZ164" s="206"/>
      <c r="CA164" s="206"/>
      <c r="CB164" s="206"/>
      <c r="CC164" s="206"/>
      <c r="CD164" s="207"/>
      <c r="CE164" s="138" t="s">
        <v>395</v>
      </c>
      <c r="CH164" s="203">
        <f t="shared" si="47"/>
        <v>0</v>
      </c>
      <c r="CI164" s="204" t="str">
        <f t="shared" si="48"/>
        <v>-</v>
      </c>
    </row>
    <row r="165" spans="2:87" s="138" customFormat="1" ht="12.75" customHeight="1" x14ac:dyDescent="0.25">
      <c r="B165" s="163" t="s">
        <v>359</v>
      </c>
      <c r="C165" s="592" t="s">
        <v>360</v>
      </c>
      <c r="D165" s="582"/>
      <c r="E165" s="582"/>
      <c r="F165" s="642"/>
      <c r="G165" s="197">
        <f>'Priedas 5'!$I$161</f>
        <v>0</v>
      </c>
      <c r="H165" s="205"/>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6"/>
      <c r="AE165" s="206"/>
      <c r="AF165" s="206"/>
      <c r="AG165" s="206"/>
      <c r="AH165" s="206"/>
      <c r="AI165" s="206"/>
      <c r="AJ165" s="206"/>
      <c r="AK165" s="206"/>
      <c r="AL165" s="206"/>
      <c r="AM165" s="206"/>
      <c r="AN165" s="206"/>
      <c r="AO165" s="206"/>
      <c r="AP165" s="206"/>
      <c r="AQ165" s="206"/>
      <c r="AR165" s="206"/>
      <c r="AS165" s="206"/>
      <c r="AT165" s="206"/>
      <c r="AU165" s="206"/>
      <c r="AV165" s="206"/>
      <c r="AW165" s="206"/>
      <c r="AX165" s="206"/>
      <c r="AY165" s="206"/>
      <c r="AZ165" s="206"/>
      <c r="BA165" s="206"/>
      <c r="BB165" s="206"/>
      <c r="BC165" s="206"/>
      <c r="BD165" s="206"/>
      <c r="BE165" s="206"/>
      <c r="BF165" s="206"/>
      <c r="BG165" s="206"/>
      <c r="BH165" s="206"/>
      <c r="BI165" s="206"/>
      <c r="BJ165" s="206"/>
      <c r="BK165" s="206"/>
      <c r="BL165" s="206"/>
      <c r="BM165" s="206"/>
      <c r="BN165" s="206"/>
      <c r="BO165" s="206"/>
      <c r="BP165" s="206"/>
      <c r="BQ165" s="206"/>
      <c r="BR165" s="206"/>
      <c r="BS165" s="206"/>
      <c r="BT165" s="206"/>
      <c r="BU165" s="206"/>
      <c r="BV165" s="206"/>
      <c r="BW165" s="206"/>
      <c r="BX165" s="206"/>
      <c r="BY165" s="206"/>
      <c r="BZ165" s="206"/>
      <c r="CA165" s="206"/>
      <c r="CB165" s="206"/>
      <c r="CC165" s="206"/>
      <c r="CD165" s="207"/>
      <c r="CH165" s="203">
        <f t="shared" si="47"/>
        <v>0</v>
      </c>
      <c r="CI165" s="204" t="str">
        <f t="shared" si="48"/>
        <v>-</v>
      </c>
    </row>
    <row r="166" spans="2:87" s="138" customFormat="1" ht="12.75" customHeight="1" x14ac:dyDescent="0.25">
      <c r="B166" s="163" t="s">
        <v>361</v>
      </c>
      <c r="C166" s="582" t="s">
        <v>362</v>
      </c>
      <c r="D166" s="582"/>
      <c r="E166" s="582"/>
      <c r="F166" s="583"/>
      <c r="G166" s="197">
        <f>'Priedas 5'!$I$162</f>
        <v>0</v>
      </c>
      <c r="H166" s="205"/>
      <c r="I166" s="206"/>
      <c r="J166" s="206"/>
      <c r="K166" s="206"/>
      <c r="L166" s="206"/>
      <c r="M166" s="206"/>
      <c r="N166" s="206"/>
      <c r="O166" s="206"/>
      <c r="P166" s="206"/>
      <c r="Q166" s="206"/>
      <c r="R166" s="206"/>
      <c r="S166" s="206"/>
      <c r="T166" s="206"/>
      <c r="U166" s="206"/>
      <c r="V166" s="206"/>
      <c r="W166" s="206"/>
      <c r="X166" s="206"/>
      <c r="Y166" s="206"/>
      <c r="Z166" s="206"/>
      <c r="AA166" s="206"/>
      <c r="AB166" s="206"/>
      <c r="AC166" s="206"/>
      <c r="AD166" s="206"/>
      <c r="AE166" s="206"/>
      <c r="AF166" s="206"/>
      <c r="AG166" s="206"/>
      <c r="AH166" s="206"/>
      <c r="AI166" s="206"/>
      <c r="AJ166" s="206"/>
      <c r="AK166" s="206"/>
      <c r="AL166" s="206"/>
      <c r="AM166" s="206"/>
      <c r="AN166" s="206"/>
      <c r="AO166" s="206"/>
      <c r="AP166" s="206"/>
      <c r="AQ166" s="206"/>
      <c r="AR166" s="206"/>
      <c r="AS166" s="206"/>
      <c r="AT166" s="206"/>
      <c r="AU166" s="206"/>
      <c r="AV166" s="206"/>
      <c r="AW166" s="206"/>
      <c r="AX166" s="206"/>
      <c r="AY166" s="206"/>
      <c r="AZ166" s="206"/>
      <c r="BA166" s="206"/>
      <c r="BB166" s="206"/>
      <c r="BC166" s="206"/>
      <c r="BD166" s="206"/>
      <c r="BE166" s="206"/>
      <c r="BF166" s="206"/>
      <c r="BG166" s="206"/>
      <c r="BH166" s="206"/>
      <c r="BI166" s="206"/>
      <c r="BJ166" s="206"/>
      <c r="BK166" s="206"/>
      <c r="BL166" s="206"/>
      <c r="BM166" s="206"/>
      <c r="BN166" s="206"/>
      <c r="BO166" s="206"/>
      <c r="BP166" s="206"/>
      <c r="BQ166" s="206"/>
      <c r="BR166" s="206"/>
      <c r="BS166" s="206"/>
      <c r="BT166" s="206"/>
      <c r="BU166" s="206"/>
      <c r="BV166" s="206"/>
      <c r="BW166" s="206"/>
      <c r="BX166" s="206"/>
      <c r="BY166" s="206"/>
      <c r="BZ166" s="206"/>
      <c r="CA166" s="206"/>
      <c r="CB166" s="206"/>
      <c r="CC166" s="206"/>
      <c r="CD166" s="207"/>
      <c r="CH166" s="203">
        <f t="shared" si="47"/>
        <v>0</v>
      </c>
      <c r="CI166" s="204" t="str">
        <f t="shared" si="48"/>
        <v>-</v>
      </c>
    </row>
    <row r="167" spans="2:87" s="138" customFormat="1" ht="12.75" customHeight="1" x14ac:dyDescent="0.25">
      <c r="B167" s="180" t="s">
        <v>363</v>
      </c>
      <c r="C167" s="582" t="s">
        <v>364</v>
      </c>
      <c r="D167" s="582"/>
      <c r="E167" s="582"/>
      <c r="F167" s="583"/>
      <c r="G167" s="197">
        <f>'Priedas 5'!$I$163</f>
        <v>0</v>
      </c>
      <c r="H167" s="205"/>
      <c r="I167" s="206"/>
      <c r="J167" s="206"/>
      <c r="K167" s="206"/>
      <c r="L167" s="206"/>
      <c r="M167" s="206"/>
      <c r="N167" s="206"/>
      <c r="O167" s="206"/>
      <c r="P167" s="206"/>
      <c r="Q167" s="206"/>
      <c r="R167" s="206"/>
      <c r="S167" s="206"/>
      <c r="T167" s="206"/>
      <c r="U167" s="206"/>
      <c r="V167" s="206"/>
      <c r="W167" s="206"/>
      <c r="X167" s="206"/>
      <c r="Y167" s="206"/>
      <c r="Z167" s="206"/>
      <c r="AA167" s="206"/>
      <c r="AB167" s="206"/>
      <c r="AC167" s="206"/>
      <c r="AD167" s="206"/>
      <c r="AE167" s="206"/>
      <c r="AF167" s="206"/>
      <c r="AG167" s="206"/>
      <c r="AH167" s="206"/>
      <c r="AI167" s="206"/>
      <c r="AJ167" s="206"/>
      <c r="AK167" s="206"/>
      <c r="AL167" s="206"/>
      <c r="AM167" s="206"/>
      <c r="AN167" s="206"/>
      <c r="AO167" s="206"/>
      <c r="AP167" s="206"/>
      <c r="AQ167" s="206"/>
      <c r="AR167" s="206"/>
      <c r="AS167" s="206"/>
      <c r="AT167" s="206"/>
      <c r="AU167" s="206"/>
      <c r="AV167" s="206"/>
      <c r="AW167" s="206"/>
      <c r="AX167" s="206"/>
      <c r="AY167" s="206"/>
      <c r="AZ167" s="206"/>
      <c r="BA167" s="206"/>
      <c r="BB167" s="206"/>
      <c r="BC167" s="206"/>
      <c r="BD167" s="206"/>
      <c r="BE167" s="206"/>
      <c r="BF167" s="206"/>
      <c r="BG167" s="206"/>
      <c r="BH167" s="206"/>
      <c r="BI167" s="206"/>
      <c r="BJ167" s="206"/>
      <c r="BK167" s="206"/>
      <c r="BL167" s="206"/>
      <c r="BM167" s="206"/>
      <c r="BN167" s="206"/>
      <c r="BO167" s="206"/>
      <c r="BP167" s="206"/>
      <c r="BQ167" s="206"/>
      <c r="BR167" s="206"/>
      <c r="BS167" s="206"/>
      <c r="BT167" s="206"/>
      <c r="BU167" s="206"/>
      <c r="BV167" s="206"/>
      <c r="BW167" s="206"/>
      <c r="BX167" s="206"/>
      <c r="BY167" s="206"/>
      <c r="BZ167" s="206"/>
      <c r="CA167" s="206"/>
      <c r="CB167" s="206"/>
      <c r="CC167" s="206"/>
      <c r="CD167" s="207"/>
      <c r="CH167" s="203">
        <f t="shared" si="47"/>
        <v>0</v>
      </c>
      <c r="CI167" s="204" t="str">
        <f t="shared" si="48"/>
        <v>-</v>
      </c>
    </row>
    <row r="168" spans="2:87" s="138" customFormat="1" ht="12.75" customHeight="1" x14ac:dyDescent="0.25">
      <c r="B168" s="180" t="s">
        <v>365</v>
      </c>
      <c r="C168" s="582" t="s">
        <v>366</v>
      </c>
      <c r="D168" s="582"/>
      <c r="E168" s="582"/>
      <c r="F168" s="583"/>
      <c r="G168" s="197">
        <f>'Priedas 5'!$I$164</f>
        <v>0</v>
      </c>
      <c r="H168" s="205"/>
      <c r="I168" s="206"/>
      <c r="J168" s="206"/>
      <c r="K168" s="206"/>
      <c r="L168" s="206"/>
      <c r="M168" s="206"/>
      <c r="N168" s="206"/>
      <c r="O168" s="206"/>
      <c r="P168" s="206"/>
      <c r="Q168" s="206"/>
      <c r="R168" s="206"/>
      <c r="S168" s="206"/>
      <c r="T168" s="206"/>
      <c r="U168" s="206"/>
      <c r="V168" s="206"/>
      <c r="W168" s="206"/>
      <c r="X168" s="206"/>
      <c r="Y168" s="206"/>
      <c r="Z168" s="206"/>
      <c r="AA168" s="206"/>
      <c r="AB168" s="206"/>
      <c r="AC168" s="206"/>
      <c r="AD168" s="206"/>
      <c r="AE168" s="206"/>
      <c r="AF168" s="206"/>
      <c r="AG168" s="206"/>
      <c r="AH168" s="206"/>
      <c r="AI168" s="206"/>
      <c r="AJ168" s="206"/>
      <c r="AK168" s="206"/>
      <c r="AL168" s="206"/>
      <c r="AM168" s="206"/>
      <c r="AN168" s="206"/>
      <c r="AO168" s="206"/>
      <c r="AP168" s="206"/>
      <c r="AQ168" s="206"/>
      <c r="AR168" s="206"/>
      <c r="AS168" s="206"/>
      <c r="AT168" s="206"/>
      <c r="AU168" s="206"/>
      <c r="AV168" s="206"/>
      <c r="AW168" s="206"/>
      <c r="AX168" s="206"/>
      <c r="AY168" s="206"/>
      <c r="AZ168" s="206"/>
      <c r="BA168" s="206"/>
      <c r="BB168" s="206"/>
      <c r="BC168" s="206"/>
      <c r="BD168" s="206"/>
      <c r="BE168" s="206"/>
      <c r="BF168" s="206"/>
      <c r="BG168" s="206"/>
      <c r="BH168" s="206"/>
      <c r="BI168" s="206"/>
      <c r="BJ168" s="206"/>
      <c r="BK168" s="206"/>
      <c r="BL168" s="206"/>
      <c r="BM168" s="206"/>
      <c r="BN168" s="206"/>
      <c r="BO168" s="206"/>
      <c r="BP168" s="206"/>
      <c r="BQ168" s="206"/>
      <c r="BR168" s="206"/>
      <c r="BS168" s="206"/>
      <c r="BT168" s="206"/>
      <c r="BU168" s="206"/>
      <c r="BV168" s="206"/>
      <c r="BW168" s="206"/>
      <c r="BX168" s="206"/>
      <c r="BY168" s="206"/>
      <c r="BZ168" s="206"/>
      <c r="CA168" s="206"/>
      <c r="CB168" s="206"/>
      <c r="CC168" s="206"/>
      <c r="CD168" s="207"/>
      <c r="CH168" s="203">
        <f t="shared" si="47"/>
        <v>0</v>
      </c>
      <c r="CI168" s="204" t="str">
        <f t="shared" si="48"/>
        <v>-</v>
      </c>
    </row>
    <row r="169" spans="2:87" s="138" customFormat="1" ht="12.75" customHeight="1" x14ac:dyDescent="0.25">
      <c r="B169" s="180" t="s">
        <v>367</v>
      </c>
      <c r="C169" s="582" t="s">
        <v>368</v>
      </c>
      <c r="D169" s="582"/>
      <c r="E169" s="582"/>
      <c r="F169" s="583"/>
      <c r="G169" s="197">
        <f>'Priedas 5'!$I$165</f>
        <v>0</v>
      </c>
      <c r="H169" s="205"/>
      <c r="I169" s="206"/>
      <c r="J169" s="206"/>
      <c r="K169" s="206"/>
      <c r="L169" s="206"/>
      <c r="M169" s="206"/>
      <c r="N169" s="206"/>
      <c r="O169" s="206"/>
      <c r="P169" s="206"/>
      <c r="Q169" s="206"/>
      <c r="R169" s="206"/>
      <c r="S169" s="206"/>
      <c r="T169" s="206"/>
      <c r="U169" s="206"/>
      <c r="V169" s="206"/>
      <c r="W169" s="206"/>
      <c r="X169" s="206"/>
      <c r="Y169" s="206"/>
      <c r="Z169" s="206"/>
      <c r="AA169" s="206"/>
      <c r="AB169" s="206"/>
      <c r="AC169" s="206"/>
      <c r="AD169" s="206"/>
      <c r="AE169" s="206"/>
      <c r="AF169" s="206"/>
      <c r="AG169" s="206"/>
      <c r="AH169" s="206"/>
      <c r="AI169" s="206"/>
      <c r="AJ169" s="206"/>
      <c r="AK169" s="206"/>
      <c r="AL169" s="206"/>
      <c r="AM169" s="206"/>
      <c r="AN169" s="206"/>
      <c r="AO169" s="206"/>
      <c r="AP169" s="206"/>
      <c r="AQ169" s="206"/>
      <c r="AR169" s="206"/>
      <c r="AS169" s="206"/>
      <c r="AT169" s="206"/>
      <c r="AU169" s="206"/>
      <c r="AV169" s="206"/>
      <c r="AW169" s="206"/>
      <c r="AX169" s="206"/>
      <c r="AY169" s="206"/>
      <c r="AZ169" s="206"/>
      <c r="BA169" s="206"/>
      <c r="BB169" s="206"/>
      <c r="BC169" s="206"/>
      <c r="BD169" s="206"/>
      <c r="BE169" s="206"/>
      <c r="BF169" s="206"/>
      <c r="BG169" s="206"/>
      <c r="BH169" s="206"/>
      <c r="BI169" s="206"/>
      <c r="BJ169" s="206"/>
      <c r="BK169" s="206"/>
      <c r="BL169" s="206"/>
      <c r="BM169" s="206"/>
      <c r="BN169" s="206"/>
      <c r="BO169" s="206"/>
      <c r="BP169" s="206"/>
      <c r="BQ169" s="206"/>
      <c r="BR169" s="206"/>
      <c r="BS169" s="206"/>
      <c r="BT169" s="206"/>
      <c r="BU169" s="206"/>
      <c r="BV169" s="206"/>
      <c r="BW169" s="206"/>
      <c r="BX169" s="206"/>
      <c r="BY169" s="206"/>
      <c r="BZ169" s="206"/>
      <c r="CA169" s="206"/>
      <c r="CB169" s="206"/>
      <c r="CC169" s="206"/>
      <c r="CD169" s="207"/>
      <c r="CH169" s="203">
        <f t="shared" si="47"/>
        <v>0</v>
      </c>
      <c r="CI169" s="204" t="str">
        <f t="shared" si="48"/>
        <v>-</v>
      </c>
    </row>
    <row r="170" spans="2:87" s="138" customFormat="1" ht="12.75" customHeight="1" x14ac:dyDescent="0.25">
      <c r="B170" s="180" t="s">
        <v>369</v>
      </c>
      <c r="C170" s="582" t="s">
        <v>370</v>
      </c>
      <c r="D170" s="582"/>
      <c r="E170" s="582"/>
      <c r="F170" s="583"/>
      <c r="G170" s="197">
        <f>'Priedas 5'!$I$166</f>
        <v>0</v>
      </c>
      <c r="H170" s="205"/>
      <c r="I170" s="206"/>
      <c r="J170" s="206"/>
      <c r="K170" s="206"/>
      <c r="L170" s="206"/>
      <c r="M170" s="206"/>
      <c r="N170" s="206"/>
      <c r="O170" s="206"/>
      <c r="P170" s="206"/>
      <c r="Q170" s="206"/>
      <c r="R170" s="206"/>
      <c r="S170" s="206"/>
      <c r="T170" s="206"/>
      <c r="U170" s="206"/>
      <c r="V170" s="206"/>
      <c r="W170" s="206"/>
      <c r="X170" s="206"/>
      <c r="Y170" s="206"/>
      <c r="Z170" s="206"/>
      <c r="AA170" s="206"/>
      <c r="AB170" s="206"/>
      <c r="AC170" s="206"/>
      <c r="AD170" s="206"/>
      <c r="AE170" s="206"/>
      <c r="AF170" s="206"/>
      <c r="AG170" s="206"/>
      <c r="AH170" s="206"/>
      <c r="AI170" s="206"/>
      <c r="AJ170" s="206"/>
      <c r="AK170" s="206"/>
      <c r="AL170" s="206"/>
      <c r="AM170" s="206"/>
      <c r="AN170" s="206"/>
      <c r="AO170" s="206"/>
      <c r="AP170" s="206"/>
      <c r="AQ170" s="206"/>
      <c r="AR170" s="206"/>
      <c r="AS170" s="206"/>
      <c r="AT170" s="206"/>
      <c r="AU170" s="206"/>
      <c r="AV170" s="206"/>
      <c r="AW170" s="206"/>
      <c r="AX170" s="206"/>
      <c r="AY170" s="206"/>
      <c r="AZ170" s="206"/>
      <c r="BA170" s="206"/>
      <c r="BB170" s="206"/>
      <c r="BC170" s="206"/>
      <c r="BD170" s="206"/>
      <c r="BE170" s="206"/>
      <c r="BF170" s="206"/>
      <c r="BG170" s="206"/>
      <c r="BH170" s="206"/>
      <c r="BI170" s="206"/>
      <c r="BJ170" s="206"/>
      <c r="BK170" s="206"/>
      <c r="BL170" s="206"/>
      <c r="BM170" s="206"/>
      <c r="BN170" s="206"/>
      <c r="BO170" s="206"/>
      <c r="BP170" s="206"/>
      <c r="BQ170" s="206"/>
      <c r="BR170" s="206"/>
      <c r="BS170" s="206"/>
      <c r="BT170" s="206"/>
      <c r="BU170" s="206"/>
      <c r="BV170" s="206"/>
      <c r="BW170" s="206"/>
      <c r="BX170" s="206"/>
      <c r="BY170" s="206"/>
      <c r="BZ170" s="206"/>
      <c r="CA170" s="206"/>
      <c r="CB170" s="206"/>
      <c r="CC170" s="206"/>
      <c r="CD170" s="207"/>
      <c r="CH170" s="203">
        <f t="shared" si="47"/>
        <v>0</v>
      </c>
      <c r="CI170" s="204" t="str">
        <f t="shared" si="48"/>
        <v>-</v>
      </c>
    </row>
    <row r="171" spans="2:87" s="138" customFormat="1" ht="12.75" customHeight="1" x14ac:dyDescent="0.25">
      <c r="B171" s="180" t="s">
        <v>371</v>
      </c>
      <c r="C171" s="643" t="str">
        <f>'Priedas 5'!$C$167</f>
        <v>Kitos pastoviosios sąnaudos (nurodyti)</v>
      </c>
      <c r="D171" s="643"/>
      <c r="E171" s="643"/>
      <c r="F171" s="644"/>
      <c r="G171" s="197">
        <f>'Priedas 5'!$I$167</f>
        <v>0</v>
      </c>
      <c r="H171" s="205"/>
      <c r="I171" s="206"/>
      <c r="J171" s="206"/>
      <c r="K171" s="206"/>
      <c r="L171" s="206"/>
      <c r="M171" s="206"/>
      <c r="N171" s="206"/>
      <c r="O171" s="206"/>
      <c r="P171" s="206"/>
      <c r="Q171" s="206"/>
      <c r="R171" s="206"/>
      <c r="S171" s="206"/>
      <c r="T171" s="206"/>
      <c r="U171" s="206"/>
      <c r="V171" s="206"/>
      <c r="W171" s="206"/>
      <c r="X171" s="206"/>
      <c r="Y171" s="206"/>
      <c r="Z171" s="206"/>
      <c r="AA171" s="206"/>
      <c r="AB171" s="206"/>
      <c r="AC171" s="206"/>
      <c r="AD171" s="206"/>
      <c r="AE171" s="206"/>
      <c r="AF171" s="206"/>
      <c r="AG171" s="206"/>
      <c r="AH171" s="206"/>
      <c r="AI171" s="206"/>
      <c r="AJ171" s="206"/>
      <c r="AK171" s="206"/>
      <c r="AL171" s="206"/>
      <c r="AM171" s="206"/>
      <c r="AN171" s="206"/>
      <c r="AO171" s="206"/>
      <c r="AP171" s="206"/>
      <c r="AQ171" s="206"/>
      <c r="AR171" s="206"/>
      <c r="AS171" s="206"/>
      <c r="AT171" s="206"/>
      <c r="AU171" s="206"/>
      <c r="AV171" s="206"/>
      <c r="AW171" s="206"/>
      <c r="AX171" s="206"/>
      <c r="AY171" s="206"/>
      <c r="AZ171" s="206"/>
      <c r="BA171" s="206"/>
      <c r="BB171" s="206"/>
      <c r="BC171" s="206"/>
      <c r="BD171" s="206"/>
      <c r="BE171" s="206"/>
      <c r="BF171" s="206"/>
      <c r="BG171" s="206"/>
      <c r="BH171" s="206"/>
      <c r="BI171" s="206"/>
      <c r="BJ171" s="206"/>
      <c r="BK171" s="206"/>
      <c r="BL171" s="206"/>
      <c r="BM171" s="206"/>
      <c r="BN171" s="206"/>
      <c r="BO171" s="206"/>
      <c r="BP171" s="206"/>
      <c r="BQ171" s="206"/>
      <c r="BR171" s="206"/>
      <c r="BS171" s="206"/>
      <c r="BT171" s="206"/>
      <c r="BU171" s="206"/>
      <c r="BV171" s="206"/>
      <c r="BW171" s="206"/>
      <c r="BX171" s="206"/>
      <c r="BY171" s="206"/>
      <c r="BZ171" s="206"/>
      <c r="CA171" s="206"/>
      <c r="CB171" s="206"/>
      <c r="CC171" s="206"/>
      <c r="CD171" s="207"/>
      <c r="CE171" s="138" t="s">
        <v>395</v>
      </c>
      <c r="CH171" s="203">
        <f t="shared" si="47"/>
        <v>0</v>
      </c>
      <c r="CI171" s="204" t="str">
        <f t="shared" si="48"/>
        <v>-</v>
      </c>
    </row>
    <row r="172" spans="2:87" s="138" customFormat="1" ht="12.75" customHeight="1" x14ac:dyDescent="0.25">
      <c r="B172" s="180" t="s">
        <v>373</v>
      </c>
      <c r="C172" s="643" t="str">
        <f>'Priedas 5'!$C$168</f>
        <v/>
      </c>
      <c r="D172" s="643"/>
      <c r="E172" s="643"/>
      <c r="F172" s="644"/>
      <c r="G172" s="197">
        <f>'Priedas 5'!$I$168</f>
        <v>0</v>
      </c>
      <c r="H172" s="205"/>
      <c r="I172" s="206"/>
      <c r="J172" s="206"/>
      <c r="K172" s="206"/>
      <c r="L172" s="206"/>
      <c r="M172" s="206"/>
      <c r="N172" s="206"/>
      <c r="O172" s="206"/>
      <c r="P172" s="206"/>
      <c r="Q172" s="206"/>
      <c r="R172" s="206"/>
      <c r="S172" s="206"/>
      <c r="T172" s="206"/>
      <c r="U172" s="206"/>
      <c r="V172" s="206"/>
      <c r="W172" s="206"/>
      <c r="X172" s="206"/>
      <c r="Y172" s="206"/>
      <c r="Z172" s="206"/>
      <c r="AA172" s="206"/>
      <c r="AB172" s="206"/>
      <c r="AC172" s="206"/>
      <c r="AD172" s="206"/>
      <c r="AE172" s="206"/>
      <c r="AF172" s="206"/>
      <c r="AG172" s="206"/>
      <c r="AH172" s="206"/>
      <c r="AI172" s="206"/>
      <c r="AJ172" s="206"/>
      <c r="AK172" s="206"/>
      <c r="AL172" s="206"/>
      <c r="AM172" s="206"/>
      <c r="AN172" s="206"/>
      <c r="AO172" s="206"/>
      <c r="AP172" s="206"/>
      <c r="AQ172" s="206"/>
      <c r="AR172" s="206"/>
      <c r="AS172" s="206"/>
      <c r="AT172" s="206"/>
      <c r="AU172" s="206"/>
      <c r="AV172" s="206"/>
      <c r="AW172" s="206"/>
      <c r="AX172" s="206"/>
      <c r="AY172" s="206"/>
      <c r="AZ172" s="206"/>
      <c r="BA172" s="206"/>
      <c r="BB172" s="206"/>
      <c r="BC172" s="206"/>
      <c r="BD172" s="206"/>
      <c r="BE172" s="206"/>
      <c r="BF172" s="206"/>
      <c r="BG172" s="206"/>
      <c r="BH172" s="206"/>
      <c r="BI172" s="206"/>
      <c r="BJ172" s="206"/>
      <c r="BK172" s="206"/>
      <c r="BL172" s="206"/>
      <c r="BM172" s="206"/>
      <c r="BN172" s="206"/>
      <c r="BO172" s="206"/>
      <c r="BP172" s="206"/>
      <c r="BQ172" s="206"/>
      <c r="BR172" s="206"/>
      <c r="BS172" s="206"/>
      <c r="BT172" s="206"/>
      <c r="BU172" s="206"/>
      <c r="BV172" s="206"/>
      <c r="BW172" s="206"/>
      <c r="BX172" s="206"/>
      <c r="BY172" s="206"/>
      <c r="BZ172" s="206"/>
      <c r="CA172" s="206"/>
      <c r="CB172" s="206"/>
      <c r="CC172" s="206"/>
      <c r="CD172" s="207"/>
      <c r="CE172" s="138" t="s">
        <v>395</v>
      </c>
      <c r="CH172" s="203">
        <f t="shared" si="47"/>
        <v>0</v>
      </c>
      <c r="CI172" s="204" t="str">
        <f t="shared" si="48"/>
        <v>-</v>
      </c>
    </row>
    <row r="173" spans="2:87" s="138" customFormat="1" x14ac:dyDescent="0.25">
      <c r="B173" s="211"/>
      <c r="C173" s="645" t="s">
        <v>374</v>
      </c>
      <c r="D173" s="646"/>
      <c r="E173" s="646"/>
      <c r="F173" s="646"/>
      <c r="G173" s="212">
        <f t="shared" ref="G173:AL173" si="55">SUM(G156,G153,G142,G129,G123,G115,G102,G75,G47,G39,G35,G31,G28,G19,G16)</f>
        <v>0</v>
      </c>
      <c r="H173" s="213">
        <f t="shared" si="55"/>
        <v>0</v>
      </c>
      <c r="I173" s="214">
        <f t="shared" si="55"/>
        <v>0</v>
      </c>
      <c r="J173" s="214">
        <f t="shared" si="55"/>
        <v>0</v>
      </c>
      <c r="K173" s="214">
        <f t="shared" si="55"/>
        <v>0</v>
      </c>
      <c r="L173" s="214">
        <f t="shared" si="55"/>
        <v>0</v>
      </c>
      <c r="M173" s="214">
        <f t="shared" si="55"/>
        <v>0</v>
      </c>
      <c r="N173" s="214">
        <f t="shared" si="55"/>
        <v>0</v>
      </c>
      <c r="O173" s="214">
        <f t="shared" si="55"/>
        <v>0</v>
      </c>
      <c r="P173" s="214">
        <f t="shared" si="55"/>
        <v>0</v>
      </c>
      <c r="Q173" s="214">
        <f t="shared" si="55"/>
        <v>0</v>
      </c>
      <c r="R173" s="214">
        <f t="shared" si="55"/>
        <v>0</v>
      </c>
      <c r="S173" s="214">
        <f t="shared" si="55"/>
        <v>0</v>
      </c>
      <c r="T173" s="214">
        <f t="shared" si="55"/>
        <v>0</v>
      </c>
      <c r="U173" s="214">
        <f t="shared" si="55"/>
        <v>0</v>
      </c>
      <c r="V173" s="214">
        <f t="shared" si="55"/>
        <v>0</v>
      </c>
      <c r="W173" s="214">
        <f t="shared" si="55"/>
        <v>0</v>
      </c>
      <c r="X173" s="214">
        <f t="shared" si="55"/>
        <v>0</v>
      </c>
      <c r="Y173" s="214">
        <f t="shared" si="55"/>
        <v>0</v>
      </c>
      <c r="Z173" s="214">
        <f t="shared" si="55"/>
        <v>0</v>
      </c>
      <c r="AA173" s="214">
        <f t="shared" si="55"/>
        <v>0</v>
      </c>
      <c r="AB173" s="214">
        <f t="shared" si="55"/>
        <v>0</v>
      </c>
      <c r="AC173" s="214">
        <f t="shared" si="55"/>
        <v>0</v>
      </c>
      <c r="AD173" s="214">
        <f t="shared" si="55"/>
        <v>0</v>
      </c>
      <c r="AE173" s="214">
        <f t="shared" si="55"/>
        <v>0</v>
      </c>
      <c r="AF173" s="214">
        <f t="shared" si="55"/>
        <v>0</v>
      </c>
      <c r="AG173" s="214">
        <f t="shared" si="55"/>
        <v>0</v>
      </c>
      <c r="AH173" s="214">
        <f t="shared" si="55"/>
        <v>0</v>
      </c>
      <c r="AI173" s="214">
        <f t="shared" si="55"/>
        <v>0</v>
      </c>
      <c r="AJ173" s="214">
        <f t="shared" si="55"/>
        <v>0</v>
      </c>
      <c r="AK173" s="214">
        <f t="shared" si="55"/>
        <v>0</v>
      </c>
      <c r="AL173" s="214">
        <f t="shared" si="55"/>
        <v>0</v>
      </c>
      <c r="AM173" s="214">
        <f t="shared" ref="AM173:BR173" si="56">SUM(AM156,AM153,AM142,AM129,AM123,AM115,AM102,AM75,AM47,AM39,AM35,AM31,AM28,AM19,AM16)</f>
        <v>0</v>
      </c>
      <c r="AN173" s="214">
        <f t="shared" si="56"/>
        <v>0</v>
      </c>
      <c r="AO173" s="214">
        <f t="shared" si="56"/>
        <v>0</v>
      </c>
      <c r="AP173" s="214">
        <f t="shared" si="56"/>
        <v>0</v>
      </c>
      <c r="AQ173" s="214">
        <f t="shared" si="56"/>
        <v>0</v>
      </c>
      <c r="AR173" s="214">
        <f t="shared" si="56"/>
        <v>0</v>
      </c>
      <c r="AS173" s="214">
        <f t="shared" si="56"/>
        <v>0</v>
      </c>
      <c r="AT173" s="214">
        <f t="shared" si="56"/>
        <v>0</v>
      </c>
      <c r="AU173" s="214">
        <f t="shared" si="56"/>
        <v>0</v>
      </c>
      <c r="AV173" s="214">
        <f t="shared" si="56"/>
        <v>0</v>
      </c>
      <c r="AW173" s="214">
        <f t="shared" si="56"/>
        <v>0</v>
      </c>
      <c r="AX173" s="214">
        <f t="shared" si="56"/>
        <v>0</v>
      </c>
      <c r="AY173" s="214">
        <f t="shared" si="56"/>
        <v>0</v>
      </c>
      <c r="AZ173" s="214">
        <f t="shared" si="56"/>
        <v>0</v>
      </c>
      <c r="BA173" s="214">
        <f t="shared" si="56"/>
        <v>0</v>
      </c>
      <c r="BB173" s="214">
        <f t="shared" si="56"/>
        <v>0</v>
      </c>
      <c r="BC173" s="214">
        <f t="shared" si="56"/>
        <v>0</v>
      </c>
      <c r="BD173" s="214">
        <f t="shared" si="56"/>
        <v>0</v>
      </c>
      <c r="BE173" s="214">
        <f t="shared" si="56"/>
        <v>0</v>
      </c>
      <c r="BF173" s="214">
        <f t="shared" si="56"/>
        <v>0</v>
      </c>
      <c r="BG173" s="214">
        <f t="shared" si="56"/>
        <v>0</v>
      </c>
      <c r="BH173" s="214">
        <f t="shared" si="56"/>
        <v>0</v>
      </c>
      <c r="BI173" s="214">
        <f t="shared" si="56"/>
        <v>0</v>
      </c>
      <c r="BJ173" s="214">
        <f t="shared" si="56"/>
        <v>0</v>
      </c>
      <c r="BK173" s="214">
        <f t="shared" si="56"/>
        <v>0</v>
      </c>
      <c r="BL173" s="214">
        <f t="shared" si="56"/>
        <v>0</v>
      </c>
      <c r="BM173" s="214">
        <f t="shared" si="56"/>
        <v>0</v>
      </c>
      <c r="BN173" s="214">
        <f t="shared" si="56"/>
        <v>0</v>
      </c>
      <c r="BO173" s="214">
        <f t="shared" si="56"/>
        <v>0</v>
      </c>
      <c r="BP173" s="214">
        <f t="shared" si="56"/>
        <v>0</v>
      </c>
      <c r="BQ173" s="214">
        <f t="shared" si="56"/>
        <v>0</v>
      </c>
      <c r="BR173" s="214">
        <f t="shared" si="56"/>
        <v>0</v>
      </c>
      <c r="BS173" s="214">
        <f t="shared" ref="BS173:CD173" si="57">SUM(BS156,BS153,BS142,BS129,BS123,BS115,BS102,BS75,BS47,BS39,BS35,BS31,BS28,BS19,BS16)</f>
        <v>0</v>
      </c>
      <c r="BT173" s="214">
        <f t="shared" si="57"/>
        <v>0</v>
      </c>
      <c r="BU173" s="214">
        <f t="shared" si="57"/>
        <v>0</v>
      </c>
      <c r="BV173" s="214">
        <f t="shared" si="57"/>
        <v>0</v>
      </c>
      <c r="BW173" s="214">
        <f t="shared" si="57"/>
        <v>0</v>
      </c>
      <c r="BX173" s="214">
        <f t="shared" si="57"/>
        <v>0</v>
      </c>
      <c r="BY173" s="214">
        <f t="shared" si="57"/>
        <v>0</v>
      </c>
      <c r="BZ173" s="214">
        <f t="shared" si="57"/>
        <v>0</v>
      </c>
      <c r="CA173" s="214">
        <f t="shared" si="57"/>
        <v>0</v>
      </c>
      <c r="CB173" s="214">
        <f t="shared" si="57"/>
        <v>0</v>
      </c>
      <c r="CC173" s="214">
        <f t="shared" si="57"/>
        <v>0</v>
      </c>
      <c r="CD173" s="215">
        <f t="shared" si="57"/>
        <v>0</v>
      </c>
      <c r="CE173" s="138" t="s">
        <v>395</v>
      </c>
      <c r="CH173" s="216">
        <f t="shared" si="47"/>
        <v>0</v>
      </c>
      <c r="CI173" s="204" t="str">
        <f t="shared" si="48"/>
        <v>-</v>
      </c>
    </row>
    <row r="174" spans="2:87" s="138" customFormat="1" ht="12.75" x14ac:dyDescent="0.2">
      <c r="H174" s="161"/>
    </row>
    <row r="175" spans="2:87" s="138" customFormat="1" ht="12.75" x14ac:dyDescent="0.2">
      <c r="B175" s="580" t="s">
        <v>68</v>
      </c>
      <c r="C175" s="580"/>
      <c r="D175" s="580"/>
      <c r="E175" s="580"/>
      <c r="F175" s="580"/>
      <c r="H175" s="161"/>
    </row>
    <row r="176" spans="2:87" s="138" customFormat="1" ht="25.5" customHeight="1" x14ac:dyDescent="0.2">
      <c r="B176" s="580" t="s">
        <v>402</v>
      </c>
      <c r="C176" s="580"/>
      <c r="D176" s="580"/>
      <c r="E176" s="580"/>
      <c r="F176" s="580"/>
      <c r="G176" s="208"/>
      <c r="H176" s="208"/>
      <c r="I176" s="208"/>
      <c r="J176" s="208"/>
      <c r="K176" s="208"/>
      <c r="L176" s="208"/>
      <c r="M176" s="208"/>
      <c r="N176" s="208"/>
      <c r="O176" s="208"/>
      <c r="P176" s="208"/>
      <c r="Q176" s="208"/>
      <c r="R176" s="208"/>
      <c r="S176" s="208"/>
      <c r="T176" s="208"/>
      <c r="U176" s="208"/>
      <c r="V176" s="208"/>
      <c r="W176" s="208"/>
      <c r="X176" s="208"/>
      <c r="Y176" s="208"/>
      <c r="Z176" s="208"/>
      <c r="AA176" s="208"/>
      <c r="AB176" s="208"/>
      <c r="AC176" s="208"/>
      <c r="AD176" s="208"/>
      <c r="AE176" s="208"/>
      <c r="AF176" s="208"/>
      <c r="AG176" s="208"/>
      <c r="AH176" s="208"/>
      <c r="AI176" s="187"/>
      <c r="AJ176" s="187"/>
      <c r="AK176" s="187"/>
    </row>
    <row r="177" spans="8:8" s="138" customFormat="1" ht="12.75" x14ac:dyDescent="0.2">
      <c r="H177" s="161"/>
    </row>
    <row r="178" spans="8:8" s="138" customFormat="1" ht="12.75" x14ac:dyDescent="0.2">
      <c r="H178" s="161"/>
    </row>
    <row r="179" spans="8:8" s="138" customFormat="1" ht="12.75" x14ac:dyDescent="0.2">
      <c r="H179" s="161"/>
    </row>
    <row r="180" spans="8:8" s="138" customFormat="1" ht="12.75" x14ac:dyDescent="0.2">
      <c r="H180" s="161"/>
    </row>
    <row r="181" spans="8:8" s="138" customFormat="1" ht="12.75" x14ac:dyDescent="0.2">
      <c r="H181" s="161"/>
    </row>
    <row r="182" spans="8:8" s="138" customFormat="1" ht="12.75" x14ac:dyDescent="0.2">
      <c r="H182" s="161"/>
    </row>
    <row r="183" spans="8:8" s="138" customFormat="1" ht="12.75" x14ac:dyDescent="0.2">
      <c r="H183" s="161"/>
    </row>
    <row r="184" spans="8:8" s="138" customFormat="1" ht="12.75" x14ac:dyDescent="0.2">
      <c r="H184" s="161"/>
    </row>
    <row r="185" spans="8:8" s="138" customFormat="1" ht="12.75" x14ac:dyDescent="0.2">
      <c r="H185" s="161"/>
    </row>
    <row r="186" spans="8:8" s="138" customFormat="1" ht="12.75" x14ac:dyDescent="0.2">
      <c r="H186" s="161"/>
    </row>
    <row r="187" spans="8:8" s="138" customFormat="1" ht="12.75" x14ac:dyDescent="0.2">
      <c r="H187" s="161"/>
    </row>
    <row r="188" spans="8:8" s="138" customFormat="1" ht="12.75" x14ac:dyDescent="0.2">
      <c r="H188" s="161"/>
    </row>
    <row r="189" spans="8:8" s="138" customFormat="1" ht="12.75" x14ac:dyDescent="0.2">
      <c r="H189" s="161"/>
    </row>
    <row r="190" spans="8:8" s="138" customFormat="1" ht="12.75" x14ac:dyDescent="0.2">
      <c r="H190" s="161"/>
    </row>
    <row r="191" spans="8:8" s="138" customFormat="1" ht="12.75" x14ac:dyDescent="0.2">
      <c r="H191" s="161"/>
    </row>
    <row r="192" spans="8:8" s="138" customFormat="1" ht="12.75" x14ac:dyDescent="0.2">
      <c r="H192" s="161"/>
    </row>
    <row r="193" spans="8:8" s="138" customFormat="1" ht="12.75" x14ac:dyDescent="0.2">
      <c r="H193" s="161"/>
    </row>
    <row r="194" spans="8:8" s="138" customFormat="1" ht="12.75" x14ac:dyDescent="0.2">
      <c r="H194" s="161"/>
    </row>
    <row r="195" spans="8:8" s="138" customFormat="1" ht="12.75" x14ac:dyDescent="0.2">
      <c r="H195" s="161"/>
    </row>
    <row r="196" spans="8:8" s="138" customFormat="1" ht="12.75" x14ac:dyDescent="0.2">
      <c r="H196" s="161"/>
    </row>
    <row r="197" spans="8:8" s="138" customFormat="1" ht="12.75" x14ac:dyDescent="0.2">
      <c r="H197" s="161"/>
    </row>
    <row r="198" spans="8:8" s="138" customFormat="1" ht="12.75" x14ac:dyDescent="0.2">
      <c r="H198" s="161"/>
    </row>
    <row r="199" spans="8:8" s="138" customFormat="1" ht="12.75" x14ac:dyDescent="0.2">
      <c r="H199" s="161"/>
    </row>
    <row r="200" spans="8:8" s="138" customFormat="1" ht="12.75" x14ac:dyDescent="0.2">
      <c r="H200" s="161"/>
    </row>
    <row r="201" spans="8:8" s="138" customFormat="1" ht="12.75" x14ac:dyDescent="0.2">
      <c r="H201" s="161"/>
    </row>
    <row r="202" spans="8:8" s="138" customFormat="1" ht="12.75" x14ac:dyDescent="0.2">
      <c r="H202" s="161"/>
    </row>
    <row r="203" spans="8:8" s="138" customFormat="1" ht="12.75" x14ac:dyDescent="0.2">
      <c r="H203" s="161"/>
    </row>
    <row r="204" spans="8:8" s="138" customFormat="1" ht="12.75" x14ac:dyDescent="0.2">
      <c r="H204" s="161"/>
    </row>
    <row r="205" spans="8:8" s="138" customFormat="1" ht="12.75" x14ac:dyDescent="0.2">
      <c r="H205" s="161"/>
    </row>
  </sheetData>
  <mergeCells count="254">
    <mergeCell ref="A1:CI1"/>
    <mergeCell ref="A2:CI2"/>
    <mergeCell ref="A3:CI3"/>
    <mergeCell ref="A5:CI5"/>
    <mergeCell ref="B7:AH7"/>
    <mergeCell ref="CH7:CI7"/>
    <mergeCell ref="BB8:CD8"/>
    <mergeCell ref="CH8:CI15"/>
    <mergeCell ref="B9:F15"/>
    <mergeCell ref="G9:G15"/>
    <mergeCell ref="H9:CD9"/>
    <mergeCell ref="H10:V12"/>
    <mergeCell ref="W10:AA12"/>
    <mergeCell ref="AB10:AF12"/>
    <mergeCell ref="P13:P15"/>
    <mergeCell ref="Q13:Q15"/>
    <mergeCell ref="R13:R15"/>
    <mergeCell ref="S13:S15"/>
    <mergeCell ref="T13:T15"/>
    <mergeCell ref="U13:U15"/>
    <mergeCell ref="BK10:BO12"/>
    <mergeCell ref="BP10:CD12"/>
    <mergeCell ref="M13:M15"/>
    <mergeCell ref="N13:N15"/>
    <mergeCell ref="O13:O15"/>
    <mergeCell ref="AG10:AK12"/>
    <mergeCell ref="AL10:AP12"/>
    <mergeCell ref="H13:H15"/>
    <mergeCell ref="I13:I15"/>
    <mergeCell ref="J13:J15"/>
    <mergeCell ref="K13:K15"/>
    <mergeCell ref="L13:L15"/>
    <mergeCell ref="V13:V15"/>
    <mergeCell ref="W13:W15"/>
    <mergeCell ref="X13:X15"/>
    <mergeCell ref="Y13:Y15"/>
    <mergeCell ref="Z13:Z15"/>
    <mergeCell ref="AA13:AA15"/>
    <mergeCell ref="AI13:AI15"/>
    <mergeCell ref="AJ13:AJ15"/>
    <mergeCell ref="AK13:AK15"/>
    <mergeCell ref="BC13:BC15"/>
    <mergeCell ref="BD13:BD15"/>
    <mergeCell ref="AV10:AZ12"/>
    <mergeCell ref="BA10:BE12"/>
    <mergeCell ref="BF10:BJ12"/>
    <mergeCell ref="AB13:AB15"/>
    <mergeCell ref="AC13:AC15"/>
    <mergeCell ref="AD13:AD15"/>
    <mergeCell ref="AE13:AE15"/>
    <mergeCell ref="AF13:AF15"/>
    <mergeCell ref="AG13:AG15"/>
    <mergeCell ref="AN13:AN15"/>
    <mergeCell ref="AO13:AO15"/>
    <mergeCell ref="AP13:AP15"/>
    <mergeCell ref="AQ13:AQ15"/>
    <mergeCell ref="AR13:AR15"/>
    <mergeCell ref="AS13:AS15"/>
    <mergeCell ref="AH13:AH15"/>
    <mergeCell ref="AQ10:AU12"/>
    <mergeCell ref="AL13:AL15"/>
    <mergeCell ref="AM13:AM15"/>
    <mergeCell ref="C24:F24"/>
    <mergeCell ref="C25:F25"/>
    <mergeCell ref="BQ13:BQ15"/>
    <mergeCell ref="BF13:BF15"/>
    <mergeCell ref="BG13:BG15"/>
    <mergeCell ref="BH13:BH15"/>
    <mergeCell ref="BI13:BI15"/>
    <mergeCell ref="BJ13:BJ15"/>
    <mergeCell ref="BK13:BK15"/>
    <mergeCell ref="BL13:BL15"/>
    <mergeCell ref="BM13:BM15"/>
    <mergeCell ref="BN13:BN15"/>
    <mergeCell ref="BO13:BO15"/>
    <mergeCell ref="BP13:BP15"/>
    <mergeCell ref="BE13:BE15"/>
    <mergeCell ref="AT13:AT15"/>
    <mergeCell ref="AU13:AU15"/>
    <mergeCell ref="AV13:AV15"/>
    <mergeCell ref="AW13:AW15"/>
    <mergeCell ref="AX13:AX15"/>
    <mergeCell ref="AY13:AY15"/>
    <mergeCell ref="AZ13:AZ15"/>
    <mergeCell ref="BA13:BA15"/>
    <mergeCell ref="BB13:BB15"/>
    <mergeCell ref="BU13:BU15"/>
    <mergeCell ref="BV13:BV15"/>
    <mergeCell ref="BW13:BW15"/>
    <mergeCell ref="C34:F34"/>
    <mergeCell ref="C35:F35"/>
    <mergeCell ref="C26:F26"/>
    <mergeCell ref="CD13:CD15"/>
    <mergeCell ref="C16:F16"/>
    <mergeCell ref="C17:F17"/>
    <mergeCell ref="C18:F18"/>
    <mergeCell ref="C19:F19"/>
    <mergeCell ref="C20:F20"/>
    <mergeCell ref="BX13:BX15"/>
    <mergeCell ref="BY13:BY15"/>
    <mergeCell ref="BZ13:BZ15"/>
    <mergeCell ref="CA13:CA15"/>
    <mergeCell ref="CB13:CB15"/>
    <mergeCell ref="CC13:CC15"/>
    <mergeCell ref="BR13:BR15"/>
    <mergeCell ref="BS13:BS15"/>
    <mergeCell ref="BT13:BT15"/>
    <mergeCell ref="C21:F21"/>
    <mergeCell ref="C22:F22"/>
    <mergeCell ref="C23:F23"/>
    <mergeCell ref="C36:F36"/>
    <mergeCell ref="C37:F37"/>
    <mergeCell ref="C38:F38"/>
    <mergeCell ref="C39:F39"/>
    <mergeCell ref="C27:F27"/>
    <mergeCell ref="C28:F28"/>
    <mergeCell ref="C29:F29"/>
    <mergeCell ref="C30:F30"/>
    <mergeCell ref="C31:F31"/>
    <mergeCell ref="C32:F32"/>
    <mergeCell ref="C53:F53"/>
    <mergeCell ref="C40:F40"/>
    <mergeCell ref="C41:F41"/>
    <mergeCell ref="C43:F43"/>
    <mergeCell ref="C45:F45"/>
    <mergeCell ref="C46:F46"/>
    <mergeCell ref="C47:F47"/>
    <mergeCell ref="C48:F48"/>
    <mergeCell ref="C49:F49"/>
    <mergeCell ref="C50:F50"/>
    <mergeCell ref="C51:F51"/>
    <mergeCell ref="C52:F52"/>
    <mergeCell ref="C65:F65"/>
    <mergeCell ref="C54:F54"/>
    <mergeCell ref="C55:F55"/>
    <mergeCell ref="C56:F56"/>
    <mergeCell ref="C57:F57"/>
    <mergeCell ref="C58:F58"/>
    <mergeCell ref="C59:F59"/>
    <mergeCell ref="C60:F60"/>
    <mergeCell ref="C61:F61"/>
    <mergeCell ref="C62:F62"/>
    <mergeCell ref="C63:F63"/>
    <mergeCell ref="C64:F64"/>
    <mergeCell ref="C77:F77"/>
    <mergeCell ref="C66:F66"/>
    <mergeCell ref="C67:F67"/>
    <mergeCell ref="C68:F68"/>
    <mergeCell ref="C69:F69"/>
    <mergeCell ref="C70:F70"/>
    <mergeCell ref="C71:F71"/>
    <mergeCell ref="C72:F72"/>
    <mergeCell ref="C73:F73"/>
    <mergeCell ref="C74:F74"/>
    <mergeCell ref="C75:F75"/>
    <mergeCell ref="C76:F76"/>
    <mergeCell ref="C89:F89"/>
    <mergeCell ref="C78:F78"/>
    <mergeCell ref="C79:F79"/>
    <mergeCell ref="C80:F80"/>
    <mergeCell ref="C81:F81"/>
    <mergeCell ref="C82:F82"/>
    <mergeCell ref="C83:F83"/>
    <mergeCell ref="C84:F84"/>
    <mergeCell ref="C85:F85"/>
    <mergeCell ref="C86:F86"/>
    <mergeCell ref="C87:F87"/>
    <mergeCell ref="C88:F88"/>
    <mergeCell ref="C101:F101"/>
    <mergeCell ref="C90:F90"/>
    <mergeCell ref="C91:F91"/>
    <mergeCell ref="C92:F92"/>
    <mergeCell ref="C93:F93"/>
    <mergeCell ref="C94:F94"/>
    <mergeCell ref="C95:F95"/>
    <mergeCell ref="C96:F96"/>
    <mergeCell ref="C97:F97"/>
    <mergeCell ref="C98:F98"/>
    <mergeCell ref="C99:F99"/>
    <mergeCell ref="C100:F100"/>
    <mergeCell ref="C114:F114"/>
    <mergeCell ref="C102:F102"/>
    <mergeCell ref="C103:F103"/>
    <mergeCell ref="C104:F104"/>
    <mergeCell ref="C105:F105"/>
    <mergeCell ref="C106:F106"/>
    <mergeCell ref="C107:F107"/>
    <mergeCell ref="C110:F110"/>
    <mergeCell ref="C108:F108"/>
    <mergeCell ref="C109:F109"/>
    <mergeCell ref="C111:F111"/>
    <mergeCell ref="C112:F112"/>
    <mergeCell ref="C113:F113"/>
    <mergeCell ref="C126:F126"/>
    <mergeCell ref="C115:F115"/>
    <mergeCell ref="C116:F116"/>
    <mergeCell ref="C117:F117"/>
    <mergeCell ref="C118:F118"/>
    <mergeCell ref="C119:F119"/>
    <mergeCell ref="C120:F120"/>
    <mergeCell ref="C121:F121"/>
    <mergeCell ref="C122:F122"/>
    <mergeCell ref="C123:F123"/>
    <mergeCell ref="C124:F124"/>
    <mergeCell ref="C125:F125"/>
    <mergeCell ref="C138:F138"/>
    <mergeCell ref="C127:F127"/>
    <mergeCell ref="C128:F128"/>
    <mergeCell ref="C129:F129"/>
    <mergeCell ref="C130:F130"/>
    <mergeCell ref="C131:F131"/>
    <mergeCell ref="C132:F132"/>
    <mergeCell ref="C133:F133"/>
    <mergeCell ref="C134:F134"/>
    <mergeCell ref="C135:F135"/>
    <mergeCell ref="C136:F136"/>
    <mergeCell ref="C137:F137"/>
    <mergeCell ref="C150:F150"/>
    <mergeCell ref="C139:F139"/>
    <mergeCell ref="C140:F140"/>
    <mergeCell ref="C141:F141"/>
    <mergeCell ref="C142:F142"/>
    <mergeCell ref="C143:F143"/>
    <mergeCell ref="C144:F144"/>
    <mergeCell ref="C145:F145"/>
    <mergeCell ref="C146:F146"/>
    <mergeCell ref="C147:F147"/>
    <mergeCell ref="C148:F148"/>
    <mergeCell ref="C149:F149"/>
    <mergeCell ref="C162:F162"/>
    <mergeCell ref="C151:F151"/>
    <mergeCell ref="C152:F152"/>
    <mergeCell ref="C153:F153"/>
    <mergeCell ref="C154:F154"/>
    <mergeCell ref="C155:F155"/>
    <mergeCell ref="C156:F156"/>
    <mergeCell ref="C157:F157"/>
    <mergeCell ref="C158:F158"/>
    <mergeCell ref="C159:F159"/>
    <mergeCell ref="C160:F160"/>
    <mergeCell ref="C161:F161"/>
    <mergeCell ref="B176:F176"/>
    <mergeCell ref="C163:F163"/>
    <mergeCell ref="C164:F164"/>
    <mergeCell ref="C165:F165"/>
    <mergeCell ref="C166:F166"/>
    <mergeCell ref="C167:F167"/>
    <mergeCell ref="C168:F168"/>
    <mergeCell ref="C170:F170"/>
    <mergeCell ref="C169:F169"/>
    <mergeCell ref="C171:F171"/>
    <mergeCell ref="C172:F172"/>
    <mergeCell ref="C173:F173"/>
    <mergeCell ref="B175:F175"/>
  </mergeCells>
  <printOptions horizontalCentered="1"/>
  <pageMargins left="0.11805559694767" right="0.11805559694767" top="0.747916579246521" bottom="0.747916579246521" header="0.31527781486511203" footer="0.31527781486511203"/>
  <pageSetup paperSize="9" scale="13" fitToHeight="3"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184"/>
  <sheetViews>
    <sheetView zoomScale="85" zoomScaleNormal="85" workbookViewId="0">
      <selection sqref="A1:AO1"/>
    </sheetView>
  </sheetViews>
  <sheetFormatPr defaultColWidth="9.140625" defaultRowHeight="12.75" customHeight="1" x14ac:dyDescent="0.2"/>
  <cols>
    <col min="1" max="1" width="3" style="192" customWidth="1"/>
    <col min="2" max="2" width="9.140625" style="192" bestFit="1" customWidth="1"/>
    <col min="3" max="3" width="20.5703125" style="192" customWidth="1"/>
    <col min="4" max="5" width="9.140625" style="192" bestFit="1" customWidth="1"/>
    <col min="6" max="6" width="25.5703125" style="192" customWidth="1"/>
    <col min="7" max="7" width="23.140625" style="192" customWidth="1"/>
    <col min="8" max="8" width="11.140625" style="192" customWidth="1"/>
    <col min="9" max="9" width="14.7109375" style="192" customWidth="1"/>
    <col min="10" max="10" width="17.140625" style="192" customWidth="1"/>
    <col min="11" max="11" width="33.140625" style="192" customWidth="1"/>
    <col min="12" max="12" width="13" style="192" customWidth="1"/>
    <col min="13" max="13" width="16.5703125" style="192" customWidth="1"/>
    <col min="14" max="14" width="25.140625" style="192" customWidth="1"/>
    <col min="15" max="15" width="24.42578125" style="192" customWidth="1"/>
    <col min="16" max="16" width="13" style="192" customWidth="1"/>
    <col min="17" max="17" width="16.5703125" style="192" customWidth="1"/>
    <col min="18" max="18" width="25.140625" style="192" customWidth="1"/>
    <col min="19" max="19" width="24.42578125" style="192" customWidth="1"/>
    <col min="20" max="20" width="13" style="192" customWidth="1"/>
    <col min="21" max="21" width="16.5703125" style="192" customWidth="1"/>
    <col min="22" max="22" width="25.140625" style="192" customWidth="1"/>
    <col min="23" max="25" width="9.140625" style="192" bestFit="1" customWidth="1"/>
    <col min="26" max="26" width="15.42578125" style="192" customWidth="1"/>
    <col min="27" max="27" width="64.140625" style="192" customWidth="1"/>
    <col min="28" max="32" width="9.140625" style="192" bestFit="1" customWidth="1"/>
    <col min="33" max="33" width="31.140625" style="192" hidden="1" customWidth="1"/>
    <col min="34" max="34" width="9.140625" style="192" customWidth="1"/>
    <col min="35" max="16384" width="9.140625" style="192"/>
  </cols>
  <sheetData>
    <row r="1" spans="1:41" s="2" customFormat="1" ht="15" x14ac:dyDescent="0.25">
      <c r="A1" s="723" t="s">
        <v>0</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5"/>
    </row>
    <row r="2" spans="1:41" s="2" customFormat="1" ht="15" x14ac:dyDescent="0.25">
      <c r="A2" s="723" t="s">
        <v>1</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5"/>
    </row>
    <row r="3" spans="1:41" s="2" customFormat="1" ht="15" x14ac:dyDescent="0.25">
      <c r="A3" s="726"/>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8"/>
    </row>
    <row r="4" spans="1:41" s="2" customFormat="1" ht="15" x14ac:dyDescent="0.25">
      <c r="A4" s="218"/>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row>
    <row r="5" spans="1:41" s="2" customFormat="1" ht="15" x14ac:dyDescent="0.25">
      <c r="A5" s="729" t="s">
        <v>403</v>
      </c>
      <c r="B5" s="730"/>
      <c r="C5" s="730"/>
      <c r="D5" s="730"/>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c r="AG5" s="730"/>
      <c r="AH5" s="730"/>
      <c r="AI5" s="730"/>
      <c r="AJ5" s="730"/>
      <c r="AK5" s="730"/>
      <c r="AL5" s="730"/>
      <c r="AM5" s="730"/>
      <c r="AN5" s="730"/>
      <c r="AO5" s="731"/>
    </row>
    <row r="6" spans="1:41" s="2" customFormat="1" ht="15" x14ac:dyDescent="0.25">
      <c r="A6" s="218"/>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row>
    <row r="7" spans="1:41" s="2" customFormat="1" ht="24" customHeight="1" x14ac:dyDescent="0.4">
      <c r="B7" s="219"/>
      <c r="C7" s="220"/>
      <c r="D7" s="221"/>
      <c r="E7" s="220"/>
      <c r="F7" s="220"/>
      <c r="G7" s="220"/>
      <c r="H7" s="220"/>
      <c r="I7" s="220"/>
      <c r="J7" s="220"/>
      <c r="K7" s="220"/>
      <c r="L7" s="222"/>
      <c r="M7" s="222"/>
      <c r="N7" s="222"/>
      <c r="O7" s="220"/>
      <c r="P7" s="222"/>
      <c r="Q7" s="222"/>
      <c r="R7" s="222"/>
      <c r="S7" s="220"/>
      <c r="T7" s="222"/>
      <c r="U7" s="222"/>
      <c r="V7" s="222"/>
      <c r="Z7" s="679" t="s">
        <v>378</v>
      </c>
      <c r="AA7" s="679"/>
    </row>
    <row r="8" spans="1:41" s="2" customFormat="1" ht="13.5" customHeight="1" x14ac:dyDescent="0.25">
      <c r="B8" s="223"/>
      <c r="C8" s="223"/>
      <c r="D8" s="223"/>
      <c r="E8" s="223"/>
      <c r="F8" s="223"/>
      <c r="K8" s="224"/>
      <c r="L8" s="224"/>
      <c r="M8" s="224"/>
      <c r="N8" s="224"/>
      <c r="O8" s="224"/>
      <c r="P8" s="224"/>
      <c r="Q8" s="224"/>
      <c r="R8" s="224"/>
      <c r="S8" s="732" t="s">
        <v>404</v>
      </c>
      <c r="T8" s="732"/>
      <c r="U8" s="732"/>
      <c r="V8" s="732"/>
      <c r="Z8" s="733" t="s">
        <v>380</v>
      </c>
      <c r="AA8" s="733"/>
      <c r="AG8" s="192" t="s">
        <v>405</v>
      </c>
    </row>
    <row r="9" spans="1:41" s="2" customFormat="1" ht="15" customHeight="1" x14ac:dyDescent="0.25">
      <c r="B9" s="687" t="s">
        <v>79</v>
      </c>
      <c r="C9" s="688"/>
      <c r="D9" s="688"/>
      <c r="E9" s="688"/>
      <c r="F9" s="688"/>
      <c r="G9" s="734" t="s">
        <v>6</v>
      </c>
      <c r="H9" s="735"/>
      <c r="I9" s="735"/>
      <c r="J9" s="736"/>
      <c r="K9" s="740" t="s">
        <v>406</v>
      </c>
      <c r="L9" s="741"/>
      <c r="M9" s="741"/>
      <c r="N9" s="742"/>
      <c r="O9" s="740" t="s">
        <v>406</v>
      </c>
      <c r="P9" s="741"/>
      <c r="Q9" s="741"/>
      <c r="R9" s="742"/>
      <c r="S9" s="740" t="s">
        <v>406</v>
      </c>
      <c r="T9" s="741"/>
      <c r="U9" s="741"/>
      <c r="V9" s="742"/>
      <c r="Z9" s="733"/>
      <c r="AA9" s="733"/>
      <c r="AG9" s="192" t="s">
        <v>406</v>
      </c>
    </row>
    <row r="10" spans="1:41" s="2" customFormat="1" ht="15" customHeight="1" x14ac:dyDescent="0.25">
      <c r="B10" s="689"/>
      <c r="C10" s="690"/>
      <c r="D10" s="690"/>
      <c r="E10" s="690"/>
      <c r="F10" s="690"/>
      <c r="G10" s="737"/>
      <c r="H10" s="738"/>
      <c r="I10" s="738"/>
      <c r="J10" s="739"/>
      <c r="K10" s="740" t="s">
        <v>407</v>
      </c>
      <c r="L10" s="741"/>
      <c r="M10" s="741"/>
      <c r="N10" s="742"/>
      <c r="O10" s="740" t="s">
        <v>408</v>
      </c>
      <c r="P10" s="741"/>
      <c r="Q10" s="741"/>
      <c r="R10" s="742"/>
      <c r="S10" s="740" t="s">
        <v>409</v>
      </c>
      <c r="T10" s="741"/>
      <c r="U10" s="741"/>
      <c r="V10" s="742"/>
      <c r="Z10" s="733"/>
      <c r="AA10" s="733"/>
      <c r="AG10" s="192" t="str">
        <f>'Priedas 6'!$AE$9</f>
        <v>CŠT sistema 1</v>
      </c>
    </row>
    <row r="11" spans="1:41" s="194" customFormat="1" ht="15" customHeight="1" x14ac:dyDescent="0.25">
      <c r="B11" s="689"/>
      <c r="C11" s="690"/>
      <c r="D11" s="690"/>
      <c r="E11" s="690"/>
      <c r="F11" s="690"/>
      <c r="G11" s="693" t="s">
        <v>410</v>
      </c>
      <c r="H11" s="721" t="s">
        <v>411</v>
      </c>
      <c r="I11" s="712" t="s">
        <v>412</v>
      </c>
      <c r="J11" s="715" t="s">
        <v>413</v>
      </c>
      <c r="K11" s="718" t="s">
        <v>414</v>
      </c>
      <c r="L11" s="721" t="s">
        <v>411</v>
      </c>
      <c r="M11" s="712" t="s">
        <v>412</v>
      </c>
      <c r="N11" s="715" t="s">
        <v>413</v>
      </c>
      <c r="O11" s="718" t="s">
        <v>414</v>
      </c>
      <c r="P11" s="721" t="s">
        <v>411</v>
      </c>
      <c r="Q11" s="712" t="s">
        <v>412</v>
      </c>
      <c r="R11" s="715" t="s">
        <v>413</v>
      </c>
      <c r="S11" s="718" t="s">
        <v>414</v>
      </c>
      <c r="T11" s="721" t="s">
        <v>411</v>
      </c>
      <c r="U11" s="712" t="s">
        <v>412</v>
      </c>
      <c r="V11" s="715" t="s">
        <v>413</v>
      </c>
      <c r="Z11" s="733"/>
      <c r="AA11" s="733"/>
      <c r="AG11" s="194" t="e">
        <f>'Priedas 6'!#REF!</f>
        <v>#REF!</v>
      </c>
    </row>
    <row r="12" spans="1:41" s="194" customFormat="1" ht="15" customHeight="1" x14ac:dyDescent="0.25">
      <c r="B12" s="689"/>
      <c r="C12" s="690"/>
      <c r="D12" s="690"/>
      <c r="E12" s="690"/>
      <c r="F12" s="690"/>
      <c r="G12" s="694"/>
      <c r="H12" s="684"/>
      <c r="I12" s="713"/>
      <c r="J12" s="716"/>
      <c r="K12" s="719"/>
      <c r="L12" s="684"/>
      <c r="M12" s="713"/>
      <c r="N12" s="716"/>
      <c r="O12" s="719"/>
      <c r="P12" s="684"/>
      <c r="Q12" s="713"/>
      <c r="R12" s="716"/>
      <c r="S12" s="719"/>
      <c r="T12" s="684"/>
      <c r="U12" s="713"/>
      <c r="V12" s="716"/>
      <c r="Z12" s="733"/>
      <c r="AA12" s="733"/>
      <c r="AG12" s="194" t="e">
        <f>'Priedas 6'!#REF!</f>
        <v>#REF!</v>
      </c>
    </row>
    <row r="13" spans="1:41" s="194" customFormat="1" ht="15" customHeight="1" x14ac:dyDescent="0.25">
      <c r="B13" s="689"/>
      <c r="C13" s="690"/>
      <c r="D13" s="690"/>
      <c r="E13" s="690"/>
      <c r="F13" s="690"/>
      <c r="G13" s="694"/>
      <c r="H13" s="684"/>
      <c r="I13" s="713"/>
      <c r="J13" s="716"/>
      <c r="K13" s="719"/>
      <c r="L13" s="684"/>
      <c r="M13" s="713"/>
      <c r="N13" s="716"/>
      <c r="O13" s="719"/>
      <c r="P13" s="684"/>
      <c r="Q13" s="713"/>
      <c r="R13" s="716"/>
      <c r="S13" s="719"/>
      <c r="T13" s="684"/>
      <c r="U13" s="713"/>
      <c r="V13" s="716"/>
      <c r="Z13" s="733"/>
      <c r="AA13" s="733"/>
      <c r="AG13" s="194" t="e">
        <f>'Priedas 6'!#REF!</f>
        <v>#REF!</v>
      </c>
    </row>
    <row r="14" spans="1:41" s="194" customFormat="1" ht="15" customHeight="1" x14ac:dyDescent="0.25">
      <c r="B14" s="689"/>
      <c r="C14" s="690"/>
      <c r="D14" s="690"/>
      <c r="E14" s="690"/>
      <c r="F14" s="690"/>
      <c r="G14" s="694"/>
      <c r="H14" s="684"/>
      <c r="I14" s="713"/>
      <c r="J14" s="716"/>
      <c r="K14" s="719"/>
      <c r="L14" s="684"/>
      <c r="M14" s="713"/>
      <c r="N14" s="716"/>
      <c r="O14" s="719"/>
      <c r="P14" s="684"/>
      <c r="Q14" s="713"/>
      <c r="R14" s="716"/>
      <c r="S14" s="719"/>
      <c r="T14" s="684"/>
      <c r="U14" s="713"/>
      <c r="V14" s="716"/>
      <c r="Z14" s="733"/>
      <c r="AA14" s="733"/>
      <c r="AG14" s="194" t="e">
        <f>'Priedas 6'!#REF!</f>
        <v>#REF!</v>
      </c>
    </row>
    <row r="15" spans="1:41" s="194" customFormat="1" ht="15" customHeight="1" x14ac:dyDescent="0.25">
      <c r="B15" s="689"/>
      <c r="C15" s="690"/>
      <c r="D15" s="690"/>
      <c r="E15" s="690"/>
      <c r="F15" s="690"/>
      <c r="G15" s="694"/>
      <c r="H15" s="684"/>
      <c r="I15" s="713"/>
      <c r="J15" s="716"/>
      <c r="K15" s="719"/>
      <c r="L15" s="684"/>
      <c r="M15" s="713"/>
      <c r="N15" s="716"/>
      <c r="O15" s="719"/>
      <c r="P15" s="684"/>
      <c r="Q15" s="713"/>
      <c r="R15" s="716"/>
      <c r="S15" s="719"/>
      <c r="T15" s="684"/>
      <c r="U15" s="713"/>
      <c r="V15" s="716"/>
      <c r="Z15" s="733"/>
      <c r="AA15" s="733"/>
      <c r="AG15" s="194" t="e">
        <f>'Priedas 6'!#REF!</f>
        <v>#REF!</v>
      </c>
    </row>
    <row r="16" spans="1:41" s="194" customFormat="1" ht="15" customHeight="1" x14ac:dyDescent="0.25">
      <c r="B16" s="689"/>
      <c r="C16" s="690"/>
      <c r="D16" s="690"/>
      <c r="E16" s="690"/>
      <c r="F16" s="690"/>
      <c r="G16" s="694"/>
      <c r="H16" s="684"/>
      <c r="I16" s="713"/>
      <c r="J16" s="716"/>
      <c r="K16" s="719"/>
      <c r="L16" s="684"/>
      <c r="M16" s="713"/>
      <c r="N16" s="716"/>
      <c r="O16" s="719"/>
      <c r="P16" s="684"/>
      <c r="Q16" s="713"/>
      <c r="R16" s="716"/>
      <c r="S16" s="719"/>
      <c r="T16" s="684"/>
      <c r="U16" s="713"/>
      <c r="V16" s="716"/>
      <c r="Z16" s="733"/>
      <c r="AA16" s="733"/>
      <c r="AG16" s="194" t="e">
        <f>'Priedas 6'!#REF!</f>
        <v>#REF!</v>
      </c>
    </row>
    <row r="17" spans="2:33" s="194" customFormat="1" ht="15" customHeight="1" x14ac:dyDescent="0.25">
      <c r="B17" s="689"/>
      <c r="C17" s="690"/>
      <c r="D17" s="690"/>
      <c r="E17" s="690"/>
      <c r="F17" s="690"/>
      <c r="G17" s="694"/>
      <c r="H17" s="684"/>
      <c r="I17" s="713"/>
      <c r="J17" s="716"/>
      <c r="K17" s="719"/>
      <c r="L17" s="684"/>
      <c r="M17" s="713"/>
      <c r="N17" s="716"/>
      <c r="O17" s="719"/>
      <c r="P17" s="684"/>
      <c r="Q17" s="713"/>
      <c r="R17" s="716"/>
      <c r="S17" s="719"/>
      <c r="T17" s="684"/>
      <c r="U17" s="713"/>
      <c r="V17" s="716"/>
      <c r="Z17" s="733"/>
      <c r="AA17" s="733"/>
    </row>
    <row r="18" spans="2:33" s="194" customFormat="1" ht="15" customHeight="1" x14ac:dyDescent="0.25">
      <c r="B18" s="689"/>
      <c r="C18" s="690"/>
      <c r="D18" s="690"/>
      <c r="E18" s="690"/>
      <c r="F18" s="690"/>
      <c r="G18" s="694"/>
      <c r="H18" s="684"/>
      <c r="I18" s="713"/>
      <c r="J18" s="716"/>
      <c r="K18" s="719"/>
      <c r="L18" s="684"/>
      <c r="M18" s="713"/>
      <c r="N18" s="716"/>
      <c r="O18" s="719"/>
      <c r="P18" s="684"/>
      <c r="Q18" s="713"/>
      <c r="R18" s="716"/>
      <c r="S18" s="719"/>
      <c r="T18" s="684"/>
      <c r="U18" s="713"/>
      <c r="V18" s="716"/>
      <c r="Z18" s="733"/>
      <c r="AA18" s="733"/>
    </row>
    <row r="19" spans="2:33" s="194" customFormat="1" ht="15" customHeight="1" x14ac:dyDescent="0.25">
      <c r="B19" s="689"/>
      <c r="C19" s="690"/>
      <c r="D19" s="690"/>
      <c r="E19" s="690"/>
      <c r="F19" s="690"/>
      <c r="G19" s="694"/>
      <c r="H19" s="684"/>
      <c r="I19" s="713"/>
      <c r="J19" s="716"/>
      <c r="K19" s="719"/>
      <c r="L19" s="684"/>
      <c r="M19" s="713"/>
      <c r="N19" s="716"/>
      <c r="O19" s="719"/>
      <c r="P19" s="684"/>
      <c r="Q19" s="713"/>
      <c r="R19" s="716"/>
      <c r="S19" s="719"/>
      <c r="T19" s="684"/>
      <c r="U19" s="713"/>
      <c r="V19" s="716"/>
      <c r="Z19" s="733"/>
      <c r="AA19" s="733"/>
      <c r="AG19" s="194" t="s">
        <v>415</v>
      </c>
    </row>
    <row r="20" spans="2:33" s="225" customFormat="1" x14ac:dyDescent="0.2">
      <c r="B20" s="691"/>
      <c r="C20" s="692"/>
      <c r="D20" s="692"/>
      <c r="E20" s="692"/>
      <c r="F20" s="692"/>
      <c r="G20" s="695"/>
      <c r="H20" s="722"/>
      <c r="I20" s="714"/>
      <c r="J20" s="717"/>
      <c r="K20" s="720"/>
      <c r="L20" s="722"/>
      <c r="M20" s="714"/>
      <c r="N20" s="717"/>
      <c r="O20" s="720"/>
      <c r="P20" s="722"/>
      <c r="Q20" s="714"/>
      <c r="R20" s="717"/>
      <c r="S20" s="720"/>
      <c r="T20" s="722"/>
      <c r="U20" s="714"/>
      <c r="V20" s="717"/>
      <c r="Z20" s="733"/>
      <c r="AA20" s="733"/>
      <c r="AG20" s="194" t="s">
        <v>416</v>
      </c>
    </row>
    <row r="21" spans="2:33" s="2" customFormat="1" ht="15" x14ac:dyDescent="0.25">
      <c r="B21" s="144" t="s">
        <v>80</v>
      </c>
      <c r="C21" s="602" t="s">
        <v>81</v>
      </c>
      <c r="D21" s="600"/>
      <c r="E21" s="600"/>
      <c r="F21" s="601"/>
      <c r="G21" s="226">
        <f>SUM('Priedas 8'!$I$18,'Priedas 8'!$K$18)</f>
        <v>0</v>
      </c>
      <c r="H21" s="227">
        <f t="shared" ref="H21:V21" si="0">SUM(H22:H23)</f>
        <v>0</v>
      </c>
      <c r="I21" s="183">
        <f t="shared" si="0"/>
        <v>0</v>
      </c>
      <c r="J21" s="228">
        <f t="shared" si="0"/>
        <v>0</v>
      </c>
      <c r="K21" s="229">
        <f t="shared" si="0"/>
        <v>0</v>
      </c>
      <c r="L21" s="230">
        <f t="shared" si="0"/>
        <v>0</v>
      </c>
      <c r="M21" s="231">
        <f t="shared" si="0"/>
        <v>0</v>
      </c>
      <c r="N21" s="232">
        <f t="shared" si="0"/>
        <v>0</v>
      </c>
      <c r="O21" s="229">
        <f t="shared" si="0"/>
        <v>0</v>
      </c>
      <c r="P21" s="230">
        <f t="shared" si="0"/>
        <v>0</v>
      </c>
      <c r="Q21" s="231">
        <f t="shared" si="0"/>
        <v>0</v>
      </c>
      <c r="R21" s="232">
        <f t="shared" si="0"/>
        <v>0</v>
      </c>
      <c r="S21" s="229">
        <f t="shared" si="0"/>
        <v>0</v>
      </c>
      <c r="T21" s="230">
        <f t="shared" si="0"/>
        <v>0</v>
      </c>
      <c r="U21" s="231">
        <f t="shared" si="0"/>
        <v>0</v>
      </c>
      <c r="V21" s="232">
        <f t="shared" si="0"/>
        <v>0</v>
      </c>
      <c r="Z21" s="203">
        <f t="shared" ref="Z21:Z52" si="1">G21-SUM(H21:J21)</f>
        <v>0</v>
      </c>
      <c r="AA21" s="204" t="str">
        <f t="shared" ref="AA21:AA52" si="2">IF(Z21&gt;0.5,"Prašome paskirstyti likusias sąnaudas",IF(Z21&lt;-0.5,"Paskirstėte daugiau sąnaudų negu yra priskirta šiam pogrupiui","-"))</f>
        <v>-</v>
      </c>
      <c r="AG21" s="194" t="s">
        <v>417</v>
      </c>
    </row>
    <row r="22" spans="2:33" s="2" customFormat="1" ht="15" x14ac:dyDescent="0.25">
      <c r="B22" s="148" t="s">
        <v>82</v>
      </c>
      <c r="C22" s="596" t="s">
        <v>83</v>
      </c>
      <c r="D22" s="596"/>
      <c r="E22" s="596"/>
      <c r="F22" s="597"/>
      <c r="G22" s="233">
        <f>SUM('Priedas 8'!$I$19,'Priedas 8'!$K$19)</f>
        <v>0</v>
      </c>
      <c r="H22" s="179">
        <f t="shared" ref="H22:J23" si="3">SUM(L22,P22,T22)</f>
        <v>0</v>
      </c>
      <c r="I22" s="183">
        <f t="shared" si="3"/>
        <v>0</v>
      </c>
      <c r="J22" s="228">
        <f t="shared" si="3"/>
        <v>0</v>
      </c>
      <c r="K22" s="233">
        <f>SUM(L22:N22)</f>
        <v>0</v>
      </c>
      <c r="L22" s="234"/>
      <c r="M22" s="235"/>
      <c r="N22" s="236"/>
      <c r="O22" s="233">
        <f>SUM(P22:R22)</f>
        <v>0</v>
      </c>
      <c r="P22" s="234"/>
      <c r="Q22" s="235"/>
      <c r="R22" s="236"/>
      <c r="S22" s="233">
        <f>SUM(T22:V22)</f>
        <v>0</v>
      </c>
      <c r="T22" s="234"/>
      <c r="U22" s="235"/>
      <c r="V22" s="236"/>
      <c r="Z22" s="203">
        <f t="shared" si="1"/>
        <v>0</v>
      </c>
      <c r="AA22" s="204" t="str">
        <f t="shared" si="2"/>
        <v>-</v>
      </c>
      <c r="AG22" s="194"/>
    </row>
    <row r="23" spans="2:33" s="2" customFormat="1" ht="15" x14ac:dyDescent="0.25">
      <c r="B23" s="148" t="s">
        <v>84</v>
      </c>
      <c r="C23" s="596" t="str">
        <f>'Priedas 5'!$C$14</f>
        <v>Kitos sąnaudos, susijusios su šilumos įsigijimu (nurodyti)</v>
      </c>
      <c r="D23" s="596"/>
      <c r="E23" s="596"/>
      <c r="F23" s="597"/>
      <c r="G23" s="233">
        <f>SUM('Priedas 8'!$I$20,'Priedas 8'!$K$20)</f>
        <v>0</v>
      </c>
      <c r="H23" s="179">
        <f t="shared" si="3"/>
        <v>0</v>
      </c>
      <c r="I23" s="183">
        <f t="shared" si="3"/>
        <v>0</v>
      </c>
      <c r="J23" s="228">
        <f t="shared" si="3"/>
        <v>0</v>
      </c>
      <c r="K23" s="233">
        <f>SUM(L23:N23)</f>
        <v>0</v>
      </c>
      <c r="L23" s="237"/>
      <c r="M23" s="238"/>
      <c r="N23" s="239"/>
      <c r="O23" s="233">
        <f>SUM(P23:R23)</f>
        <v>0</v>
      </c>
      <c r="P23" s="237"/>
      <c r="Q23" s="238"/>
      <c r="R23" s="239"/>
      <c r="S23" s="233">
        <f>SUM(T23:V23)</f>
        <v>0</v>
      </c>
      <c r="T23" s="237"/>
      <c r="U23" s="238"/>
      <c r="V23" s="239"/>
      <c r="Z23" s="203">
        <f t="shared" si="1"/>
        <v>0</v>
      </c>
      <c r="AA23" s="204" t="str">
        <f t="shared" si="2"/>
        <v>-</v>
      </c>
      <c r="AG23" s="225"/>
    </row>
    <row r="24" spans="2:33" s="2" customFormat="1" ht="15" x14ac:dyDescent="0.25">
      <c r="B24" s="155" t="s">
        <v>86</v>
      </c>
      <c r="C24" s="600" t="s">
        <v>87</v>
      </c>
      <c r="D24" s="600"/>
      <c r="E24" s="600"/>
      <c r="F24" s="601"/>
      <c r="G24" s="226">
        <f>SUM('Priedas 8'!$I$21,'Priedas 8'!$K$21)</f>
        <v>0</v>
      </c>
      <c r="H24" s="227">
        <f t="shared" ref="H24:V24" si="4">SUM(H25:H32)</f>
        <v>0</v>
      </c>
      <c r="I24" s="183">
        <f t="shared" si="4"/>
        <v>0</v>
      </c>
      <c r="J24" s="228">
        <f t="shared" si="4"/>
        <v>0</v>
      </c>
      <c r="K24" s="226">
        <f t="shared" si="4"/>
        <v>0</v>
      </c>
      <c r="L24" s="227">
        <f t="shared" si="4"/>
        <v>0</v>
      </c>
      <c r="M24" s="183">
        <f t="shared" si="4"/>
        <v>0</v>
      </c>
      <c r="N24" s="228">
        <f t="shared" si="4"/>
        <v>0</v>
      </c>
      <c r="O24" s="226">
        <f t="shared" si="4"/>
        <v>0</v>
      </c>
      <c r="P24" s="227">
        <f t="shared" si="4"/>
        <v>0</v>
      </c>
      <c r="Q24" s="183">
        <f t="shared" si="4"/>
        <v>0</v>
      </c>
      <c r="R24" s="228">
        <f t="shared" si="4"/>
        <v>0</v>
      </c>
      <c r="S24" s="226">
        <f t="shared" si="4"/>
        <v>0</v>
      </c>
      <c r="T24" s="227">
        <f t="shared" si="4"/>
        <v>0</v>
      </c>
      <c r="U24" s="183">
        <f t="shared" si="4"/>
        <v>0</v>
      </c>
      <c r="V24" s="228">
        <f t="shared" si="4"/>
        <v>0</v>
      </c>
      <c r="Z24" s="203">
        <f t="shared" si="1"/>
        <v>0</v>
      </c>
      <c r="AA24" s="204" t="str">
        <f t="shared" si="2"/>
        <v>-</v>
      </c>
    </row>
    <row r="25" spans="2:33" s="2" customFormat="1" ht="15" x14ac:dyDescent="0.25">
      <c r="B25" s="148" t="s">
        <v>88</v>
      </c>
      <c r="C25" s="596" t="s">
        <v>89</v>
      </c>
      <c r="D25" s="596"/>
      <c r="E25" s="596"/>
      <c r="F25" s="597"/>
      <c r="G25" s="233">
        <f>SUM('Priedas 8'!$I$22,'Priedas 8'!$K$22)</f>
        <v>0</v>
      </c>
      <c r="H25" s="179">
        <f t="shared" ref="H25:J32" si="5">SUM(L25,P25,T25)</f>
        <v>0</v>
      </c>
      <c r="I25" s="183">
        <f t="shared" si="5"/>
        <v>0</v>
      </c>
      <c r="J25" s="228">
        <f t="shared" si="5"/>
        <v>0</v>
      </c>
      <c r="K25" s="233">
        <f t="shared" ref="K25:K32" si="6">SUM(L25:N25)</f>
        <v>0</v>
      </c>
      <c r="L25" s="234"/>
      <c r="M25" s="235"/>
      <c r="N25" s="236"/>
      <c r="O25" s="233">
        <f t="shared" ref="O25:O32" si="7">SUM(P25:R25)</f>
        <v>0</v>
      </c>
      <c r="P25" s="234"/>
      <c r="Q25" s="235"/>
      <c r="R25" s="236"/>
      <c r="S25" s="233">
        <f t="shared" ref="S25:S32" si="8">SUM(T25:V25)</f>
        <v>0</v>
      </c>
      <c r="T25" s="234"/>
      <c r="U25" s="235"/>
      <c r="V25" s="236"/>
      <c r="Z25" s="203">
        <f t="shared" si="1"/>
        <v>0</v>
      </c>
      <c r="AA25" s="204" t="str">
        <f t="shared" si="2"/>
        <v>-</v>
      </c>
    </row>
    <row r="26" spans="2:33" s="2" customFormat="1" ht="15" x14ac:dyDescent="0.25">
      <c r="B26" s="148" t="s">
        <v>90</v>
      </c>
      <c r="C26" s="596" t="s">
        <v>91</v>
      </c>
      <c r="D26" s="596"/>
      <c r="E26" s="596"/>
      <c r="F26" s="597"/>
      <c r="G26" s="233">
        <f>SUM('Priedas 8'!$I$23,'Priedas 8'!$K$23)</f>
        <v>0</v>
      </c>
      <c r="H26" s="179">
        <f t="shared" si="5"/>
        <v>0</v>
      </c>
      <c r="I26" s="183">
        <f t="shared" si="5"/>
        <v>0</v>
      </c>
      <c r="J26" s="228">
        <f t="shared" si="5"/>
        <v>0</v>
      </c>
      <c r="K26" s="233">
        <f t="shared" si="6"/>
        <v>0</v>
      </c>
      <c r="L26" s="234"/>
      <c r="M26" s="235"/>
      <c r="N26" s="236"/>
      <c r="O26" s="233">
        <f t="shared" si="7"/>
        <v>0</v>
      </c>
      <c r="P26" s="234"/>
      <c r="Q26" s="235"/>
      <c r="R26" s="236"/>
      <c r="S26" s="233">
        <f t="shared" si="8"/>
        <v>0</v>
      </c>
      <c r="T26" s="234"/>
      <c r="U26" s="235"/>
      <c r="V26" s="236"/>
      <c r="Z26" s="203">
        <f t="shared" si="1"/>
        <v>0</v>
      </c>
      <c r="AA26" s="204" t="str">
        <f t="shared" si="2"/>
        <v>-</v>
      </c>
    </row>
    <row r="27" spans="2:33" s="2" customFormat="1" ht="15" x14ac:dyDescent="0.25">
      <c r="B27" s="148" t="s">
        <v>92</v>
      </c>
      <c r="C27" s="596" t="s">
        <v>93</v>
      </c>
      <c r="D27" s="596"/>
      <c r="E27" s="596"/>
      <c r="F27" s="597"/>
      <c r="G27" s="233">
        <f>SUM('Priedas 8'!$I$24,'Priedas 8'!$K$24)</f>
        <v>0</v>
      </c>
      <c r="H27" s="179">
        <f t="shared" si="5"/>
        <v>0</v>
      </c>
      <c r="I27" s="183">
        <f t="shared" si="5"/>
        <v>0</v>
      </c>
      <c r="J27" s="228">
        <f t="shared" si="5"/>
        <v>0</v>
      </c>
      <c r="K27" s="233">
        <f t="shared" si="6"/>
        <v>0</v>
      </c>
      <c r="L27" s="234"/>
      <c r="M27" s="235"/>
      <c r="N27" s="236"/>
      <c r="O27" s="233">
        <f t="shared" si="7"/>
        <v>0</v>
      </c>
      <c r="P27" s="234"/>
      <c r="Q27" s="235"/>
      <c r="R27" s="236"/>
      <c r="S27" s="233">
        <f t="shared" si="8"/>
        <v>0</v>
      </c>
      <c r="T27" s="234"/>
      <c r="U27" s="235"/>
      <c r="V27" s="236"/>
      <c r="Z27" s="203">
        <f t="shared" si="1"/>
        <v>0</v>
      </c>
      <c r="AA27" s="204" t="str">
        <f t="shared" si="2"/>
        <v>-</v>
      </c>
    </row>
    <row r="28" spans="2:33" s="2" customFormat="1" ht="15" x14ac:dyDescent="0.25">
      <c r="B28" s="148" t="s">
        <v>94</v>
      </c>
      <c r="C28" s="596" t="str">
        <f>'Priedas 5'!$C$19</f>
        <v>Skalūnų alyvos įsigijimo sąnaudos</v>
      </c>
      <c r="D28" s="596"/>
      <c r="E28" s="596"/>
      <c r="F28" s="597"/>
      <c r="G28" s="233">
        <f>SUM('Priedas 8'!$I$25,'Priedas 8'!$K$25)</f>
        <v>0</v>
      </c>
      <c r="H28" s="179">
        <f t="shared" si="5"/>
        <v>0</v>
      </c>
      <c r="I28" s="183">
        <f t="shared" si="5"/>
        <v>0</v>
      </c>
      <c r="J28" s="228">
        <f t="shared" si="5"/>
        <v>0</v>
      </c>
      <c r="K28" s="233">
        <f t="shared" si="6"/>
        <v>0</v>
      </c>
      <c r="L28" s="234"/>
      <c r="M28" s="235"/>
      <c r="N28" s="236"/>
      <c r="O28" s="233">
        <f t="shared" si="7"/>
        <v>0</v>
      </c>
      <c r="P28" s="234"/>
      <c r="Q28" s="235"/>
      <c r="R28" s="236"/>
      <c r="S28" s="233">
        <f t="shared" si="8"/>
        <v>0</v>
      </c>
      <c r="T28" s="234"/>
      <c r="U28" s="235"/>
      <c r="V28" s="236"/>
      <c r="Z28" s="203">
        <f t="shared" si="1"/>
        <v>0</v>
      </c>
      <c r="AA28" s="204" t="str">
        <f t="shared" si="2"/>
        <v>-</v>
      </c>
    </row>
    <row r="29" spans="2:33" s="2" customFormat="1" ht="15" x14ac:dyDescent="0.25">
      <c r="B29" s="148" t="s">
        <v>96</v>
      </c>
      <c r="C29" s="596" t="str">
        <f>'Priedas 5'!$C$20</f>
        <v>Dyzelino įsigijimo sąnaudos</v>
      </c>
      <c r="D29" s="596"/>
      <c r="E29" s="596"/>
      <c r="F29" s="597"/>
      <c r="G29" s="233">
        <f>SUM('Priedas 8'!$I$26,'Priedas 8'!$K$26)</f>
        <v>0</v>
      </c>
      <c r="H29" s="179">
        <f t="shared" si="5"/>
        <v>0</v>
      </c>
      <c r="I29" s="183">
        <f t="shared" si="5"/>
        <v>0</v>
      </c>
      <c r="J29" s="228">
        <f t="shared" si="5"/>
        <v>0</v>
      </c>
      <c r="K29" s="233">
        <f t="shared" si="6"/>
        <v>0</v>
      </c>
      <c r="L29" s="234"/>
      <c r="M29" s="235"/>
      <c r="N29" s="236"/>
      <c r="O29" s="233">
        <f t="shared" si="7"/>
        <v>0</v>
      </c>
      <c r="P29" s="234"/>
      <c r="Q29" s="235"/>
      <c r="R29" s="236"/>
      <c r="S29" s="233">
        <f t="shared" si="8"/>
        <v>0</v>
      </c>
      <c r="T29" s="234"/>
      <c r="U29" s="235"/>
      <c r="V29" s="236"/>
      <c r="Z29" s="203">
        <f t="shared" si="1"/>
        <v>0</v>
      </c>
      <c r="AA29" s="204" t="str">
        <f t="shared" si="2"/>
        <v>-</v>
      </c>
    </row>
    <row r="30" spans="2:33" s="2" customFormat="1" ht="15" x14ac:dyDescent="0.25">
      <c r="B30" s="148" t="s">
        <v>98</v>
      </c>
      <c r="C30" s="596" t="str">
        <f>'Priedas 5'!$C$21</f>
        <v>Kitos sąnaudos, susijusios su kuro įsigijimu (biokuro laboratoriniai tyrimaii)</v>
      </c>
      <c r="D30" s="596"/>
      <c r="E30" s="596"/>
      <c r="F30" s="597"/>
      <c r="G30" s="233">
        <f>SUM('Priedas 8'!$I$27,'Priedas 8'!$K$27)</f>
        <v>0</v>
      </c>
      <c r="H30" s="179">
        <f t="shared" si="5"/>
        <v>0</v>
      </c>
      <c r="I30" s="183">
        <f t="shared" si="5"/>
        <v>0</v>
      </c>
      <c r="J30" s="228">
        <f t="shared" si="5"/>
        <v>0</v>
      </c>
      <c r="K30" s="233">
        <f t="shared" si="6"/>
        <v>0</v>
      </c>
      <c r="L30" s="234"/>
      <c r="M30" s="235"/>
      <c r="N30" s="236"/>
      <c r="O30" s="233">
        <f t="shared" si="7"/>
        <v>0</v>
      </c>
      <c r="P30" s="234"/>
      <c r="Q30" s="235"/>
      <c r="R30" s="236"/>
      <c r="S30" s="233">
        <f t="shared" si="8"/>
        <v>0</v>
      </c>
      <c r="T30" s="234"/>
      <c r="U30" s="235"/>
      <c r="V30" s="236"/>
      <c r="Z30" s="203">
        <f t="shared" si="1"/>
        <v>0</v>
      </c>
      <c r="AA30" s="204" t="str">
        <f t="shared" si="2"/>
        <v>-</v>
      </c>
    </row>
    <row r="31" spans="2:33" s="2" customFormat="1" ht="15" x14ac:dyDescent="0.25">
      <c r="B31" s="148" t="s">
        <v>100</v>
      </c>
      <c r="C31" s="596" t="str">
        <f>'Priedas 5'!$C$22</f>
        <v/>
      </c>
      <c r="D31" s="596"/>
      <c r="E31" s="596"/>
      <c r="F31" s="597"/>
      <c r="G31" s="233">
        <f>SUM('Priedas 8'!$I$28,'Priedas 8'!$K$28)</f>
        <v>0</v>
      </c>
      <c r="H31" s="179">
        <f t="shared" si="5"/>
        <v>0</v>
      </c>
      <c r="I31" s="183">
        <f t="shared" si="5"/>
        <v>0</v>
      </c>
      <c r="J31" s="228">
        <f t="shared" si="5"/>
        <v>0</v>
      </c>
      <c r="K31" s="233">
        <f t="shared" si="6"/>
        <v>0</v>
      </c>
      <c r="L31" s="234"/>
      <c r="M31" s="235"/>
      <c r="N31" s="236"/>
      <c r="O31" s="233">
        <f t="shared" si="7"/>
        <v>0</v>
      </c>
      <c r="P31" s="234"/>
      <c r="Q31" s="235"/>
      <c r="R31" s="236"/>
      <c r="S31" s="233">
        <f t="shared" si="8"/>
        <v>0</v>
      </c>
      <c r="T31" s="234"/>
      <c r="U31" s="235"/>
      <c r="V31" s="236"/>
      <c r="Z31" s="203">
        <f t="shared" si="1"/>
        <v>0</v>
      </c>
      <c r="AA31" s="204" t="str">
        <f t="shared" si="2"/>
        <v>-</v>
      </c>
    </row>
    <row r="32" spans="2:33" s="2" customFormat="1" ht="15" x14ac:dyDescent="0.25">
      <c r="B32" s="148" t="s">
        <v>102</v>
      </c>
      <c r="C32" s="596" t="str">
        <f>'Priedas 5'!$C$23</f>
        <v/>
      </c>
      <c r="D32" s="596"/>
      <c r="E32" s="596"/>
      <c r="F32" s="597"/>
      <c r="G32" s="233">
        <f>SUM('Priedas 8'!$I$29,'Priedas 8'!$K$29)</f>
        <v>0</v>
      </c>
      <c r="H32" s="179">
        <f t="shared" si="5"/>
        <v>0</v>
      </c>
      <c r="I32" s="183">
        <f t="shared" si="5"/>
        <v>0</v>
      </c>
      <c r="J32" s="228">
        <f t="shared" si="5"/>
        <v>0</v>
      </c>
      <c r="K32" s="233">
        <f t="shared" si="6"/>
        <v>0</v>
      </c>
      <c r="L32" s="234"/>
      <c r="M32" s="235"/>
      <c r="N32" s="236"/>
      <c r="O32" s="233">
        <f t="shared" si="7"/>
        <v>0</v>
      </c>
      <c r="P32" s="234"/>
      <c r="Q32" s="235"/>
      <c r="R32" s="236"/>
      <c r="S32" s="233">
        <f t="shared" si="8"/>
        <v>0</v>
      </c>
      <c r="T32" s="234"/>
      <c r="U32" s="235"/>
      <c r="V32" s="236"/>
      <c r="Z32" s="203">
        <f t="shared" si="1"/>
        <v>0</v>
      </c>
      <c r="AA32" s="204" t="str">
        <f t="shared" si="2"/>
        <v>-</v>
      </c>
    </row>
    <row r="33" spans="2:33" s="2" customFormat="1" ht="24.75" customHeight="1" x14ac:dyDescent="0.25">
      <c r="B33" s="155" t="s">
        <v>103</v>
      </c>
      <c r="C33" s="589" t="s">
        <v>104</v>
      </c>
      <c r="D33" s="590"/>
      <c r="E33" s="590"/>
      <c r="F33" s="591"/>
      <c r="G33" s="226">
        <f>SUM('Priedas 8'!$I$30,'Priedas 8'!$K$30)</f>
        <v>0</v>
      </c>
      <c r="H33" s="227">
        <f t="shared" ref="H33:V33" si="9">SUM(H34:H35)</f>
        <v>0</v>
      </c>
      <c r="I33" s="183">
        <f t="shared" si="9"/>
        <v>0</v>
      </c>
      <c r="J33" s="228">
        <f t="shared" si="9"/>
        <v>0</v>
      </c>
      <c r="K33" s="226">
        <f t="shared" si="9"/>
        <v>0</v>
      </c>
      <c r="L33" s="227">
        <f t="shared" si="9"/>
        <v>0</v>
      </c>
      <c r="M33" s="183">
        <f t="shared" si="9"/>
        <v>0</v>
      </c>
      <c r="N33" s="228">
        <f t="shared" si="9"/>
        <v>0</v>
      </c>
      <c r="O33" s="226">
        <f t="shared" si="9"/>
        <v>0</v>
      </c>
      <c r="P33" s="227">
        <f t="shared" si="9"/>
        <v>0</v>
      </c>
      <c r="Q33" s="183">
        <f t="shared" si="9"/>
        <v>0</v>
      </c>
      <c r="R33" s="228">
        <f t="shared" si="9"/>
        <v>0</v>
      </c>
      <c r="S33" s="226">
        <f t="shared" si="9"/>
        <v>0</v>
      </c>
      <c r="T33" s="227">
        <f t="shared" si="9"/>
        <v>0</v>
      </c>
      <c r="U33" s="183">
        <f t="shared" si="9"/>
        <v>0</v>
      </c>
      <c r="V33" s="228">
        <f t="shared" si="9"/>
        <v>0</v>
      </c>
      <c r="Z33" s="203">
        <f t="shared" si="1"/>
        <v>0</v>
      </c>
      <c r="AA33" s="204" t="str">
        <f t="shared" si="2"/>
        <v>-</v>
      </c>
    </row>
    <row r="34" spans="2:33" s="2" customFormat="1" ht="15" x14ac:dyDescent="0.25">
      <c r="B34" s="148" t="s">
        <v>105</v>
      </c>
      <c r="C34" s="596" t="s">
        <v>106</v>
      </c>
      <c r="D34" s="596"/>
      <c r="E34" s="596"/>
      <c r="F34" s="597"/>
      <c r="G34" s="233">
        <f>SUM('Priedas 8'!$I$31,'Priedas 8'!$K$31)</f>
        <v>0</v>
      </c>
      <c r="H34" s="179">
        <f t="shared" ref="H34:J35" si="10">SUM(L34,P34,T34)</f>
        <v>0</v>
      </c>
      <c r="I34" s="183">
        <f t="shared" si="10"/>
        <v>0</v>
      </c>
      <c r="J34" s="228">
        <f t="shared" si="10"/>
        <v>0</v>
      </c>
      <c r="K34" s="233">
        <f>SUM(L34:N34)</f>
        <v>0</v>
      </c>
      <c r="L34" s="234"/>
      <c r="M34" s="235"/>
      <c r="N34" s="236"/>
      <c r="O34" s="233">
        <f>SUM(P34:R34)</f>
        <v>0</v>
      </c>
      <c r="P34" s="234"/>
      <c r="Q34" s="235"/>
      <c r="R34" s="236"/>
      <c r="S34" s="233">
        <f>SUM(T34:V34)</f>
        <v>0</v>
      </c>
      <c r="T34" s="234"/>
      <c r="U34" s="235"/>
      <c r="V34" s="236"/>
      <c r="Z34" s="203">
        <f t="shared" si="1"/>
        <v>0</v>
      </c>
      <c r="AA34" s="204" t="str">
        <f t="shared" si="2"/>
        <v>-</v>
      </c>
    </row>
    <row r="35" spans="2:33" s="2" customFormat="1" ht="15" x14ac:dyDescent="0.25">
      <c r="B35" s="148" t="s">
        <v>107</v>
      </c>
      <c r="C35" s="592" t="str">
        <f>'Priedas 5'!$C$26</f>
        <v>Kitos sąnaudos, susijusios su elektros energijos TR įsigijimu (nurodyti)</v>
      </c>
      <c r="D35" s="582"/>
      <c r="E35" s="582"/>
      <c r="F35" s="583"/>
      <c r="G35" s="233">
        <f>SUM('Priedas 8'!$I$32,'Priedas 8'!$K$32)</f>
        <v>0</v>
      </c>
      <c r="H35" s="179">
        <f t="shared" si="10"/>
        <v>0</v>
      </c>
      <c r="I35" s="183">
        <f t="shared" si="10"/>
        <v>0</v>
      </c>
      <c r="J35" s="228">
        <f t="shared" si="10"/>
        <v>0</v>
      </c>
      <c r="K35" s="233">
        <f>SUM(L35:N35)</f>
        <v>0</v>
      </c>
      <c r="L35" s="240"/>
      <c r="M35" s="235"/>
      <c r="N35" s="236"/>
      <c r="O35" s="233">
        <f>SUM(P35:R35)</f>
        <v>0</v>
      </c>
      <c r="P35" s="240"/>
      <c r="Q35" s="235"/>
      <c r="R35" s="236"/>
      <c r="S35" s="233">
        <f>SUM(T35:V35)</f>
        <v>0</v>
      </c>
      <c r="T35" s="240"/>
      <c r="U35" s="235"/>
      <c r="V35" s="236"/>
      <c r="Z35" s="203">
        <f t="shared" si="1"/>
        <v>0</v>
      </c>
      <c r="AA35" s="204" t="str">
        <f t="shared" si="2"/>
        <v>-</v>
      </c>
    </row>
    <row r="36" spans="2:33" s="2" customFormat="1" ht="12.75" customHeight="1" x14ac:dyDescent="0.25">
      <c r="B36" s="155" t="s">
        <v>109</v>
      </c>
      <c r="C36" s="590" t="s">
        <v>110</v>
      </c>
      <c r="D36" s="590"/>
      <c r="E36" s="590"/>
      <c r="F36" s="590"/>
      <c r="G36" s="226">
        <f>SUM('Priedas 8'!$I$33,'Priedas 8'!$K$33)</f>
        <v>0</v>
      </c>
      <c r="H36" s="227">
        <f t="shared" ref="H36:V36" si="11">SUM(H37:H39)</f>
        <v>0</v>
      </c>
      <c r="I36" s="183">
        <f t="shared" si="11"/>
        <v>0</v>
      </c>
      <c r="J36" s="228">
        <f t="shared" si="11"/>
        <v>0</v>
      </c>
      <c r="K36" s="226">
        <f t="shared" si="11"/>
        <v>0</v>
      </c>
      <c r="L36" s="241">
        <f t="shared" si="11"/>
        <v>0</v>
      </c>
      <c r="M36" s="242">
        <f t="shared" si="11"/>
        <v>0</v>
      </c>
      <c r="N36" s="243">
        <f t="shared" si="11"/>
        <v>0</v>
      </c>
      <c r="O36" s="226">
        <f t="shared" si="11"/>
        <v>0</v>
      </c>
      <c r="P36" s="241">
        <f t="shared" si="11"/>
        <v>0</v>
      </c>
      <c r="Q36" s="242">
        <f t="shared" si="11"/>
        <v>0</v>
      </c>
      <c r="R36" s="243">
        <f t="shared" si="11"/>
        <v>0</v>
      </c>
      <c r="S36" s="226">
        <f t="shared" si="11"/>
        <v>0</v>
      </c>
      <c r="T36" s="241">
        <f t="shared" si="11"/>
        <v>0</v>
      </c>
      <c r="U36" s="242">
        <f t="shared" si="11"/>
        <v>0</v>
      </c>
      <c r="V36" s="243">
        <f t="shared" si="11"/>
        <v>0</v>
      </c>
      <c r="Z36" s="203">
        <f t="shared" si="1"/>
        <v>0</v>
      </c>
      <c r="AA36" s="204" t="str">
        <f t="shared" si="2"/>
        <v>-</v>
      </c>
    </row>
    <row r="37" spans="2:33" s="2" customFormat="1" ht="15" x14ac:dyDescent="0.25">
      <c r="B37" s="148" t="s">
        <v>111</v>
      </c>
      <c r="C37" s="582" t="s">
        <v>112</v>
      </c>
      <c r="D37" s="582"/>
      <c r="E37" s="582"/>
      <c r="F37" s="583"/>
      <c r="G37" s="233">
        <f>SUM('Priedas 8'!$I$34,'Priedas 8'!$K$34)</f>
        <v>0</v>
      </c>
      <c r="H37" s="179">
        <f t="shared" ref="H37:J39" si="12">SUM(L37,P37,T37)</f>
        <v>0</v>
      </c>
      <c r="I37" s="183">
        <f t="shared" si="12"/>
        <v>0</v>
      </c>
      <c r="J37" s="228">
        <f t="shared" si="12"/>
        <v>0</v>
      </c>
      <c r="K37" s="233">
        <f>SUM(L37:N37)</f>
        <v>0</v>
      </c>
      <c r="L37" s="234"/>
      <c r="M37" s="235"/>
      <c r="N37" s="236"/>
      <c r="O37" s="233">
        <f>SUM(P37:R37)</f>
        <v>0</v>
      </c>
      <c r="P37" s="234"/>
      <c r="Q37" s="235"/>
      <c r="R37" s="236"/>
      <c r="S37" s="233">
        <f>SUM(T37:V37)</f>
        <v>0</v>
      </c>
      <c r="T37" s="234"/>
      <c r="U37" s="235"/>
      <c r="V37" s="236"/>
      <c r="Z37" s="203">
        <f t="shared" si="1"/>
        <v>0</v>
      </c>
      <c r="AA37" s="204" t="str">
        <f t="shared" si="2"/>
        <v>-</v>
      </c>
    </row>
    <row r="38" spans="2:33" s="2" customFormat="1" ht="15" x14ac:dyDescent="0.25">
      <c r="B38" s="148" t="s">
        <v>113</v>
      </c>
      <c r="C38" s="149" t="s">
        <v>114</v>
      </c>
      <c r="D38" s="159"/>
      <c r="E38" s="159"/>
      <c r="F38" s="160"/>
      <c r="G38" s="233">
        <f>SUM('Priedas 8'!$I$35,'Priedas 8'!$K$35)</f>
        <v>0</v>
      </c>
      <c r="H38" s="179">
        <f t="shared" si="12"/>
        <v>0</v>
      </c>
      <c r="I38" s="183">
        <f t="shared" si="12"/>
        <v>0</v>
      </c>
      <c r="J38" s="228">
        <f t="shared" si="12"/>
        <v>0</v>
      </c>
      <c r="K38" s="233">
        <f>SUM(L38:N38)</f>
        <v>0</v>
      </c>
      <c r="L38" s="234"/>
      <c r="M38" s="235"/>
      <c r="N38" s="236"/>
      <c r="O38" s="233">
        <f>SUM(P38:R38)</f>
        <v>0</v>
      </c>
      <c r="P38" s="234"/>
      <c r="Q38" s="235"/>
      <c r="R38" s="236"/>
      <c r="S38" s="233">
        <f>SUM(T38:V38)</f>
        <v>0</v>
      </c>
      <c r="T38" s="234"/>
      <c r="U38" s="235"/>
      <c r="V38" s="236"/>
      <c r="Z38" s="203">
        <f t="shared" si="1"/>
        <v>0</v>
      </c>
      <c r="AA38" s="204" t="str">
        <f t="shared" si="2"/>
        <v>-</v>
      </c>
    </row>
    <row r="39" spans="2:33" s="2" customFormat="1" ht="15" x14ac:dyDescent="0.25">
      <c r="B39" s="148" t="s">
        <v>115</v>
      </c>
      <c r="C39" s="582" t="str">
        <f>'Priedas 5'!$C$30</f>
        <v>Kitos sąnaudos, susijusios su vandens TR įsigijimu (nurodyti)</v>
      </c>
      <c r="D39" s="582"/>
      <c r="E39" s="582"/>
      <c r="F39" s="583"/>
      <c r="G39" s="233">
        <f>SUM('Priedas 8'!$I$36,'Priedas 8'!$K$36)</f>
        <v>0</v>
      </c>
      <c r="H39" s="179">
        <f t="shared" si="12"/>
        <v>0</v>
      </c>
      <c r="I39" s="183">
        <f t="shared" si="12"/>
        <v>0</v>
      </c>
      <c r="J39" s="228">
        <f t="shared" si="12"/>
        <v>0</v>
      </c>
      <c r="K39" s="233">
        <f>SUM(L39:N39)</f>
        <v>0</v>
      </c>
      <c r="L39" s="234"/>
      <c r="M39" s="235"/>
      <c r="N39" s="236"/>
      <c r="O39" s="233">
        <f>SUM(P39:R39)</f>
        <v>0</v>
      </c>
      <c r="P39" s="234"/>
      <c r="Q39" s="235"/>
      <c r="R39" s="236"/>
      <c r="S39" s="233">
        <f>SUM(T39:V39)</f>
        <v>0</v>
      </c>
      <c r="T39" s="234"/>
      <c r="U39" s="235"/>
      <c r="V39" s="236"/>
      <c r="Z39" s="203">
        <f t="shared" si="1"/>
        <v>0</v>
      </c>
      <c r="AA39" s="204" t="str">
        <f t="shared" si="2"/>
        <v>-</v>
      </c>
    </row>
    <row r="40" spans="2:33" s="2" customFormat="1" ht="12.75" customHeight="1" x14ac:dyDescent="0.25">
      <c r="B40" s="155" t="s">
        <v>117</v>
      </c>
      <c r="C40" s="590" t="s">
        <v>118</v>
      </c>
      <c r="D40" s="590"/>
      <c r="E40" s="590"/>
      <c r="F40" s="590"/>
      <c r="G40" s="226">
        <f>SUM('Priedas 8'!$I$37,'Priedas 8'!$K$37)</f>
        <v>0</v>
      </c>
      <c r="H40" s="227">
        <f t="shared" ref="H40:V40" si="13">SUM(H41:H43)</f>
        <v>0</v>
      </c>
      <c r="I40" s="183">
        <f t="shared" si="13"/>
        <v>0</v>
      </c>
      <c r="J40" s="228">
        <f t="shared" si="13"/>
        <v>0</v>
      </c>
      <c r="K40" s="226">
        <f t="shared" si="13"/>
        <v>0</v>
      </c>
      <c r="L40" s="241">
        <f t="shared" si="13"/>
        <v>0</v>
      </c>
      <c r="M40" s="242">
        <f t="shared" si="13"/>
        <v>0</v>
      </c>
      <c r="N40" s="243">
        <f t="shared" si="13"/>
        <v>0</v>
      </c>
      <c r="O40" s="226">
        <f t="shared" si="13"/>
        <v>0</v>
      </c>
      <c r="P40" s="241">
        <f t="shared" si="13"/>
        <v>0</v>
      </c>
      <c r="Q40" s="242">
        <f t="shared" si="13"/>
        <v>0</v>
      </c>
      <c r="R40" s="243">
        <f t="shared" si="13"/>
        <v>0</v>
      </c>
      <c r="S40" s="226">
        <f t="shared" si="13"/>
        <v>0</v>
      </c>
      <c r="T40" s="241">
        <f t="shared" si="13"/>
        <v>0</v>
      </c>
      <c r="U40" s="242">
        <f t="shared" si="13"/>
        <v>0</v>
      </c>
      <c r="V40" s="243">
        <f t="shared" si="13"/>
        <v>0</v>
      </c>
      <c r="Z40" s="203">
        <f t="shared" si="1"/>
        <v>0</v>
      </c>
      <c r="AA40" s="204" t="str">
        <f t="shared" si="2"/>
        <v>-</v>
      </c>
    </row>
    <row r="41" spans="2:33" s="2" customFormat="1" ht="12.75" customHeight="1" x14ac:dyDescent="0.25">
      <c r="B41" s="148" t="s">
        <v>119</v>
      </c>
      <c r="C41" s="592" t="s">
        <v>120</v>
      </c>
      <c r="D41" s="582"/>
      <c r="E41" s="582"/>
      <c r="F41" s="642"/>
      <c r="G41" s="233">
        <f>SUM('Priedas 8'!$I$38,'Priedas 8'!$K$38)</f>
        <v>0</v>
      </c>
      <c r="H41" s="179">
        <f t="shared" ref="H41:J43" si="14">SUM(L41,P41,T41)</f>
        <v>0</v>
      </c>
      <c r="I41" s="183">
        <f t="shared" si="14"/>
        <v>0</v>
      </c>
      <c r="J41" s="228">
        <f t="shared" si="14"/>
        <v>0</v>
      </c>
      <c r="K41" s="233">
        <f>SUM(L41:N41)</f>
        <v>0</v>
      </c>
      <c r="L41" s="234"/>
      <c r="M41" s="235"/>
      <c r="N41" s="236"/>
      <c r="O41" s="233">
        <f>SUM(P41:R41)</f>
        <v>0</v>
      </c>
      <c r="P41" s="234"/>
      <c r="Q41" s="235"/>
      <c r="R41" s="236"/>
      <c r="S41" s="233">
        <f>SUM(T41:V41)</f>
        <v>0</v>
      </c>
      <c r="T41" s="234"/>
      <c r="U41" s="235"/>
      <c r="V41" s="236"/>
      <c r="Z41" s="203">
        <f t="shared" si="1"/>
        <v>0</v>
      </c>
      <c r="AA41" s="204" t="str">
        <f t="shared" si="2"/>
        <v>-</v>
      </c>
    </row>
    <row r="42" spans="2:33" s="2" customFormat="1" ht="15" x14ac:dyDescent="0.25">
      <c r="B42" s="148" t="s">
        <v>121</v>
      </c>
      <c r="C42" s="592" t="str">
        <f>'Priedas 5'!$C$33</f>
        <v>Kitos sąnaudos, susijusios su ATL įsigijimu (nurodyti)</v>
      </c>
      <c r="D42" s="582"/>
      <c r="E42" s="582"/>
      <c r="F42" s="642"/>
      <c r="G42" s="233">
        <f>SUM('Priedas 8'!$I$39,'Priedas 8'!$K$39)</f>
        <v>0</v>
      </c>
      <c r="H42" s="179">
        <f t="shared" si="14"/>
        <v>0</v>
      </c>
      <c r="I42" s="183">
        <f t="shared" si="14"/>
        <v>0</v>
      </c>
      <c r="J42" s="228">
        <f t="shared" si="14"/>
        <v>0</v>
      </c>
      <c r="K42" s="233">
        <f>SUM(L42:N42)</f>
        <v>0</v>
      </c>
      <c r="L42" s="234"/>
      <c r="M42" s="235"/>
      <c r="N42" s="236"/>
      <c r="O42" s="233">
        <f>SUM(P42:R42)</f>
        <v>0</v>
      </c>
      <c r="P42" s="234"/>
      <c r="Q42" s="235"/>
      <c r="R42" s="236"/>
      <c r="S42" s="233">
        <f>SUM(T42:V42)</f>
        <v>0</v>
      </c>
      <c r="T42" s="234"/>
      <c r="U42" s="235"/>
      <c r="V42" s="236"/>
      <c r="Z42" s="203">
        <f t="shared" si="1"/>
        <v>0</v>
      </c>
      <c r="AA42" s="204" t="str">
        <f t="shared" si="2"/>
        <v>-</v>
      </c>
    </row>
    <row r="43" spans="2:33" s="2" customFormat="1" ht="15" x14ac:dyDescent="0.25">
      <c r="B43" s="148" t="s">
        <v>123</v>
      </c>
      <c r="C43" s="592" t="str">
        <f>'Priedas 5'!$C$34</f>
        <v/>
      </c>
      <c r="D43" s="582"/>
      <c r="E43" s="582"/>
      <c r="F43" s="642"/>
      <c r="G43" s="233">
        <f>SUM('Priedas 8'!$I$40,'Priedas 8'!$K$40)</f>
        <v>0</v>
      </c>
      <c r="H43" s="179">
        <f t="shared" si="14"/>
        <v>0</v>
      </c>
      <c r="I43" s="183">
        <f t="shared" si="14"/>
        <v>0</v>
      </c>
      <c r="J43" s="228">
        <f t="shared" si="14"/>
        <v>0</v>
      </c>
      <c r="K43" s="233">
        <f>SUM(L43:N43)</f>
        <v>0</v>
      </c>
      <c r="L43" s="234"/>
      <c r="M43" s="235"/>
      <c r="N43" s="236"/>
      <c r="O43" s="233">
        <f>SUM(P43:R43)</f>
        <v>0</v>
      </c>
      <c r="P43" s="234"/>
      <c r="Q43" s="235"/>
      <c r="R43" s="236"/>
      <c r="S43" s="233">
        <f>SUM(T43:V43)</f>
        <v>0</v>
      </c>
      <c r="T43" s="234"/>
      <c r="U43" s="235"/>
      <c r="V43" s="236"/>
      <c r="Z43" s="203">
        <f t="shared" si="1"/>
        <v>0</v>
      </c>
      <c r="AA43" s="204" t="str">
        <f t="shared" si="2"/>
        <v>-</v>
      </c>
    </row>
    <row r="44" spans="2:33" s="2" customFormat="1" ht="12.75" customHeight="1" x14ac:dyDescent="0.25">
      <c r="B44" s="162" t="s">
        <v>124</v>
      </c>
      <c r="C44" s="589" t="s">
        <v>125</v>
      </c>
      <c r="D44" s="590"/>
      <c r="E44" s="590"/>
      <c r="F44" s="711"/>
      <c r="G44" s="226">
        <f>SUM('Priedas 8'!$I$41,'Priedas 8'!$K$41)</f>
        <v>0</v>
      </c>
      <c r="H44" s="227">
        <f t="shared" ref="H44:V44" si="15">SUM(H45:H51)</f>
        <v>0</v>
      </c>
      <c r="I44" s="183">
        <f t="shared" si="15"/>
        <v>0</v>
      </c>
      <c r="J44" s="228">
        <f t="shared" si="15"/>
        <v>0</v>
      </c>
      <c r="K44" s="226">
        <f t="shared" si="15"/>
        <v>0</v>
      </c>
      <c r="L44" s="241">
        <f t="shared" si="15"/>
        <v>0</v>
      </c>
      <c r="M44" s="242">
        <f t="shared" si="15"/>
        <v>0</v>
      </c>
      <c r="N44" s="243">
        <f t="shared" si="15"/>
        <v>0</v>
      </c>
      <c r="O44" s="226">
        <f t="shared" si="15"/>
        <v>0</v>
      </c>
      <c r="P44" s="241">
        <f t="shared" si="15"/>
        <v>0</v>
      </c>
      <c r="Q44" s="242">
        <f t="shared" si="15"/>
        <v>0</v>
      </c>
      <c r="R44" s="243">
        <f t="shared" si="15"/>
        <v>0</v>
      </c>
      <c r="S44" s="226">
        <f t="shared" si="15"/>
        <v>0</v>
      </c>
      <c r="T44" s="241">
        <f t="shared" si="15"/>
        <v>0</v>
      </c>
      <c r="U44" s="242">
        <f t="shared" si="15"/>
        <v>0</v>
      </c>
      <c r="V44" s="243">
        <f t="shared" si="15"/>
        <v>0</v>
      </c>
      <c r="Z44" s="203">
        <f t="shared" si="1"/>
        <v>0</v>
      </c>
      <c r="AA44" s="204" t="str">
        <f t="shared" si="2"/>
        <v>-</v>
      </c>
      <c r="AG44" s="244"/>
    </row>
    <row r="45" spans="2:33" s="2" customFormat="1" ht="12.75" customHeight="1" x14ac:dyDescent="0.25">
      <c r="B45" s="163" t="s">
        <v>126</v>
      </c>
      <c r="C45" s="582" t="s">
        <v>127</v>
      </c>
      <c r="D45" s="582"/>
      <c r="E45" s="582"/>
      <c r="F45" s="583"/>
      <c r="G45" s="233">
        <f>SUM('Priedas 8'!$I$42,'Priedas 8'!$K$42)</f>
        <v>0</v>
      </c>
      <c r="H45" s="179">
        <f t="shared" ref="H45:J51" si="16">SUM(L45,P45,T45)</f>
        <v>0</v>
      </c>
      <c r="I45" s="183">
        <f t="shared" si="16"/>
        <v>0</v>
      </c>
      <c r="J45" s="228">
        <f t="shared" si="16"/>
        <v>0</v>
      </c>
      <c r="K45" s="233">
        <f t="shared" ref="K45:K51" si="17">SUM(L45:N45)</f>
        <v>0</v>
      </c>
      <c r="L45" s="234"/>
      <c r="M45" s="235"/>
      <c r="N45" s="236"/>
      <c r="O45" s="233">
        <f t="shared" ref="O45:O51" si="18">SUM(P45:R45)</f>
        <v>0</v>
      </c>
      <c r="P45" s="234"/>
      <c r="Q45" s="235"/>
      <c r="R45" s="236"/>
      <c r="S45" s="233">
        <f t="shared" ref="S45:S51" si="19">SUM(T45:V45)</f>
        <v>0</v>
      </c>
      <c r="T45" s="234"/>
      <c r="U45" s="235"/>
      <c r="V45" s="236"/>
      <c r="Z45" s="203">
        <f t="shared" si="1"/>
        <v>0</v>
      </c>
      <c r="AA45" s="204" t="str">
        <f t="shared" si="2"/>
        <v>-</v>
      </c>
      <c r="AG45" s="245"/>
    </row>
    <row r="46" spans="2:33" s="2" customFormat="1" ht="12.75" customHeight="1" x14ac:dyDescent="0.25">
      <c r="B46" s="163" t="s">
        <v>128</v>
      </c>
      <c r="C46" s="582" t="s">
        <v>129</v>
      </c>
      <c r="D46" s="582"/>
      <c r="E46" s="582"/>
      <c r="F46" s="583"/>
      <c r="G46" s="233">
        <f>SUM('Priedas 8'!$I$43,'Priedas 8'!$K$43)</f>
        <v>0</v>
      </c>
      <c r="H46" s="179">
        <f t="shared" si="16"/>
        <v>0</v>
      </c>
      <c r="I46" s="183">
        <f t="shared" si="16"/>
        <v>0</v>
      </c>
      <c r="J46" s="228">
        <f t="shared" si="16"/>
        <v>0</v>
      </c>
      <c r="K46" s="233">
        <f t="shared" si="17"/>
        <v>0</v>
      </c>
      <c r="L46" s="234"/>
      <c r="M46" s="235"/>
      <c r="N46" s="236"/>
      <c r="O46" s="233">
        <f t="shared" si="18"/>
        <v>0</v>
      </c>
      <c r="P46" s="234"/>
      <c r="Q46" s="235"/>
      <c r="R46" s="236"/>
      <c r="S46" s="233">
        <f t="shared" si="19"/>
        <v>0</v>
      </c>
      <c r="T46" s="234"/>
      <c r="U46" s="235"/>
      <c r="V46" s="236"/>
      <c r="Z46" s="203">
        <f t="shared" si="1"/>
        <v>0</v>
      </c>
      <c r="AA46" s="204" t="str">
        <f t="shared" si="2"/>
        <v>-</v>
      </c>
      <c r="AG46" s="245"/>
    </row>
    <row r="47" spans="2:33" s="2" customFormat="1" ht="12.75" customHeight="1" x14ac:dyDescent="0.25">
      <c r="B47" s="163" t="s">
        <v>130</v>
      </c>
      <c r="C47" s="149" t="s">
        <v>131</v>
      </c>
      <c r="D47" s="159"/>
      <c r="E47" s="159"/>
      <c r="F47" s="160"/>
      <c r="G47" s="233">
        <f>SUM('Priedas 8'!$I$44,'Priedas 8'!$K$44)</f>
        <v>0</v>
      </c>
      <c r="H47" s="179">
        <f t="shared" si="16"/>
        <v>0</v>
      </c>
      <c r="I47" s="183">
        <f t="shared" si="16"/>
        <v>0</v>
      </c>
      <c r="J47" s="228">
        <f t="shared" si="16"/>
        <v>0</v>
      </c>
      <c r="K47" s="233">
        <f t="shared" si="17"/>
        <v>0</v>
      </c>
      <c r="L47" s="234"/>
      <c r="M47" s="235"/>
      <c r="N47" s="236"/>
      <c r="O47" s="233">
        <f t="shared" si="18"/>
        <v>0</v>
      </c>
      <c r="P47" s="234"/>
      <c r="Q47" s="235"/>
      <c r="R47" s="236"/>
      <c r="S47" s="233">
        <f t="shared" si="19"/>
        <v>0</v>
      </c>
      <c r="T47" s="234"/>
      <c r="U47" s="235"/>
      <c r="V47" s="236"/>
      <c r="Z47" s="203">
        <f t="shared" si="1"/>
        <v>0</v>
      </c>
      <c r="AA47" s="204" t="str">
        <f t="shared" si="2"/>
        <v>-</v>
      </c>
      <c r="AG47" s="245"/>
    </row>
    <row r="48" spans="2:33" s="2" customFormat="1" ht="12.75" customHeight="1" x14ac:dyDescent="0.25">
      <c r="B48" s="163" t="s">
        <v>132</v>
      </c>
      <c r="C48" s="592" t="s">
        <v>133</v>
      </c>
      <c r="D48" s="582"/>
      <c r="E48" s="582"/>
      <c r="F48" s="583"/>
      <c r="G48" s="233">
        <f>SUM('Priedas 8'!$I$45,'Priedas 8'!$K$45)</f>
        <v>0</v>
      </c>
      <c r="H48" s="179">
        <f t="shared" si="16"/>
        <v>0</v>
      </c>
      <c r="I48" s="183">
        <f t="shared" si="16"/>
        <v>0</v>
      </c>
      <c r="J48" s="228">
        <f t="shared" si="16"/>
        <v>0</v>
      </c>
      <c r="K48" s="233">
        <f t="shared" si="17"/>
        <v>0</v>
      </c>
      <c r="L48" s="234"/>
      <c r="M48" s="235"/>
      <c r="N48" s="236"/>
      <c r="O48" s="233">
        <f t="shared" si="18"/>
        <v>0</v>
      </c>
      <c r="P48" s="234"/>
      <c r="Q48" s="235"/>
      <c r="R48" s="236"/>
      <c r="S48" s="233">
        <f t="shared" si="19"/>
        <v>0</v>
      </c>
      <c r="T48" s="234"/>
      <c r="U48" s="235"/>
      <c r="V48" s="236"/>
      <c r="Z48" s="203">
        <f t="shared" si="1"/>
        <v>0</v>
      </c>
      <c r="AA48" s="204" t="str">
        <f t="shared" si="2"/>
        <v>-</v>
      </c>
      <c r="AG48" s="245"/>
    </row>
    <row r="49" spans="2:33" s="2" customFormat="1" ht="12.75" customHeight="1" x14ac:dyDescent="0.25">
      <c r="B49" s="163" t="s">
        <v>134</v>
      </c>
      <c r="C49" s="149" t="s">
        <v>135</v>
      </c>
      <c r="D49" s="159"/>
      <c r="E49" s="159"/>
      <c r="F49" s="160"/>
      <c r="G49" s="233">
        <f>SUM('Priedas 8'!$I$46,'Priedas 8'!$K$46)</f>
        <v>0</v>
      </c>
      <c r="H49" s="179">
        <f t="shared" si="16"/>
        <v>0</v>
      </c>
      <c r="I49" s="183">
        <f t="shared" si="16"/>
        <v>0</v>
      </c>
      <c r="J49" s="228">
        <f t="shared" si="16"/>
        <v>0</v>
      </c>
      <c r="K49" s="233">
        <f t="shared" si="17"/>
        <v>0</v>
      </c>
      <c r="L49" s="234"/>
      <c r="M49" s="235"/>
      <c r="N49" s="236"/>
      <c r="O49" s="233">
        <f t="shared" si="18"/>
        <v>0</v>
      </c>
      <c r="P49" s="234"/>
      <c r="Q49" s="235"/>
      <c r="R49" s="236"/>
      <c r="S49" s="233">
        <f t="shared" si="19"/>
        <v>0</v>
      </c>
      <c r="T49" s="234"/>
      <c r="U49" s="235"/>
      <c r="V49" s="236"/>
      <c r="Z49" s="203">
        <f t="shared" si="1"/>
        <v>0</v>
      </c>
      <c r="AA49" s="204" t="str">
        <f t="shared" si="2"/>
        <v>-</v>
      </c>
      <c r="AG49" s="245"/>
    </row>
    <row r="50" spans="2:33" s="2" customFormat="1" ht="12.75" customHeight="1" x14ac:dyDescent="0.25">
      <c r="B50" s="163" t="s">
        <v>136</v>
      </c>
      <c r="C50" s="582" t="str">
        <f>'Priedas 5'!$C$41</f>
        <v>Kitos kintamosios sąnaudos (nurodyti)</v>
      </c>
      <c r="D50" s="582"/>
      <c r="E50" s="582"/>
      <c r="F50" s="583"/>
      <c r="G50" s="233">
        <f>SUM('Priedas 8'!$I$47,'Priedas 8'!$K$47)</f>
        <v>0</v>
      </c>
      <c r="H50" s="179">
        <f t="shared" si="16"/>
        <v>0</v>
      </c>
      <c r="I50" s="183">
        <f t="shared" si="16"/>
        <v>0</v>
      </c>
      <c r="J50" s="228">
        <f t="shared" si="16"/>
        <v>0</v>
      </c>
      <c r="K50" s="233">
        <f t="shared" si="17"/>
        <v>0</v>
      </c>
      <c r="L50" s="234"/>
      <c r="M50" s="235"/>
      <c r="N50" s="236"/>
      <c r="O50" s="233">
        <f t="shared" si="18"/>
        <v>0</v>
      </c>
      <c r="P50" s="234"/>
      <c r="Q50" s="235"/>
      <c r="R50" s="236"/>
      <c r="S50" s="233">
        <f t="shared" si="19"/>
        <v>0</v>
      </c>
      <c r="T50" s="234"/>
      <c r="U50" s="235"/>
      <c r="V50" s="236"/>
      <c r="Z50" s="203">
        <f t="shared" si="1"/>
        <v>0</v>
      </c>
      <c r="AA50" s="204" t="str">
        <f t="shared" si="2"/>
        <v>-</v>
      </c>
      <c r="AG50" s="245"/>
    </row>
    <row r="51" spans="2:33" s="2" customFormat="1" ht="12.75" customHeight="1" x14ac:dyDescent="0.25">
      <c r="B51" s="163" t="s">
        <v>138</v>
      </c>
      <c r="C51" s="582" t="str">
        <f>'Priedas 5'!$C$42</f>
        <v/>
      </c>
      <c r="D51" s="582"/>
      <c r="E51" s="582"/>
      <c r="F51" s="583"/>
      <c r="G51" s="233">
        <f>SUM('Priedas 8'!$I$48,'Priedas 8'!$K$48)</f>
        <v>0</v>
      </c>
      <c r="H51" s="179">
        <f t="shared" si="16"/>
        <v>0</v>
      </c>
      <c r="I51" s="183">
        <f t="shared" si="16"/>
        <v>0</v>
      </c>
      <c r="J51" s="228">
        <f t="shared" si="16"/>
        <v>0</v>
      </c>
      <c r="K51" s="233">
        <f t="shared" si="17"/>
        <v>0</v>
      </c>
      <c r="L51" s="234"/>
      <c r="M51" s="235"/>
      <c r="N51" s="236"/>
      <c r="O51" s="233">
        <f t="shared" si="18"/>
        <v>0</v>
      </c>
      <c r="P51" s="234"/>
      <c r="Q51" s="235"/>
      <c r="R51" s="236"/>
      <c r="S51" s="233">
        <f t="shared" si="19"/>
        <v>0</v>
      </c>
      <c r="T51" s="234"/>
      <c r="U51" s="235"/>
      <c r="V51" s="236"/>
      <c r="Z51" s="203">
        <f t="shared" si="1"/>
        <v>0</v>
      </c>
      <c r="AA51" s="204" t="str">
        <f t="shared" si="2"/>
        <v>-</v>
      </c>
      <c r="AG51" s="245"/>
    </row>
    <row r="52" spans="2:33" s="2" customFormat="1" ht="15" x14ac:dyDescent="0.25">
      <c r="B52" s="155" t="s">
        <v>139</v>
      </c>
      <c r="C52" s="590" t="s">
        <v>140</v>
      </c>
      <c r="D52" s="590"/>
      <c r="E52" s="590"/>
      <c r="F52" s="591"/>
      <c r="G52" s="226">
        <f>SUM('Priedas 8'!$I$49,'Priedas 8'!$K$49)</f>
        <v>0</v>
      </c>
      <c r="H52" s="227">
        <f t="shared" ref="H52:V52" si="20">SUM(H53:H79)</f>
        <v>0</v>
      </c>
      <c r="I52" s="183">
        <f t="shared" si="20"/>
        <v>0</v>
      </c>
      <c r="J52" s="228">
        <f t="shared" si="20"/>
        <v>0</v>
      </c>
      <c r="K52" s="226">
        <f t="shared" si="20"/>
        <v>0</v>
      </c>
      <c r="L52" s="241">
        <f t="shared" si="20"/>
        <v>0</v>
      </c>
      <c r="M52" s="242">
        <f t="shared" si="20"/>
        <v>0</v>
      </c>
      <c r="N52" s="243">
        <f t="shared" si="20"/>
        <v>0</v>
      </c>
      <c r="O52" s="226">
        <f t="shared" si="20"/>
        <v>0</v>
      </c>
      <c r="P52" s="241">
        <f t="shared" si="20"/>
        <v>0</v>
      </c>
      <c r="Q52" s="242">
        <f t="shared" si="20"/>
        <v>0</v>
      </c>
      <c r="R52" s="243">
        <f t="shared" si="20"/>
        <v>0</v>
      </c>
      <c r="S52" s="226">
        <f t="shared" si="20"/>
        <v>0</v>
      </c>
      <c r="T52" s="241">
        <f t="shared" si="20"/>
        <v>0</v>
      </c>
      <c r="U52" s="242">
        <f t="shared" si="20"/>
        <v>0</v>
      </c>
      <c r="V52" s="243">
        <f t="shared" si="20"/>
        <v>0</v>
      </c>
      <c r="Z52" s="203">
        <f t="shared" si="1"/>
        <v>0</v>
      </c>
      <c r="AA52" s="204" t="str">
        <f t="shared" si="2"/>
        <v>-</v>
      </c>
      <c r="AG52" s="245"/>
    </row>
    <row r="53" spans="2:33" s="2" customFormat="1" ht="15" x14ac:dyDescent="0.25">
      <c r="B53" s="164" t="s">
        <v>141</v>
      </c>
      <c r="C53" s="582" t="s">
        <v>142</v>
      </c>
      <c r="D53" s="582"/>
      <c r="E53" s="582"/>
      <c r="F53" s="583"/>
      <c r="G53" s="233">
        <f>SUM('Priedas 8'!$I$50,'Priedas 8'!$K$50)</f>
        <v>0</v>
      </c>
      <c r="H53" s="179">
        <f t="shared" ref="H53:H79" si="21">SUM(L53,P53,T53)</f>
        <v>0</v>
      </c>
      <c r="I53" s="183">
        <f t="shared" ref="I53:I79" si="22">SUM(M53,Q53,U53)</f>
        <v>0</v>
      </c>
      <c r="J53" s="228">
        <f t="shared" ref="J53:J79" si="23">SUM(N53,R53,V53)</f>
        <v>0</v>
      </c>
      <c r="K53" s="233">
        <f t="shared" ref="K53:K79" si="24">SUM(L53:N53)</f>
        <v>0</v>
      </c>
      <c r="L53" s="234"/>
      <c r="M53" s="235"/>
      <c r="N53" s="236"/>
      <c r="O53" s="233">
        <f t="shared" ref="O53:O79" si="25">SUM(P53:R53)</f>
        <v>0</v>
      </c>
      <c r="P53" s="234"/>
      <c r="Q53" s="235"/>
      <c r="R53" s="236"/>
      <c r="S53" s="233">
        <f t="shared" ref="S53:S79" si="26">SUM(T53:V53)</f>
        <v>0</v>
      </c>
      <c r="T53" s="234"/>
      <c r="U53" s="235"/>
      <c r="V53" s="236"/>
      <c r="Z53" s="203">
        <f t="shared" ref="Z53:Z84" si="27">G53-SUM(H53:J53)</f>
        <v>0</v>
      </c>
      <c r="AA53" s="204" t="str">
        <f t="shared" ref="AA53:AA84" si="28">IF(Z53&gt;0.5,"Prašome paskirstyti likusias sąnaudas",IF(Z53&lt;-0.5,"Paskirstėte daugiau sąnaudų negu yra priskirta šiam pogrupiui","-"))</f>
        <v>-</v>
      </c>
      <c r="AG53" s="244"/>
    </row>
    <row r="54" spans="2:33" s="2" customFormat="1" ht="15" x14ac:dyDescent="0.25">
      <c r="B54" s="164" t="s">
        <v>143</v>
      </c>
      <c r="C54" s="582" t="s">
        <v>144</v>
      </c>
      <c r="D54" s="582"/>
      <c r="E54" s="582"/>
      <c r="F54" s="583"/>
      <c r="G54" s="233">
        <f>SUM('Priedas 8'!$I$51,'Priedas 8'!$K$51)</f>
        <v>0</v>
      </c>
      <c r="H54" s="179">
        <f t="shared" si="21"/>
        <v>0</v>
      </c>
      <c r="I54" s="183">
        <f t="shared" si="22"/>
        <v>0</v>
      </c>
      <c r="J54" s="228">
        <f t="shared" si="23"/>
        <v>0</v>
      </c>
      <c r="K54" s="233">
        <f t="shared" si="24"/>
        <v>0</v>
      </c>
      <c r="L54" s="234"/>
      <c r="M54" s="235"/>
      <c r="N54" s="236"/>
      <c r="O54" s="233">
        <f t="shared" si="25"/>
        <v>0</v>
      </c>
      <c r="P54" s="234"/>
      <c r="Q54" s="235"/>
      <c r="R54" s="236"/>
      <c r="S54" s="233">
        <f t="shared" si="26"/>
        <v>0</v>
      </c>
      <c r="T54" s="234"/>
      <c r="U54" s="235"/>
      <c r="V54" s="236"/>
      <c r="Z54" s="203">
        <f t="shared" si="27"/>
        <v>0</v>
      </c>
      <c r="AA54" s="204" t="str">
        <f t="shared" si="28"/>
        <v>-</v>
      </c>
    </row>
    <row r="55" spans="2:33" s="2" customFormat="1" ht="15" x14ac:dyDescent="0.25">
      <c r="B55" s="164" t="s">
        <v>145</v>
      </c>
      <c r="C55" s="582" t="s">
        <v>146</v>
      </c>
      <c r="D55" s="582"/>
      <c r="E55" s="582"/>
      <c r="F55" s="583"/>
      <c r="G55" s="233">
        <f>SUM('Priedas 8'!$I$52,'Priedas 8'!$K$52)</f>
        <v>0</v>
      </c>
      <c r="H55" s="179">
        <f t="shared" si="21"/>
        <v>0</v>
      </c>
      <c r="I55" s="183">
        <f t="shared" si="22"/>
        <v>0</v>
      </c>
      <c r="J55" s="228">
        <f t="shared" si="23"/>
        <v>0</v>
      </c>
      <c r="K55" s="233">
        <f t="shared" si="24"/>
        <v>0</v>
      </c>
      <c r="L55" s="234"/>
      <c r="M55" s="235"/>
      <c r="N55" s="236"/>
      <c r="O55" s="233">
        <f t="shared" si="25"/>
        <v>0</v>
      </c>
      <c r="P55" s="234"/>
      <c r="Q55" s="235"/>
      <c r="R55" s="236"/>
      <c r="S55" s="233">
        <f t="shared" si="26"/>
        <v>0</v>
      </c>
      <c r="T55" s="234"/>
      <c r="U55" s="235"/>
      <c r="V55" s="236"/>
      <c r="Z55" s="203">
        <f t="shared" si="27"/>
        <v>0</v>
      </c>
      <c r="AA55" s="204" t="str">
        <f t="shared" si="28"/>
        <v>-</v>
      </c>
    </row>
    <row r="56" spans="2:33" s="2" customFormat="1" ht="12.75" customHeight="1" x14ac:dyDescent="0.25">
      <c r="B56" s="164" t="s">
        <v>147</v>
      </c>
      <c r="C56" s="582" t="s">
        <v>148</v>
      </c>
      <c r="D56" s="582"/>
      <c r="E56" s="582"/>
      <c r="F56" s="583"/>
      <c r="G56" s="233">
        <f>SUM('Priedas 8'!$I$53,'Priedas 8'!$K$53)</f>
        <v>0</v>
      </c>
      <c r="H56" s="179">
        <f t="shared" si="21"/>
        <v>0</v>
      </c>
      <c r="I56" s="183">
        <f t="shared" si="22"/>
        <v>0</v>
      </c>
      <c r="J56" s="228">
        <f t="shared" si="23"/>
        <v>0</v>
      </c>
      <c r="K56" s="233">
        <f t="shared" si="24"/>
        <v>0</v>
      </c>
      <c r="L56" s="234"/>
      <c r="M56" s="235"/>
      <c r="N56" s="236"/>
      <c r="O56" s="233">
        <f t="shared" si="25"/>
        <v>0</v>
      </c>
      <c r="P56" s="234"/>
      <c r="Q56" s="235"/>
      <c r="R56" s="236"/>
      <c r="S56" s="233">
        <f t="shared" si="26"/>
        <v>0</v>
      </c>
      <c r="T56" s="234"/>
      <c r="U56" s="235"/>
      <c r="V56" s="236"/>
      <c r="Z56" s="203">
        <f t="shared" si="27"/>
        <v>0</v>
      </c>
      <c r="AA56" s="204" t="str">
        <f t="shared" si="28"/>
        <v>-</v>
      </c>
    </row>
    <row r="57" spans="2:33" s="2" customFormat="1" ht="12.75" customHeight="1" x14ac:dyDescent="0.25">
      <c r="B57" s="164" t="s">
        <v>149</v>
      </c>
      <c r="C57" s="582" t="s">
        <v>150</v>
      </c>
      <c r="D57" s="582"/>
      <c r="E57" s="582"/>
      <c r="F57" s="583"/>
      <c r="G57" s="233">
        <f>SUM('Priedas 8'!$I$54,'Priedas 8'!$K$54)</f>
        <v>0</v>
      </c>
      <c r="H57" s="179">
        <f t="shared" si="21"/>
        <v>0</v>
      </c>
      <c r="I57" s="183">
        <f t="shared" si="22"/>
        <v>0</v>
      </c>
      <c r="J57" s="228">
        <f t="shared" si="23"/>
        <v>0</v>
      </c>
      <c r="K57" s="233">
        <f t="shared" si="24"/>
        <v>0</v>
      </c>
      <c r="L57" s="234"/>
      <c r="M57" s="235"/>
      <c r="N57" s="236"/>
      <c r="O57" s="233">
        <f t="shared" si="25"/>
        <v>0</v>
      </c>
      <c r="P57" s="234"/>
      <c r="Q57" s="235"/>
      <c r="R57" s="236"/>
      <c r="S57" s="233">
        <f t="shared" si="26"/>
        <v>0</v>
      </c>
      <c r="T57" s="234"/>
      <c r="U57" s="235"/>
      <c r="V57" s="236"/>
      <c r="Z57" s="203">
        <f t="shared" si="27"/>
        <v>0</v>
      </c>
      <c r="AA57" s="204" t="str">
        <f t="shared" si="28"/>
        <v>-</v>
      </c>
    </row>
    <row r="58" spans="2:33" s="2" customFormat="1" ht="11.25" customHeight="1" x14ac:dyDescent="0.25">
      <c r="B58" s="164" t="s">
        <v>151</v>
      </c>
      <c r="C58" s="582" t="s">
        <v>152</v>
      </c>
      <c r="D58" s="582"/>
      <c r="E58" s="582"/>
      <c r="F58" s="583"/>
      <c r="G58" s="233">
        <f>SUM('Priedas 8'!$I$55,'Priedas 8'!$K$55)</f>
        <v>0</v>
      </c>
      <c r="H58" s="179">
        <f t="shared" si="21"/>
        <v>0</v>
      </c>
      <c r="I58" s="183">
        <f t="shared" si="22"/>
        <v>0</v>
      </c>
      <c r="J58" s="228">
        <f t="shared" si="23"/>
        <v>0</v>
      </c>
      <c r="K58" s="233">
        <f t="shared" si="24"/>
        <v>0</v>
      </c>
      <c r="L58" s="234"/>
      <c r="M58" s="235"/>
      <c r="N58" s="236"/>
      <c r="O58" s="233">
        <f t="shared" si="25"/>
        <v>0</v>
      </c>
      <c r="P58" s="234"/>
      <c r="Q58" s="235"/>
      <c r="R58" s="236"/>
      <c r="S58" s="233">
        <f t="shared" si="26"/>
        <v>0</v>
      </c>
      <c r="T58" s="234"/>
      <c r="U58" s="235"/>
      <c r="V58" s="236"/>
      <c r="Z58" s="203">
        <f t="shared" si="27"/>
        <v>0</v>
      </c>
      <c r="AA58" s="204" t="str">
        <f t="shared" si="28"/>
        <v>-</v>
      </c>
    </row>
    <row r="59" spans="2:33" s="2" customFormat="1" ht="26.25" customHeight="1" x14ac:dyDescent="0.25">
      <c r="B59" s="164" t="s">
        <v>153</v>
      </c>
      <c r="C59" s="582" t="s">
        <v>154</v>
      </c>
      <c r="D59" s="582"/>
      <c r="E59" s="582"/>
      <c r="F59" s="583"/>
      <c r="G59" s="233">
        <f>SUM('Priedas 8'!$I$56,'Priedas 8'!$K$56)</f>
        <v>0</v>
      </c>
      <c r="H59" s="179">
        <f t="shared" si="21"/>
        <v>0</v>
      </c>
      <c r="I59" s="183">
        <f t="shared" si="22"/>
        <v>0</v>
      </c>
      <c r="J59" s="228">
        <f t="shared" si="23"/>
        <v>0</v>
      </c>
      <c r="K59" s="233">
        <f t="shared" si="24"/>
        <v>0</v>
      </c>
      <c r="L59" s="234"/>
      <c r="M59" s="235"/>
      <c r="N59" s="236"/>
      <c r="O59" s="233">
        <f t="shared" si="25"/>
        <v>0</v>
      </c>
      <c r="P59" s="234"/>
      <c r="Q59" s="235"/>
      <c r="R59" s="236"/>
      <c r="S59" s="233">
        <f t="shared" si="26"/>
        <v>0</v>
      </c>
      <c r="T59" s="234"/>
      <c r="U59" s="235"/>
      <c r="V59" s="236"/>
      <c r="Z59" s="203">
        <f t="shared" si="27"/>
        <v>0</v>
      </c>
      <c r="AA59" s="204" t="str">
        <f t="shared" si="28"/>
        <v>-</v>
      </c>
    </row>
    <row r="60" spans="2:33" s="2" customFormat="1" ht="26.25" customHeight="1" x14ac:dyDescent="0.25">
      <c r="B60" s="164" t="s">
        <v>155</v>
      </c>
      <c r="C60" s="582" t="s">
        <v>156</v>
      </c>
      <c r="D60" s="582"/>
      <c r="E60" s="582"/>
      <c r="F60" s="583"/>
      <c r="G60" s="233">
        <f>SUM('Priedas 8'!$I$57,'Priedas 8'!$K$57)</f>
        <v>0</v>
      </c>
      <c r="H60" s="179">
        <f t="shared" si="21"/>
        <v>0</v>
      </c>
      <c r="I60" s="183">
        <f t="shared" si="22"/>
        <v>0</v>
      </c>
      <c r="J60" s="228">
        <f t="shared" si="23"/>
        <v>0</v>
      </c>
      <c r="K60" s="233">
        <f t="shared" si="24"/>
        <v>0</v>
      </c>
      <c r="L60" s="234"/>
      <c r="M60" s="235"/>
      <c r="N60" s="236"/>
      <c r="O60" s="233">
        <f t="shared" si="25"/>
        <v>0</v>
      </c>
      <c r="P60" s="234"/>
      <c r="Q60" s="235"/>
      <c r="R60" s="236"/>
      <c r="S60" s="233">
        <f t="shared" si="26"/>
        <v>0</v>
      </c>
      <c r="T60" s="234"/>
      <c r="U60" s="235"/>
      <c r="V60" s="236"/>
      <c r="Z60" s="203">
        <f t="shared" si="27"/>
        <v>0</v>
      </c>
      <c r="AA60" s="204" t="str">
        <f t="shared" si="28"/>
        <v>-</v>
      </c>
    </row>
    <row r="61" spans="2:33" s="2" customFormat="1" ht="47.25" customHeight="1" x14ac:dyDescent="0.25">
      <c r="B61" s="163" t="s">
        <v>157</v>
      </c>
      <c r="C61" s="582" t="s">
        <v>158</v>
      </c>
      <c r="D61" s="582"/>
      <c r="E61" s="582"/>
      <c r="F61" s="583"/>
      <c r="G61" s="233">
        <f>SUM('Priedas 8'!$I$58,'Priedas 8'!$K$58)</f>
        <v>0</v>
      </c>
      <c r="H61" s="179">
        <f t="shared" si="21"/>
        <v>0</v>
      </c>
      <c r="I61" s="183">
        <f t="shared" si="22"/>
        <v>0</v>
      </c>
      <c r="J61" s="228">
        <f t="shared" si="23"/>
        <v>0</v>
      </c>
      <c r="K61" s="233">
        <f t="shared" si="24"/>
        <v>0</v>
      </c>
      <c r="L61" s="234"/>
      <c r="M61" s="235"/>
      <c r="N61" s="236"/>
      <c r="O61" s="233">
        <f t="shared" si="25"/>
        <v>0</v>
      </c>
      <c r="P61" s="234"/>
      <c r="Q61" s="235"/>
      <c r="R61" s="236"/>
      <c r="S61" s="233">
        <f t="shared" si="26"/>
        <v>0</v>
      </c>
      <c r="T61" s="234"/>
      <c r="U61" s="235"/>
      <c r="V61" s="236"/>
      <c r="Z61" s="203">
        <f t="shared" si="27"/>
        <v>0</v>
      </c>
      <c r="AA61" s="204" t="str">
        <f t="shared" si="28"/>
        <v>-</v>
      </c>
    </row>
    <row r="62" spans="2:33" s="2" customFormat="1" ht="26.25" customHeight="1" x14ac:dyDescent="0.25">
      <c r="B62" s="163" t="s">
        <v>159</v>
      </c>
      <c r="C62" s="592" t="s">
        <v>160</v>
      </c>
      <c r="D62" s="582"/>
      <c r="E62" s="582"/>
      <c r="F62" s="583"/>
      <c r="G62" s="233">
        <f>SUM('Priedas 8'!$I$59,'Priedas 8'!$K$59)</f>
        <v>0</v>
      </c>
      <c r="H62" s="179">
        <f t="shared" si="21"/>
        <v>0</v>
      </c>
      <c r="I62" s="183">
        <f t="shared" si="22"/>
        <v>0</v>
      </c>
      <c r="J62" s="228">
        <f t="shared" si="23"/>
        <v>0</v>
      </c>
      <c r="K62" s="233">
        <f t="shared" si="24"/>
        <v>0</v>
      </c>
      <c r="L62" s="234"/>
      <c r="M62" s="235"/>
      <c r="N62" s="236"/>
      <c r="O62" s="233">
        <f t="shared" si="25"/>
        <v>0</v>
      </c>
      <c r="P62" s="234"/>
      <c r="Q62" s="235"/>
      <c r="R62" s="236"/>
      <c r="S62" s="233">
        <f t="shared" si="26"/>
        <v>0</v>
      </c>
      <c r="T62" s="234"/>
      <c r="U62" s="235"/>
      <c r="V62" s="236"/>
      <c r="Z62" s="203">
        <f t="shared" si="27"/>
        <v>0</v>
      </c>
      <c r="AA62" s="204" t="str">
        <f t="shared" si="28"/>
        <v>-</v>
      </c>
    </row>
    <row r="63" spans="2:33" s="2" customFormat="1" ht="12.75" customHeight="1" x14ac:dyDescent="0.25">
      <c r="B63" s="163" t="s">
        <v>161</v>
      </c>
      <c r="C63" s="592" t="s">
        <v>162</v>
      </c>
      <c r="D63" s="582"/>
      <c r="E63" s="582"/>
      <c r="F63" s="583"/>
      <c r="G63" s="233">
        <f>SUM('Priedas 8'!$I$60,'Priedas 8'!$K$60)</f>
        <v>0</v>
      </c>
      <c r="H63" s="179">
        <f t="shared" si="21"/>
        <v>0</v>
      </c>
      <c r="I63" s="183">
        <f t="shared" si="22"/>
        <v>0</v>
      </c>
      <c r="J63" s="228">
        <f t="shared" si="23"/>
        <v>0</v>
      </c>
      <c r="K63" s="233">
        <f t="shared" si="24"/>
        <v>0</v>
      </c>
      <c r="L63" s="234"/>
      <c r="M63" s="235"/>
      <c r="N63" s="236"/>
      <c r="O63" s="233">
        <f t="shared" si="25"/>
        <v>0</v>
      </c>
      <c r="P63" s="234"/>
      <c r="Q63" s="235"/>
      <c r="R63" s="236"/>
      <c r="S63" s="233">
        <f t="shared" si="26"/>
        <v>0</v>
      </c>
      <c r="T63" s="234"/>
      <c r="U63" s="235"/>
      <c r="V63" s="236"/>
      <c r="Z63" s="203">
        <f t="shared" si="27"/>
        <v>0</v>
      </c>
      <c r="AA63" s="204" t="str">
        <f t="shared" si="28"/>
        <v>-</v>
      </c>
    </row>
    <row r="64" spans="2:33" s="2" customFormat="1" ht="12.75" customHeight="1" x14ac:dyDescent="0.25">
      <c r="B64" s="163" t="s">
        <v>163</v>
      </c>
      <c r="C64" s="592" t="s">
        <v>164</v>
      </c>
      <c r="D64" s="582"/>
      <c r="E64" s="582"/>
      <c r="F64" s="583"/>
      <c r="G64" s="233">
        <f>SUM('Priedas 8'!$I$61,'Priedas 8'!$K$61)</f>
        <v>0</v>
      </c>
      <c r="H64" s="179">
        <f t="shared" si="21"/>
        <v>0</v>
      </c>
      <c r="I64" s="183">
        <f t="shared" si="22"/>
        <v>0</v>
      </c>
      <c r="J64" s="228">
        <f t="shared" si="23"/>
        <v>0</v>
      </c>
      <c r="K64" s="233">
        <f t="shared" si="24"/>
        <v>0</v>
      </c>
      <c r="L64" s="234"/>
      <c r="M64" s="235"/>
      <c r="N64" s="236"/>
      <c r="O64" s="233">
        <f t="shared" si="25"/>
        <v>0</v>
      </c>
      <c r="P64" s="234"/>
      <c r="Q64" s="235"/>
      <c r="R64" s="236"/>
      <c r="S64" s="233">
        <f t="shared" si="26"/>
        <v>0</v>
      </c>
      <c r="T64" s="234"/>
      <c r="U64" s="235"/>
      <c r="V64" s="236"/>
      <c r="Z64" s="203">
        <f t="shared" si="27"/>
        <v>0</v>
      </c>
      <c r="AA64" s="204" t="str">
        <f t="shared" si="28"/>
        <v>-</v>
      </c>
    </row>
    <row r="65" spans="2:27" s="2" customFormat="1" ht="12.75" customHeight="1" x14ac:dyDescent="0.25">
      <c r="B65" s="163" t="s">
        <v>165</v>
      </c>
      <c r="C65" s="582" t="s">
        <v>166</v>
      </c>
      <c r="D65" s="582"/>
      <c r="E65" s="582"/>
      <c r="F65" s="583"/>
      <c r="G65" s="233">
        <f>SUM('Priedas 8'!$I$62,'Priedas 8'!$K$62)</f>
        <v>0</v>
      </c>
      <c r="H65" s="179">
        <f t="shared" si="21"/>
        <v>0</v>
      </c>
      <c r="I65" s="183">
        <f t="shared" si="22"/>
        <v>0</v>
      </c>
      <c r="J65" s="228">
        <f t="shared" si="23"/>
        <v>0</v>
      </c>
      <c r="K65" s="233">
        <f t="shared" si="24"/>
        <v>0</v>
      </c>
      <c r="L65" s="234"/>
      <c r="M65" s="235"/>
      <c r="N65" s="236"/>
      <c r="O65" s="233">
        <f t="shared" si="25"/>
        <v>0</v>
      </c>
      <c r="P65" s="234"/>
      <c r="Q65" s="235"/>
      <c r="R65" s="236"/>
      <c r="S65" s="233">
        <f t="shared" si="26"/>
        <v>0</v>
      </c>
      <c r="T65" s="234"/>
      <c r="U65" s="235"/>
      <c r="V65" s="236"/>
      <c r="Z65" s="203">
        <f t="shared" si="27"/>
        <v>0</v>
      </c>
      <c r="AA65" s="204" t="str">
        <f t="shared" si="28"/>
        <v>-</v>
      </c>
    </row>
    <row r="66" spans="2:27" s="2" customFormat="1" ht="12.75" customHeight="1" x14ac:dyDescent="0.25">
      <c r="B66" s="163" t="s">
        <v>167</v>
      </c>
      <c r="C66" s="582" t="s">
        <v>168</v>
      </c>
      <c r="D66" s="582"/>
      <c r="E66" s="582"/>
      <c r="F66" s="583"/>
      <c r="G66" s="233">
        <f>SUM('Priedas 8'!$I$63,'Priedas 8'!$K$63)</f>
        <v>0</v>
      </c>
      <c r="H66" s="179">
        <f t="shared" si="21"/>
        <v>0</v>
      </c>
      <c r="I66" s="183">
        <f t="shared" si="22"/>
        <v>0</v>
      </c>
      <c r="J66" s="228">
        <f t="shared" si="23"/>
        <v>0</v>
      </c>
      <c r="K66" s="233">
        <f t="shared" si="24"/>
        <v>0</v>
      </c>
      <c r="L66" s="234"/>
      <c r="M66" s="235"/>
      <c r="N66" s="236"/>
      <c r="O66" s="233">
        <f t="shared" si="25"/>
        <v>0</v>
      </c>
      <c r="P66" s="234"/>
      <c r="Q66" s="235"/>
      <c r="R66" s="236"/>
      <c r="S66" s="233">
        <f t="shared" si="26"/>
        <v>0</v>
      </c>
      <c r="T66" s="234"/>
      <c r="U66" s="235"/>
      <c r="V66" s="236"/>
      <c r="Z66" s="203">
        <f t="shared" si="27"/>
        <v>0</v>
      </c>
      <c r="AA66" s="204" t="str">
        <f t="shared" si="28"/>
        <v>-</v>
      </c>
    </row>
    <row r="67" spans="2:27" s="2" customFormat="1" ht="25.5" customHeight="1" x14ac:dyDescent="0.25">
      <c r="B67" s="163" t="s">
        <v>169</v>
      </c>
      <c r="C67" s="582" t="s">
        <v>170</v>
      </c>
      <c r="D67" s="582"/>
      <c r="E67" s="582"/>
      <c r="F67" s="583"/>
      <c r="G67" s="233">
        <f>SUM('Priedas 8'!$I$64,'Priedas 8'!$K$64)</f>
        <v>0</v>
      </c>
      <c r="H67" s="179">
        <f t="shared" si="21"/>
        <v>0</v>
      </c>
      <c r="I67" s="183">
        <f t="shared" si="22"/>
        <v>0</v>
      </c>
      <c r="J67" s="228">
        <f t="shared" si="23"/>
        <v>0</v>
      </c>
      <c r="K67" s="233">
        <f t="shared" si="24"/>
        <v>0</v>
      </c>
      <c r="L67" s="234"/>
      <c r="M67" s="235"/>
      <c r="N67" s="236"/>
      <c r="O67" s="233">
        <f t="shared" si="25"/>
        <v>0</v>
      </c>
      <c r="P67" s="234"/>
      <c r="Q67" s="235"/>
      <c r="R67" s="236"/>
      <c r="S67" s="233">
        <f t="shared" si="26"/>
        <v>0</v>
      </c>
      <c r="T67" s="234"/>
      <c r="U67" s="235"/>
      <c r="V67" s="236"/>
      <c r="Z67" s="203">
        <f t="shared" si="27"/>
        <v>0</v>
      </c>
      <c r="AA67" s="204" t="str">
        <f t="shared" si="28"/>
        <v>-</v>
      </c>
    </row>
    <row r="68" spans="2:27" s="2" customFormat="1" ht="25.5" customHeight="1" x14ac:dyDescent="0.25">
      <c r="B68" s="163" t="s">
        <v>171</v>
      </c>
      <c r="C68" s="582" t="s">
        <v>172</v>
      </c>
      <c r="D68" s="582"/>
      <c r="E68" s="582"/>
      <c r="F68" s="583"/>
      <c r="G68" s="233">
        <f>SUM('Priedas 8'!$I$65,'Priedas 8'!$K$65)</f>
        <v>0</v>
      </c>
      <c r="H68" s="179">
        <f t="shared" si="21"/>
        <v>0</v>
      </c>
      <c r="I68" s="183">
        <f t="shared" si="22"/>
        <v>0</v>
      </c>
      <c r="J68" s="228">
        <f t="shared" si="23"/>
        <v>0</v>
      </c>
      <c r="K68" s="233">
        <f t="shared" si="24"/>
        <v>0</v>
      </c>
      <c r="L68" s="234"/>
      <c r="M68" s="235"/>
      <c r="N68" s="236"/>
      <c r="O68" s="233">
        <f t="shared" si="25"/>
        <v>0</v>
      </c>
      <c r="P68" s="234"/>
      <c r="Q68" s="235"/>
      <c r="R68" s="236"/>
      <c r="S68" s="233">
        <f t="shared" si="26"/>
        <v>0</v>
      </c>
      <c r="T68" s="234"/>
      <c r="U68" s="235"/>
      <c r="V68" s="236"/>
      <c r="Z68" s="203">
        <f t="shared" si="27"/>
        <v>0</v>
      </c>
      <c r="AA68" s="204" t="str">
        <f t="shared" si="28"/>
        <v>-</v>
      </c>
    </row>
    <row r="69" spans="2:27" s="2" customFormat="1" ht="12.75" customHeight="1" x14ac:dyDescent="0.25">
      <c r="B69" s="163" t="s">
        <v>173</v>
      </c>
      <c r="C69" s="582" t="s">
        <v>174</v>
      </c>
      <c r="D69" s="582"/>
      <c r="E69" s="582"/>
      <c r="F69" s="583"/>
      <c r="G69" s="233">
        <f>SUM('Priedas 8'!$I$66,'Priedas 8'!$K$66)</f>
        <v>0</v>
      </c>
      <c r="H69" s="179">
        <f t="shared" si="21"/>
        <v>0</v>
      </c>
      <c r="I69" s="183">
        <f t="shared" si="22"/>
        <v>0</v>
      </c>
      <c r="J69" s="228">
        <f t="shared" si="23"/>
        <v>0</v>
      </c>
      <c r="K69" s="233">
        <f t="shared" si="24"/>
        <v>0</v>
      </c>
      <c r="L69" s="234"/>
      <c r="M69" s="235"/>
      <c r="N69" s="236"/>
      <c r="O69" s="233">
        <f t="shared" si="25"/>
        <v>0</v>
      </c>
      <c r="P69" s="234"/>
      <c r="Q69" s="235"/>
      <c r="R69" s="236"/>
      <c r="S69" s="233">
        <f t="shared" si="26"/>
        <v>0</v>
      </c>
      <c r="T69" s="234"/>
      <c r="U69" s="235"/>
      <c r="V69" s="236"/>
      <c r="Z69" s="203">
        <f t="shared" si="27"/>
        <v>0</v>
      </c>
      <c r="AA69" s="204" t="str">
        <f t="shared" si="28"/>
        <v>-</v>
      </c>
    </row>
    <row r="70" spans="2:27" s="2" customFormat="1" ht="12.75" customHeight="1" x14ac:dyDescent="0.25">
      <c r="B70" s="163" t="s">
        <v>175</v>
      </c>
      <c r="C70" s="582" t="s">
        <v>176</v>
      </c>
      <c r="D70" s="582"/>
      <c r="E70" s="582"/>
      <c r="F70" s="583"/>
      <c r="G70" s="233">
        <f>SUM('Priedas 8'!$I$67,'Priedas 8'!$K$67)</f>
        <v>0</v>
      </c>
      <c r="H70" s="179">
        <f t="shared" si="21"/>
        <v>0</v>
      </c>
      <c r="I70" s="183">
        <f t="shared" si="22"/>
        <v>0</v>
      </c>
      <c r="J70" s="228">
        <f t="shared" si="23"/>
        <v>0</v>
      </c>
      <c r="K70" s="233">
        <f t="shared" si="24"/>
        <v>0</v>
      </c>
      <c r="L70" s="234"/>
      <c r="M70" s="235"/>
      <c r="N70" s="236"/>
      <c r="O70" s="233">
        <f t="shared" si="25"/>
        <v>0</v>
      </c>
      <c r="P70" s="234"/>
      <c r="Q70" s="235"/>
      <c r="R70" s="236"/>
      <c r="S70" s="233">
        <f t="shared" si="26"/>
        <v>0</v>
      </c>
      <c r="T70" s="234"/>
      <c r="U70" s="235"/>
      <c r="V70" s="236"/>
      <c r="Z70" s="203">
        <f t="shared" si="27"/>
        <v>0</v>
      </c>
      <c r="AA70" s="204" t="str">
        <f t="shared" si="28"/>
        <v>-</v>
      </c>
    </row>
    <row r="71" spans="2:27" s="2" customFormat="1" ht="12.75" customHeight="1" x14ac:dyDescent="0.25">
      <c r="B71" s="163" t="s">
        <v>177</v>
      </c>
      <c r="C71" s="582" t="s">
        <v>178</v>
      </c>
      <c r="D71" s="582"/>
      <c r="E71" s="582"/>
      <c r="F71" s="583"/>
      <c r="G71" s="233">
        <f>SUM('Priedas 8'!$I$68,'Priedas 8'!$K$68)</f>
        <v>0</v>
      </c>
      <c r="H71" s="179">
        <f t="shared" si="21"/>
        <v>0</v>
      </c>
      <c r="I71" s="183">
        <f t="shared" si="22"/>
        <v>0</v>
      </c>
      <c r="J71" s="228">
        <f t="shared" si="23"/>
        <v>0</v>
      </c>
      <c r="K71" s="233">
        <f t="shared" si="24"/>
        <v>0</v>
      </c>
      <c r="L71" s="234"/>
      <c r="M71" s="235"/>
      <c r="N71" s="236"/>
      <c r="O71" s="233">
        <f t="shared" si="25"/>
        <v>0</v>
      </c>
      <c r="P71" s="234"/>
      <c r="Q71" s="235"/>
      <c r="R71" s="236"/>
      <c r="S71" s="233">
        <f t="shared" si="26"/>
        <v>0</v>
      </c>
      <c r="T71" s="234"/>
      <c r="U71" s="235"/>
      <c r="V71" s="236"/>
      <c r="Z71" s="203">
        <f t="shared" si="27"/>
        <v>0</v>
      </c>
      <c r="AA71" s="204" t="str">
        <f t="shared" si="28"/>
        <v>-</v>
      </c>
    </row>
    <row r="72" spans="2:27" s="2" customFormat="1" ht="12.75" customHeight="1" x14ac:dyDescent="0.25">
      <c r="B72" s="163" t="s">
        <v>179</v>
      </c>
      <c r="C72" s="582" t="s">
        <v>180</v>
      </c>
      <c r="D72" s="582"/>
      <c r="E72" s="582"/>
      <c r="F72" s="583"/>
      <c r="G72" s="233">
        <f>SUM('Priedas 8'!$I$69,'Priedas 8'!$K$69)</f>
        <v>0</v>
      </c>
      <c r="H72" s="179">
        <f t="shared" si="21"/>
        <v>0</v>
      </c>
      <c r="I72" s="183">
        <f t="shared" si="22"/>
        <v>0</v>
      </c>
      <c r="J72" s="228">
        <f t="shared" si="23"/>
        <v>0</v>
      </c>
      <c r="K72" s="233">
        <f t="shared" si="24"/>
        <v>0</v>
      </c>
      <c r="L72" s="234"/>
      <c r="M72" s="235"/>
      <c r="N72" s="236"/>
      <c r="O72" s="233">
        <f t="shared" si="25"/>
        <v>0</v>
      </c>
      <c r="P72" s="234"/>
      <c r="Q72" s="235"/>
      <c r="R72" s="236"/>
      <c r="S72" s="233">
        <f t="shared" si="26"/>
        <v>0</v>
      </c>
      <c r="T72" s="234"/>
      <c r="U72" s="235"/>
      <c r="V72" s="236"/>
      <c r="Z72" s="203">
        <f t="shared" si="27"/>
        <v>0</v>
      </c>
      <c r="AA72" s="204" t="str">
        <f t="shared" si="28"/>
        <v>-</v>
      </c>
    </row>
    <row r="73" spans="2:27" s="2" customFormat="1" ht="12.75" customHeight="1" x14ac:dyDescent="0.25">
      <c r="B73" s="163" t="s">
        <v>181</v>
      </c>
      <c r="C73" s="582" t="s">
        <v>182</v>
      </c>
      <c r="D73" s="582"/>
      <c r="E73" s="582"/>
      <c r="F73" s="583"/>
      <c r="G73" s="233">
        <f>SUM('Priedas 8'!$I$70,'Priedas 8'!$K$70)</f>
        <v>0</v>
      </c>
      <c r="H73" s="179">
        <f t="shared" si="21"/>
        <v>0</v>
      </c>
      <c r="I73" s="183">
        <f t="shared" si="22"/>
        <v>0</v>
      </c>
      <c r="J73" s="228">
        <f t="shared" si="23"/>
        <v>0</v>
      </c>
      <c r="K73" s="233">
        <f t="shared" si="24"/>
        <v>0</v>
      </c>
      <c r="L73" s="234"/>
      <c r="M73" s="235"/>
      <c r="N73" s="236"/>
      <c r="O73" s="233">
        <f t="shared" si="25"/>
        <v>0</v>
      </c>
      <c r="P73" s="234"/>
      <c r="Q73" s="235"/>
      <c r="R73" s="236"/>
      <c r="S73" s="233">
        <f t="shared" si="26"/>
        <v>0</v>
      </c>
      <c r="T73" s="234"/>
      <c r="U73" s="235"/>
      <c r="V73" s="236"/>
      <c r="Z73" s="203">
        <f t="shared" si="27"/>
        <v>0</v>
      </c>
      <c r="AA73" s="204" t="str">
        <f t="shared" si="28"/>
        <v>-</v>
      </c>
    </row>
    <row r="74" spans="2:27" s="2" customFormat="1" ht="24.75" customHeight="1" x14ac:dyDescent="0.25">
      <c r="B74" s="163" t="s">
        <v>183</v>
      </c>
      <c r="C74" s="582" t="s">
        <v>184</v>
      </c>
      <c r="D74" s="582"/>
      <c r="E74" s="582"/>
      <c r="F74" s="583"/>
      <c r="G74" s="233">
        <f>SUM('Priedas 8'!$I$71,'Priedas 8'!$K$71)</f>
        <v>0</v>
      </c>
      <c r="H74" s="179">
        <f t="shared" si="21"/>
        <v>0</v>
      </c>
      <c r="I74" s="183">
        <f t="shared" si="22"/>
        <v>0</v>
      </c>
      <c r="J74" s="228">
        <f t="shared" si="23"/>
        <v>0</v>
      </c>
      <c r="K74" s="233">
        <f t="shared" si="24"/>
        <v>0</v>
      </c>
      <c r="L74" s="234"/>
      <c r="M74" s="235"/>
      <c r="N74" s="236"/>
      <c r="O74" s="233">
        <f t="shared" si="25"/>
        <v>0</v>
      </c>
      <c r="P74" s="234"/>
      <c r="Q74" s="235"/>
      <c r="R74" s="236"/>
      <c r="S74" s="233">
        <f t="shared" si="26"/>
        <v>0</v>
      </c>
      <c r="T74" s="234"/>
      <c r="U74" s="235"/>
      <c r="V74" s="236"/>
      <c r="Z74" s="203">
        <f t="shared" si="27"/>
        <v>0</v>
      </c>
      <c r="AA74" s="204" t="str">
        <f t="shared" si="28"/>
        <v>-</v>
      </c>
    </row>
    <row r="75" spans="2:27" s="2" customFormat="1" ht="24.75" customHeight="1" x14ac:dyDescent="0.25">
      <c r="B75" s="163" t="s">
        <v>185</v>
      </c>
      <c r="C75" s="582" t="s">
        <v>186</v>
      </c>
      <c r="D75" s="582"/>
      <c r="E75" s="582"/>
      <c r="F75" s="583"/>
      <c r="G75" s="233">
        <f>SUM('Priedas 8'!$I$72,'Priedas 8'!$K$72)</f>
        <v>0</v>
      </c>
      <c r="H75" s="179">
        <f t="shared" si="21"/>
        <v>0</v>
      </c>
      <c r="I75" s="183">
        <f t="shared" si="22"/>
        <v>0</v>
      </c>
      <c r="J75" s="228">
        <f t="shared" si="23"/>
        <v>0</v>
      </c>
      <c r="K75" s="233">
        <f t="shared" si="24"/>
        <v>0</v>
      </c>
      <c r="L75" s="234"/>
      <c r="M75" s="235"/>
      <c r="N75" s="236"/>
      <c r="O75" s="233">
        <f t="shared" si="25"/>
        <v>0</v>
      </c>
      <c r="P75" s="234"/>
      <c r="Q75" s="235"/>
      <c r="R75" s="236"/>
      <c r="S75" s="233">
        <f t="shared" si="26"/>
        <v>0</v>
      </c>
      <c r="T75" s="234"/>
      <c r="U75" s="235"/>
      <c r="V75" s="236"/>
      <c r="Z75" s="203">
        <f t="shared" si="27"/>
        <v>0</v>
      </c>
      <c r="AA75" s="204" t="str">
        <f t="shared" si="28"/>
        <v>-</v>
      </c>
    </row>
    <row r="76" spans="2:27" s="2" customFormat="1" ht="15" x14ac:dyDescent="0.25">
      <c r="B76" s="163" t="s">
        <v>187</v>
      </c>
      <c r="C76" s="582" t="s">
        <v>188</v>
      </c>
      <c r="D76" s="582"/>
      <c r="E76" s="582"/>
      <c r="F76" s="583"/>
      <c r="G76" s="233">
        <f>SUM('Priedas 8'!$I$73,'Priedas 8'!$K$73)</f>
        <v>0</v>
      </c>
      <c r="H76" s="179">
        <f t="shared" si="21"/>
        <v>0</v>
      </c>
      <c r="I76" s="183">
        <f t="shared" si="22"/>
        <v>0</v>
      </c>
      <c r="J76" s="228">
        <f t="shared" si="23"/>
        <v>0</v>
      </c>
      <c r="K76" s="233">
        <f t="shared" si="24"/>
        <v>0</v>
      </c>
      <c r="L76" s="234"/>
      <c r="M76" s="235"/>
      <c r="N76" s="236"/>
      <c r="O76" s="233">
        <f t="shared" si="25"/>
        <v>0</v>
      </c>
      <c r="P76" s="234"/>
      <c r="Q76" s="235"/>
      <c r="R76" s="236"/>
      <c r="S76" s="233">
        <f t="shared" si="26"/>
        <v>0</v>
      </c>
      <c r="T76" s="234"/>
      <c r="U76" s="235"/>
      <c r="V76" s="236"/>
      <c r="Z76" s="203">
        <f t="shared" si="27"/>
        <v>0</v>
      </c>
      <c r="AA76" s="204" t="str">
        <f t="shared" si="28"/>
        <v>-</v>
      </c>
    </row>
    <row r="77" spans="2:27" s="2" customFormat="1" ht="15" x14ac:dyDescent="0.25">
      <c r="B77" s="163" t="s">
        <v>189</v>
      </c>
      <c r="C77" s="582" t="s">
        <v>190</v>
      </c>
      <c r="D77" s="582"/>
      <c r="E77" s="582"/>
      <c r="F77" s="583"/>
      <c r="G77" s="233">
        <f>SUM('Priedas 8'!$I$74,'Priedas 8'!$K$74)</f>
        <v>0</v>
      </c>
      <c r="H77" s="179">
        <f t="shared" si="21"/>
        <v>0</v>
      </c>
      <c r="I77" s="183">
        <f t="shared" si="22"/>
        <v>0</v>
      </c>
      <c r="J77" s="228">
        <f t="shared" si="23"/>
        <v>0</v>
      </c>
      <c r="K77" s="233">
        <f t="shared" si="24"/>
        <v>0</v>
      </c>
      <c r="L77" s="234"/>
      <c r="M77" s="235"/>
      <c r="N77" s="236"/>
      <c r="O77" s="233">
        <f t="shared" si="25"/>
        <v>0</v>
      </c>
      <c r="P77" s="234"/>
      <c r="Q77" s="235"/>
      <c r="R77" s="236"/>
      <c r="S77" s="233">
        <f t="shared" si="26"/>
        <v>0</v>
      </c>
      <c r="T77" s="234"/>
      <c r="U77" s="235"/>
      <c r="V77" s="236"/>
      <c r="Z77" s="203">
        <f t="shared" si="27"/>
        <v>0</v>
      </c>
      <c r="AA77" s="204" t="str">
        <f t="shared" si="28"/>
        <v>-</v>
      </c>
    </row>
    <row r="78" spans="2:27" s="2" customFormat="1" ht="15" x14ac:dyDescent="0.25">
      <c r="B78" s="163" t="s">
        <v>191</v>
      </c>
      <c r="C78" s="582" t="s">
        <v>192</v>
      </c>
      <c r="D78" s="582"/>
      <c r="E78" s="582"/>
      <c r="F78" s="583"/>
      <c r="G78" s="233">
        <f>SUM('Priedas 8'!$I$75,'Priedas 8'!$K$75)</f>
        <v>0</v>
      </c>
      <c r="H78" s="179">
        <f t="shared" si="21"/>
        <v>0</v>
      </c>
      <c r="I78" s="183">
        <f t="shared" si="22"/>
        <v>0</v>
      </c>
      <c r="J78" s="228">
        <f t="shared" si="23"/>
        <v>0</v>
      </c>
      <c r="K78" s="233">
        <f t="shared" si="24"/>
        <v>0</v>
      </c>
      <c r="L78" s="234"/>
      <c r="M78" s="235"/>
      <c r="N78" s="236"/>
      <c r="O78" s="233">
        <f t="shared" si="25"/>
        <v>0</v>
      </c>
      <c r="P78" s="234"/>
      <c r="Q78" s="235"/>
      <c r="R78" s="236"/>
      <c r="S78" s="233">
        <f t="shared" si="26"/>
        <v>0</v>
      </c>
      <c r="T78" s="234"/>
      <c r="U78" s="235"/>
      <c r="V78" s="236"/>
      <c r="Z78" s="203">
        <f t="shared" si="27"/>
        <v>0</v>
      </c>
      <c r="AA78" s="204" t="str">
        <f t="shared" si="28"/>
        <v>-</v>
      </c>
    </row>
    <row r="79" spans="2:27" s="2" customFormat="1" ht="15" x14ac:dyDescent="0.25">
      <c r="B79" s="163" t="s">
        <v>193</v>
      </c>
      <c r="C79" s="582" t="s">
        <v>194</v>
      </c>
      <c r="D79" s="582"/>
      <c r="E79" s="582"/>
      <c r="F79" s="583"/>
      <c r="G79" s="233">
        <f>SUM('Priedas 8'!$I$76,'Priedas 8'!$K$76)</f>
        <v>0</v>
      </c>
      <c r="H79" s="179">
        <f t="shared" si="21"/>
        <v>0</v>
      </c>
      <c r="I79" s="183">
        <f t="shared" si="22"/>
        <v>0</v>
      </c>
      <c r="J79" s="228">
        <f t="shared" si="23"/>
        <v>0</v>
      </c>
      <c r="K79" s="233">
        <f t="shared" si="24"/>
        <v>0</v>
      </c>
      <c r="L79" s="234"/>
      <c r="M79" s="235"/>
      <c r="N79" s="236"/>
      <c r="O79" s="233">
        <f t="shared" si="25"/>
        <v>0</v>
      </c>
      <c r="P79" s="234"/>
      <c r="Q79" s="235"/>
      <c r="R79" s="236"/>
      <c r="S79" s="233">
        <f t="shared" si="26"/>
        <v>0</v>
      </c>
      <c r="T79" s="234"/>
      <c r="U79" s="235"/>
      <c r="V79" s="236"/>
      <c r="Z79" s="203">
        <f t="shared" si="27"/>
        <v>0</v>
      </c>
      <c r="AA79" s="204" t="str">
        <f t="shared" si="28"/>
        <v>-</v>
      </c>
    </row>
    <row r="80" spans="2:27" s="2" customFormat="1" ht="15" x14ac:dyDescent="0.25">
      <c r="B80" s="155" t="s">
        <v>195</v>
      </c>
      <c r="C80" s="590" t="s">
        <v>196</v>
      </c>
      <c r="D80" s="590"/>
      <c r="E80" s="590"/>
      <c r="F80" s="591"/>
      <c r="G80" s="226">
        <f>SUM('Priedas 8'!$I$77,'Priedas 8'!$K$77)</f>
        <v>0</v>
      </c>
      <c r="H80" s="227">
        <f t="shared" ref="H80:V80" si="29">SUM(H81:H106)</f>
        <v>0</v>
      </c>
      <c r="I80" s="183">
        <f t="shared" si="29"/>
        <v>0</v>
      </c>
      <c r="J80" s="228">
        <f t="shared" si="29"/>
        <v>0</v>
      </c>
      <c r="K80" s="226">
        <f t="shared" si="29"/>
        <v>0</v>
      </c>
      <c r="L80" s="241">
        <f t="shared" si="29"/>
        <v>0</v>
      </c>
      <c r="M80" s="242">
        <f t="shared" si="29"/>
        <v>0</v>
      </c>
      <c r="N80" s="243">
        <f t="shared" si="29"/>
        <v>0</v>
      </c>
      <c r="O80" s="226">
        <f t="shared" si="29"/>
        <v>0</v>
      </c>
      <c r="P80" s="241">
        <f t="shared" si="29"/>
        <v>0</v>
      </c>
      <c r="Q80" s="242">
        <f t="shared" si="29"/>
        <v>0</v>
      </c>
      <c r="R80" s="243">
        <f t="shared" si="29"/>
        <v>0</v>
      </c>
      <c r="S80" s="226">
        <f t="shared" si="29"/>
        <v>0</v>
      </c>
      <c r="T80" s="241">
        <f t="shared" si="29"/>
        <v>0</v>
      </c>
      <c r="U80" s="242">
        <f t="shared" si="29"/>
        <v>0</v>
      </c>
      <c r="V80" s="243">
        <f t="shared" si="29"/>
        <v>0</v>
      </c>
      <c r="Z80" s="203">
        <f t="shared" si="27"/>
        <v>0</v>
      </c>
      <c r="AA80" s="204" t="str">
        <f t="shared" si="28"/>
        <v>-</v>
      </c>
    </row>
    <row r="81" spans="2:27" s="2" customFormat="1" ht="15" x14ac:dyDescent="0.25">
      <c r="B81" s="148" t="s">
        <v>197</v>
      </c>
      <c r="C81" s="582" t="s">
        <v>198</v>
      </c>
      <c r="D81" s="582"/>
      <c r="E81" s="582"/>
      <c r="F81" s="583"/>
      <c r="G81" s="233">
        <f>SUM('Priedas 8'!$I$78,'Priedas 8'!$K$78)</f>
        <v>0</v>
      </c>
      <c r="H81" s="179">
        <f t="shared" ref="H81:H106" si="30">SUM(L81,P81,T81)</f>
        <v>0</v>
      </c>
      <c r="I81" s="183">
        <f t="shared" ref="I81:I106" si="31">SUM(M81,Q81,U81)</f>
        <v>0</v>
      </c>
      <c r="J81" s="228">
        <f t="shared" ref="J81:J106" si="32">SUM(N81,R81,V81)</f>
        <v>0</v>
      </c>
      <c r="K81" s="233">
        <f t="shared" ref="K81:K106" si="33">SUM(L81:N81)</f>
        <v>0</v>
      </c>
      <c r="L81" s="234"/>
      <c r="M81" s="235"/>
      <c r="N81" s="236"/>
      <c r="O81" s="233">
        <f t="shared" ref="O81:O106" si="34">SUM(P81:R81)</f>
        <v>0</v>
      </c>
      <c r="P81" s="234"/>
      <c r="Q81" s="235"/>
      <c r="R81" s="236"/>
      <c r="S81" s="233">
        <f t="shared" ref="S81:S106" si="35">SUM(T81:V81)</f>
        <v>0</v>
      </c>
      <c r="T81" s="234"/>
      <c r="U81" s="235"/>
      <c r="V81" s="236"/>
      <c r="Z81" s="203">
        <f t="shared" si="27"/>
        <v>0</v>
      </c>
      <c r="AA81" s="204" t="str">
        <f t="shared" si="28"/>
        <v>-</v>
      </c>
    </row>
    <row r="82" spans="2:27" s="2" customFormat="1" ht="15" x14ac:dyDescent="0.25">
      <c r="B82" s="148" t="s">
        <v>199</v>
      </c>
      <c r="C82" s="582" t="s">
        <v>200</v>
      </c>
      <c r="D82" s="582"/>
      <c r="E82" s="582"/>
      <c r="F82" s="583"/>
      <c r="G82" s="233">
        <f>SUM('Priedas 8'!$I$79,'Priedas 8'!$K$79)</f>
        <v>0</v>
      </c>
      <c r="H82" s="179">
        <f t="shared" si="30"/>
        <v>0</v>
      </c>
      <c r="I82" s="183">
        <f t="shared" si="31"/>
        <v>0</v>
      </c>
      <c r="J82" s="228">
        <f t="shared" si="32"/>
        <v>0</v>
      </c>
      <c r="K82" s="233">
        <f t="shared" si="33"/>
        <v>0</v>
      </c>
      <c r="L82" s="234"/>
      <c r="M82" s="235"/>
      <c r="N82" s="236"/>
      <c r="O82" s="233">
        <f t="shared" si="34"/>
        <v>0</v>
      </c>
      <c r="P82" s="234"/>
      <c r="Q82" s="235"/>
      <c r="R82" s="236"/>
      <c r="S82" s="233">
        <f t="shared" si="35"/>
        <v>0</v>
      </c>
      <c r="T82" s="234"/>
      <c r="U82" s="235"/>
      <c r="V82" s="236"/>
      <c r="Z82" s="203">
        <f t="shared" si="27"/>
        <v>0</v>
      </c>
      <c r="AA82" s="204" t="str">
        <f t="shared" si="28"/>
        <v>-</v>
      </c>
    </row>
    <row r="83" spans="2:27" s="2" customFormat="1" ht="15" x14ac:dyDescent="0.25">
      <c r="B83" s="148" t="s">
        <v>201</v>
      </c>
      <c r="C83" s="582" t="s">
        <v>202</v>
      </c>
      <c r="D83" s="582"/>
      <c r="E83" s="582"/>
      <c r="F83" s="583"/>
      <c r="G83" s="233">
        <f>SUM('Priedas 8'!$I$80,'Priedas 8'!$K$80)</f>
        <v>0</v>
      </c>
      <c r="H83" s="179">
        <f t="shared" si="30"/>
        <v>0</v>
      </c>
      <c r="I83" s="183">
        <f t="shared" si="31"/>
        <v>0</v>
      </c>
      <c r="J83" s="228">
        <f t="shared" si="32"/>
        <v>0</v>
      </c>
      <c r="K83" s="233">
        <f t="shared" si="33"/>
        <v>0</v>
      </c>
      <c r="L83" s="234"/>
      <c r="M83" s="235"/>
      <c r="N83" s="236"/>
      <c r="O83" s="233">
        <f t="shared" si="34"/>
        <v>0</v>
      </c>
      <c r="P83" s="234"/>
      <c r="Q83" s="235"/>
      <c r="R83" s="236"/>
      <c r="S83" s="233">
        <f t="shared" si="35"/>
        <v>0</v>
      </c>
      <c r="T83" s="234"/>
      <c r="U83" s="235"/>
      <c r="V83" s="236"/>
      <c r="Z83" s="203">
        <f t="shared" si="27"/>
        <v>0</v>
      </c>
      <c r="AA83" s="204" t="str">
        <f t="shared" si="28"/>
        <v>-</v>
      </c>
    </row>
    <row r="84" spans="2:27" s="2" customFormat="1" ht="15" x14ac:dyDescent="0.25">
      <c r="B84" s="148" t="s">
        <v>203</v>
      </c>
      <c r="C84" s="582" t="s">
        <v>204</v>
      </c>
      <c r="D84" s="582"/>
      <c r="E84" s="582"/>
      <c r="F84" s="583"/>
      <c r="G84" s="233">
        <f>SUM('Priedas 8'!$I$81,'Priedas 8'!$K$81)</f>
        <v>0</v>
      </c>
      <c r="H84" s="179">
        <f t="shared" si="30"/>
        <v>0</v>
      </c>
      <c r="I84" s="183">
        <f t="shared" si="31"/>
        <v>0</v>
      </c>
      <c r="J84" s="228">
        <f t="shared" si="32"/>
        <v>0</v>
      </c>
      <c r="K84" s="233">
        <f t="shared" si="33"/>
        <v>0</v>
      </c>
      <c r="L84" s="234"/>
      <c r="M84" s="235"/>
      <c r="N84" s="236"/>
      <c r="O84" s="233">
        <f t="shared" si="34"/>
        <v>0</v>
      </c>
      <c r="P84" s="234"/>
      <c r="Q84" s="235"/>
      <c r="R84" s="236"/>
      <c r="S84" s="233">
        <f t="shared" si="35"/>
        <v>0</v>
      </c>
      <c r="T84" s="234"/>
      <c r="U84" s="235"/>
      <c r="V84" s="236"/>
      <c r="Z84" s="203">
        <f t="shared" si="27"/>
        <v>0</v>
      </c>
      <c r="AA84" s="204" t="str">
        <f t="shared" si="28"/>
        <v>-</v>
      </c>
    </row>
    <row r="85" spans="2:27" s="2" customFormat="1" ht="15" x14ac:dyDescent="0.25">
      <c r="B85" s="148" t="s">
        <v>205</v>
      </c>
      <c r="C85" s="582" t="s">
        <v>206</v>
      </c>
      <c r="D85" s="582"/>
      <c r="E85" s="582"/>
      <c r="F85" s="583"/>
      <c r="G85" s="233">
        <f>SUM('Priedas 8'!$I$82,'Priedas 8'!$K$82)</f>
        <v>0</v>
      </c>
      <c r="H85" s="179">
        <f t="shared" si="30"/>
        <v>0</v>
      </c>
      <c r="I85" s="183">
        <f t="shared" si="31"/>
        <v>0</v>
      </c>
      <c r="J85" s="228">
        <f t="shared" si="32"/>
        <v>0</v>
      </c>
      <c r="K85" s="233">
        <f t="shared" si="33"/>
        <v>0</v>
      </c>
      <c r="L85" s="234"/>
      <c r="M85" s="235"/>
      <c r="N85" s="236"/>
      <c r="O85" s="233">
        <f t="shared" si="34"/>
        <v>0</v>
      </c>
      <c r="P85" s="234"/>
      <c r="Q85" s="235"/>
      <c r="R85" s="236"/>
      <c r="S85" s="233">
        <f t="shared" si="35"/>
        <v>0</v>
      </c>
      <c r="T85" s="234"/>
      <c r="U85" s="235"/>
      <c r="V85" s="236"/>
      <c r="Z85" s="203">
        <f t="shared" ref="Z85:Z116" si="36">G85-SUM(H85:J85)</f>
        <v>0</v>
      </c>
      <c r="AA85" s="204" t="str">
        <f t="shared" ref="AA85:AA116" si="37">IF(Z85&gt;0.5,"Prašome paskirstyti likusias sąnaudas",IF(Z85&lt;-0.5,"Paskirstėte daugiau sąnaudų negu yra priskirta šiam pogrupiui","-"))</f>
        <v>-</v>
      </c>
    </row>
    <row r="86" spans="2:27" s="2" customFormat="1" ht="15" x14ac:dyDescent="0.25">
      <c r="B86" s="148" t="s">
        <v>207</v>
      </c>
      <c r="C86" s="582" t="s">
        <v>208</v>
      </c>
      <c r="D86" s="582"/>
      <c r="E86" s="582"/>
      <c r="F86" s="583"/>
      <c r="G86" s="233">
        <f>SUM('Priedas 8'!$I$83,'Priedas 8'!$K$83)</f>
        <v>0</v>
      </c>
      <c r="H86" s="179">
        <f t="shared" si="30"/>
        <v>0</v>
      </c>
      <c r="I86" s="183">
        <f t="shared" si="31"/>
        <v>0</v>
      </c>
      <c r="J86" s="228">
        <f t="shared" si="32"/>
        <v>0</v>
      </c>
      <c r="K86" s="233">
        <f t="shared" si="33"/>
        <v>0</v>
      </c>
      <c r="L86" s="234"/>
      <c r="M86" s="235"/>
      <c r="N86" s="236"/>
      <c r="O86" s="233">
        <f t="shared" si="34"/>
        <v>0</v>
      </c>
      <c r="P86" s="234"/>
      <c r="Q86" s="235"/>
      <c r="R86" s="236"/>
      <c r="S86" s="233">
        <f t="shared" si="35"/>
        <v>0</v>
      </c>
      <c r="T86" s="234"/>
      <c r="U86" s="235"/>
      <c r="V86" s="236"/>
      <c r="Z86" s="203">
        <f t="shared" si="36"/>
        <v>0</v>
      </c>
      <c r="AA86" s="204" t="str">
        <f t="shared" si="37"/>
        <v>-</v>
      </c>
    </row>
    <row r="87" spans="2:27" s="2" customFormat="1" ht="15" x14ac:dyDescent="0.25">
      <c r="B87" s="148" t="s">
        <v>209</v>
      </c>
      <c r="C87" s="582" t="s">
        <v>210</v>
      </c>
      <c r="D87" s="582"/>
      <c r="E87" s="582"/>
      <c r="F87" s="583"/>
      <c r="G87" s="233">
        <f>SUM('Priedas 8'!$I$84,'Priedas 8'!$K$84)</f>
        <v>0</v>
      </c>
      <c r="H87" s="179">
        <f t="shared" si="30"/>
        <v>0</v>
      </c>
      <c r="I87" s="183">
        <f t="shared" si="31"/>
        <v>0</v>
      </c>
      <c r="J87" s="228">
        <f t="shared" si="32"/>
        <v>0</v>
      </c>
      <c r="K87" s="233">
        <f t="shared" si="33"/>
        <v>0</v>
      </c>
      <c r="L87" s="234"/>
      <c r="M87" s="235"/>
      <c r="N87" s="236"/>
      <c r="O87" s="233">
        <f t="shared" si="34"/>
        <v>0</v>
      </c>
      <c r="P87" s="234"/>
      <c r="Q87" s="235"/>
      <c r="R87" s="236"/>
      <c r="S87" s="233">
        <f t="shared" si="35"/>
        <v>0</v>
      </c>
      <c r="T87" s="234"/>
      <c r="U87" s="235"/>
      <c r="V87" s="236"/>
      <c r="Z87" s="203">
        <f t="shared" si="36"/>
        <v>0</v>
      </c>
      <c r="AA87" s="204" t="str">
        <f t="shared" si="37"/>
        <v>-</v>
      </c>
    </row>
    <row r="88" spans="2:27" s="2" customFormat="1" ht="15" x14ac:dyDescent="0.25">
      <c r="B88" s="148" t="s">
        <v>211</v>
      </c>
      <c r="C88" s="582" t="s">
        <v>212</v>
      </c>
      <c r="D88" s="582"/>
      <c r="E88" s="582"/>
      <c r="F88" s="583"/>
      <c r="G88" s="233">
        <f>SUM('Priedas 8'!$I$85,'Priedas 8'!$K$85)</f>
        <v>0</v>
      </c>
      <c r="H88" s="179">
        <f t="shared" si="30"/>
        <v>0</v>
      </c>
      <c r="I88" s="183">
        <f t="shared" si="31"/>
        <v>0</v>
      </c>
      <c r="J88" s="228">
        <f t="shared" si="32"/>
        <v>0</v>
      </c>
      <c r="K88" s="233">
        <f t="shared" si="33"/>
        <v>0</v>
      </c>
      <c r="L88" s="234"/>
      <c r="M88" s="235"/>
      <c r="N88" s="236"/>
      <c r="O88" s="233">
        <f t="shared" si="34"/>
        <v>0</v>
      </c>
      <c r="P88" s="234"/>
      <c r="Q88" s="235"/>
      <c r="R88" s="236"/>
      <c r="S88" s="233">
        <f t="shared" si="35"/>
        <v>0</v>
      </c>
      <c r="T88" s="234"/>
      <c r="U88" s="235"/>
      <c r="V88" s="236"/>
      <c r="Z88" s="203">
        <f t="shared" si="36"/>
        <v>0</v>
      </c>
      <c r="AA88" s="204" t="str">
        <f t="shared" si="37"/>
        <v>-</v>
      </c>
    </row>
    <row r="89" spans="2:27" s="2" customFormat="1" ht="15" x14ac:dyDescent="0.25">
      <c r="B89" s="148" t="s">
        <v>213</v>
      </c>
      <c r="C89" s="582" t="s">
        <v>214</v>
      </c>
      <c r="D89" s="582"/>
      <c r="E89" s="582"/>
      <c r="F89" s="583"/>
      <c r="G89" s="233">
        <f>SUM('Priedas 8'!$I$86,'Priedas 8'!$K$86)</f>
        <v>0</v>
      </c>
      <c r="H89" s="179">
        <f t="shared" si="30"/>
        <v>0</v>
      </c>
      <c r="I89" s="183">
        <f t="shared" si="31"/>
        <v>0</v>
      </c>
      <c r="J89" s="228">
        <f t="shared" si="32"/>
        <v>0</v>
      </c>
      <c r="K89" s="233">
        <f t="shared" si="33"/>
        <v>0</v>
      </c>
      <c r="L89" s="234"/>
      <c r="M89" s="235"/>
      <c r="N89" s="236"/>
      <c r="O89" s="233">
        <f t="shared" si="34"/>
        <v>0</v>
      </c>
      <c r="P89" s="234"/>
      <c r="Q89" s="235"/>
      <c r="R89" s="236"/>
      <c r="S89" s="233">
        <f t="shared" si="35"/>
        <v>0</v>
      </c>
      <c r="T89" s="234"/>
      <c r="U89" s="235"/>
      <c r="V89" s="236"/>
      <c r="Z89" s="203">
        <f t="shared" si="36"/>
        <v>0</v>
      </c>
      <c r="AA89" s="204" t="str">
        <f t="shared" si="37"/>
        <v>-</v>
      </c>
    </row>
    <row r="90" spans="2:27" s="2" customFormat="1" ht="15" x14ac:dyDescent="0.25">
      <c r="B90" s="148" t="s">
        <v>215</v>
      </c>
      <c r="C90" s="582" t="s">
        <v>216</v>
      </c>
      <c r="D90" s="582"/>
      <c r="E90" s="582"/>
      <c r="F90" s="583"/>
      <c r="G90" s="233">
        <f>SUM('Priedas 8'!$I$87,'Priedas 8'!$K$87)</f>
        <v>0</v>
      </c>
      <c r="H90" s="179">
        <f t="shared" si="30"/>
        <v>0</v>
      </c>
      <c r="I90" s="183">
        <f t="shared" si="31"/>
        <v>0</v>
      </c>
      <c r="J90" s="228">
        <f t="shared" si="32"/>
        <v>0</v>
      </c>
      <c r="K90" s="233">
        <f t="shared" si="33"/>
        <v>0</v>
      </c>
      <c r="L90" s="234"/>
      <c r="M90" s="235"/>
      <c r="N90" s="236"/>
      <c r="O90" s="233">
        <f t="shared" si="34"/>
        <v>0</v>
      </c>
      <c r="P90" s="234"/>
      <c r="Q90" s="235"/>
      <c r="R90" s="236"/>
      <c r="S90" s="233">
        <f t="shared" si="35"/>
        <v>0</v>
      </c>
      <c r="T90" s="234"/>
      <c r="U90" s="235"/>
      <c r="V90" s="236"/>
      <c r="Z90" s="203">
        <f t="shared" si="36"/>
        <v>0</v>
      </c>
      <c r="AA90" s="204" t="str">
        <f t="shared" si="37"/>
        <v>-</v>
      </c>
    </row>
    <row r="91" spans="2:27" s="2" customFormat="1" ht="15" x14ac:dyDescent="0.25">
      <c r="B91" s="148" t="s">
        <v>217</v>
      </c>
      <c r="C91" s="592" t="s">
        <v>65</v>
      </c>
      <c r="D91" s="582"/>
      <c r="E91" s="582"/>
      <c r="F91" s="583"/>
      <c r="G91" s="233">
        <f>SUM('Priedas 8'!$I$88,'Priedas 8'!$K$88)</f>
        <v>0</v>
      </c>
      <c r="H91" s="179">
        <f t="shared" si="30"/>
        <v>0</v>
      </c>
      <c r="I91" s="183">
        <f t="shared" si="31"/>
        <v>0</v>
      </c>
      <c r="J91" s="228">
        <f t="shared" si="32"/>
        <v>0</v>
      </c>
      <c r="K91" s="233">
        <f t="shared" si="33"/>
        <v>0</v>
      </c>
      <c r="L91" s="234"/>
      <c r="M91" s="235"/>
      <c r="N91" s="236"/>
      <c r="O91" s="233">
        <f t="shared" si="34"/>
        <v>0</v>
      </c>
      <c r="P91" s="234"/>
      <c r="Q91" s="235"/>
      <c r="R91" s="236"/>
      <c r="S91" s="233">
        <f t="shared" si="35"/>
        <v>0</v>
      </c>
      <c r="T91" s="234"/>
      <c r="U91" s="235"/>
      <c r="V91" s="236"/>
      <c r="Z91" s="203">
        <f t="shared" si="36"/>
        <v>0</v>
      </c>
      <c r="AA91" s="204" t="str">
        <f t="shared" si="37"/>
        <v>-</v>
      </c>
    </row>
    <row r="92" spans="2:27" s="2" customFormat="1" ht="12.75" customHeight="1" x14ac:dyDescent="0.25">
      <c r="B92" s="163" t="s">
        <v>218</v>
      </c>
      <c r="C92" s="592" t="s">
        <v>66</v>
      </c>
      <c r="D92" s="582"/>
      <c r="E92" s="582"/>
      <c r="F92" s="583"/>
      <c r="G92" s="233">
        <f>SUM('Priedas 8'!$I$89,'Priedas 8'!$K$89)</f>
        <v>0</v>
      </c>
      <c r="H92" s="179">
        <f t="shared" si="30"/>
        <v>0</v>
      </c>
      <c r="I92" s="183">
        <f t="shared" si="31"/>
        <v>0</v>
      </c>
      <c r="J92" s="228">
        <f t="shared" si="32"/>
        <v>0</v>
      </c>
      <c r="K92" s="233">
        <f t="shared" si="33"/>
        <v>0</v>
      </c>
      <c r="L92" s="234"/>
      <c r="M92" s="235"/>
      <c r="N92" s="236"/>
      <c r="O92" s="233">
        <f t="shared" si="34"/>
        <v>0</v>
      </c>
      <c r="P92" s="234"/>
      <c r="Q92" s="235"/>
      <c r="R92" s="236"/>
      <c r="S92" s="233">
        <f t="shared" si="35"/>
        <v>0</v>
      </c>
      <c r="T92" s="234"/>
      <c r="U92" s="235"/>
      <c r="V92" s="236"/>
      <c r="Z92" s="203">
        <f t="shared" si="36"/>
        <v>0</v>
      </c>
      <c r="AA92" s="204" t="str">
        <f t="shared" si="37"/>
        <v>-</v>
      </c>
    </row>
    <row r="93" spans="2:27" s="2" customFormat="1" ht="12.75" customHeight="1" x14ac:dyDescent="0.25">
      <c r="B93" s="163" t="s">
        <v>219</v>
      </c>
      <c r="C93" s="582" t="s">
        <v>220</v>
      </c>
      <c r="D93" s="582"/>
      <c r="E93" s="582"/>
      <c r="F93" s="583"/>
      <c r="G93" s="233">
        <f>SUM('Priedas 8'!$I$90,'Priedas 8'!$K$90)</f>
        <v>0</v>
      </c>
      <c r="H93" s="179">
        <f t="shared" si="30"/>
        <v>0</v>
      </c>
      <c r="I93" s="183">
        <f t="shared" si="31"/>
        <v>0</v>
      </c>
      <c r="J93" s="228">
        <f t="shared" si="32"/>
        <v>0</v>
      </c>
      <c r="K93" s="233">
        <f t="shared" si="33"/>
        <v>0</v>
      </c>
      <c r="L93" s="234"/>
      <c r="M93" s="235"/>
      <c r="N93" s="236"/>
      <c r="O93" s="233">
        <f t="shared" si="34"/>
        <v>0</v>
      </c>
      <c r="P93" s="234"/>
      <c r="Q93" s="235"/>
      <c r="R93" s="236"/>
      <c r="S93" s="233">
        <f t="shared" si="35"/>
        <v>0</v>
      </c>
      <c r="T93" s="234"/>
      <c r="U93" s="235"/>
      <c r="V93" s="236"/>
      <c r="Z93" s="203">
        <f t="shared" si="36"/>
        <v>0</v>
      </c>
      <c r="AA93" s="204" t="str">
        <f t="shared" si="37"/>
        <v>-</v>
      </c>
    </row>
    <row r="94" spans="2:27" s="2" customFormat="1" ht="12.75" customHeight="1" x14ac:dyDescent="0.25">
      <c r="B94" s="163" t="s">
        <v>167</v>
      </c>
      <c r="C94" s="592" t="s">
        <v>67</v>
      </c>
      <c r="D94" s="582"/>
      <c r="E94" s="582"/>
      <c r="F94" s="583"/>
      <c r="G94" s="233">
        <f>SUM('Priedas 8'!$I$91,'Priedas 8'!$K$91)</f>
        <v>0</v>
      </c>
      <c r="H94" s="179">
        <f t="shared" si="30"/>
        <v>0</v>
      </c>
      <c r="I94" s="183">
        <f t="shared" si="31"/>
        <v>0</v>
      </c>
      <c r="J94" s="228">
        <f t="shared" si="32"/>
        <v>0</v>
      </c>
      <c r="K94" s="233">
        <f t="shared" si="33"/>
        <v>0</v>
      </c>
      <c r="L94" s="234"/>
      <c r="M94" s="235"/>
      <c r="N94" s="236"/>
      <c r="O94" s="233">
        <f t="shared" si="34"/>
        <v>0</v>
      </c>
      <c r="P94" s="234"/>
      <c r="Q94" s="235"/>
      <c r="R94" s="236"/>
      <c r="S94" s="233">
        <f t="shared" si="35"/>
        <v>0</v>
      </c>
      <c r="T94" s="234"/>
      <c r="U94" s="235"/>
      <c r="V94" s="236"/>
      <c r="Z94" s="203">
        <f t="shared" si="36"/>
        <v>0</v>
      </c>
      <c r="AA94" s="204" t="str">
        <f t="shared" si="37"/>
        <v>-</v>
      </c>
    </row>
    <row r="95" spans="2:27" s="2" customFormat="1" ht="12.75" customHeight="1" x14ac:dyDescent="0.25">
      <c r="B95" s="163" t="s">
        <v>221</v>
      </c>
      <c r="C95" s="582" t="s">
        <v>222</v>
      </c>
      <c r="D95" s="582"/>
      <c r="E95" s="582"/>
      <c r="F95" s="583"/>
      <c r="G95" s="233">
        <f>SUM('Priedas 8'!$I$92,'Priedas 8'!$K$92)</f>
        <v>0</v>
      </c>
      <c r="H95" s="179">
        <f t="shared" si="30"/>
        <v>0</v>
      </c>
      <c r="I95" s="183">
        <f t="shared" si="31"/>
        <v>0</v>
      </c>
      <c r="J95" s="228">
        <f t="shared" si="32"/>
        <v>0</v>
      </c>
      <c r="K95" s="233">
        <f t="shared" si="33"/>
        <v>0</v>
      </c>
      <c r="L95" s="234"/>
      <c r="M95" s="235"/>
      <c r="N95" s="236"/>
      <c r="O95" s="233">
        <f t="shared" si="34"/>
        <v>0</v>
      </c>
      <c r="P95" s="234"/>
      <c r="Q95" s="235"/>
      <c r="R95" s="236"/>
      <c r="S95" s="233">
        <f t="shared" si="35"/>
        <v>0</v>
      </c>
      <c r="T95" s="234"/>
      <c r="U95" s="235"/>
      <c r="V95" s="236"/>
      <c r="Z95" s="203">
        <f t="shared" si="36"/>
        <v>0</v>
      </c>
      <c r="AA95" s="204" t="str">
        <f t="shared" si="37"/>
        <v>-</v>
      </c>
    </row>
    <row r="96" spans="2:27" s="2" customFormat="1" ht="12.75" customHeight="1" x14ac:dyDescent="0.25">
      <c r="B96" s="163" t="s">
        <v>223</v>
      </c>
      <c r="C96" s="582" t="s">
        <v>224</v>
      </c>
      <c r="D96" s="582"/>
      <c r="E96" s="582"/>
      <c r="F96" s="583"/>
      <c r="G96" s="233">
        <f>SUM('Priedas 8'!$I$93,'Priedas 8'!$K$93)</f>
        <v>0</v>
      </c>
      <c r="H96" s="179">
        <f t="shared" si="30"/>
        <v>0</v>
      </c>
      <c r="I96" s="183">
        <f t="shared" si="31"/>
        <v>0</v>
      </c>
      <c r="J96" s="228">
        <f t="shared" si="32"/>
        <v>0</v>
      </c>
      <c r="K96" s="233">
        <f t="shared" si="33"/>
        <v>0</v>
      </c>
      <c r="L96" s="234"/>
      <c r="M96" s="235"/>
      <c r="N96" s="236"/>
      <c r="O96" s="233">
        <f t="shared" si="34"/>
        <v>0</v>
      </c>
      <c r="P96" s="234"/>
      <c r="Q96" s="235"/>
      <c r="R96" s="236"/>
      <c r="S96" s="233">
        <f t="shared" si="35"/>
        <v>0</v>
      </c>
      <c r="T96" s="234"/>
      <c r="U96" s="235"/>
      <c r="V96" s="236"/>
      <c r="Z96" s="203">
        <f t="shared" si="36"/>
        <v>0</v>
      </c>
      <c r="AA96" s="204" t="str">
        <f t="shared" si="37"/>
        <v>-</v>
      </c>
    </row>
    <row r="97" spans="2:27" s="2" customFormat="1" ht="25.5" customHeight="1" x14ac:dyDescent="0.25">
      <c r="B97" s="163" t="s">
        <v>225</v>
      </c>
      <c r="C97" s="582" t="s">
        <v>226</v>
      </c>
      <c r="D97" s="582"/>
      <c r="E97" s="582"/>
      <c r="F97" s="583"/>
      <c r="G97" s="233">
        <f>SUM('Priedas 8'!$I$94,'Priedas 8'!$K$94)</f>
        <v>0</v>
      </c>
      <c r="H97" s="179">
        <f t="shared" si="30"/>
        <v>0</v>
      </c>
      <c r="I97" s="183">
        <f t="shared" si="31"/>
        <v>0</v>
      </c>
      <c r="J97" s="228">
        <f t="shared" si="32"/>
        <v>0</v>
      </c>
      <c r="K97" s="233">
        <f t="shared" si="33"/>
        <v>0</v>
      </c>
      <c r="L97" s="234"/>
      <c r="M97" s="235"/>
      <c r="N97" s="236"/>
      <c r="O97" s="233">
        <f t="shared" si="34"/>
        <v>0</v>
      </c>
      <c r="P97" s="234"/>
      <c r="Q97" s="235"/>
      <c r="R97" s="236"/>
      <c r="S97" s="233">
        <f t="shared" si="35"/>
        <v>0</v>
      </c>
      <c r="T97" s="234"/>
      <c r="U97" s="235"/>
      <c r="V97" s="236"/>
      <c r="Z97" s="203">
        <f t="shared" si="36"/>
        <v>0</v>
      </c>
      <c r="AA97" s="204" t="str">
        <f t="shared" si="37"/>
        <v>-</v>
      </c>
    </row>
    <row r="98" spans="2:27" s="2" customFormat="1" ht="12.75" customHeight="1" x14ac:dyDescent="0.25">
      <c r="B98" s="163" t="s">
        <v>227</v>
      </c>
      <c r="C98" s="582" t="s">
        <v>228</v>
      </c>
      <c r="D98" s="582"/>
      <c r="E98" s="582"/>
      <c r="F98" s="583"/>
      <c r="G98" s="233">
        <f>SUM('Priedas 8'!$I$95,'Priedas 8'!$K$95)</f>
        <v>0</v>
      </c>
      <c r="H98" s="179">
        <f t="shared" si="30"/>
        <v>0</v>
      </c>
      <c r="I98" s="183">
        <f t="shared" si="31"/>
        <v>0</v>
      </c>
      <c r="J98" s="228">
        <f t="shared" si="32"/>
        <v>0</v>
      </c>
      <c r="K98" s="233">
        <f t="shared" si="33"/>
        <v>0</v>
      </c>
      <c r="L98" s="234"/>
      <c r="M98" s="235"/>
      <c r="N98" s="236"/>
      <c r="O98" s="233">
        <f t="shared" si="34"/>
        <v>0</v>
      </c>
      <c r="P98" s="234"/>
      <c r="Q98" s="235"/>
      <c r="R98" s="236"/>
      <c r="S98" s="233">
        <f t="shared" si="35"/>
        <v>0</v>
      </c>
      <c r="T98" s="234"/>
      <c r="U98" s="235"/>
      <c r="V98" s="236"/>
      <c r="Z98" s="203">
        <f t="shared" si="36"/>
        <v>0</v>
      </c>
      <c r="AA98" s="204" t="str">
        <f t="shared" si="37"/>
        <v>-</v>
      </c>
    </row>
    <row r="99" spans="2:27" s="2" customFormat="1" ht="12.75" customHeight="1" x14ac:dyDescent="0.25">
      <c r="B99" s="163" t="s">
        <v>229</v>
      </c>
      <c r="C99" s="582" t="s">
        <v>230</v>
      </c>
      <c r="D99" s="582"/>
      <c r="E99" s="582"/>
      <c r="F99" s="583"/>
      <c r="G99" s="233">
        <f>SUM('Priedas 8'!$I$96,'Priedas 8'!$K$96)</f>
        <v>0</v>
      </c>
      <c r="H99" s="179">
        <f t="shared" si="30"/>
        <v>0</v>
      </c>
      <c r="I99" s="183">
        <f t="shared" si="31"/>
        <v>0</v>
      </c>
      <c r="J99" s="228">
        <f t="shared" si="32"/>
        <v>0</v>
      </c>
      <c r="K99" s="233">
        <f t="shared" si="33"/>
        <v>0</v>
      </c>
      <c r="L99" s="234"/>
      <c r="M99" s="235"/>
      <c r="N99" s="236"/>
      <c r="O99" s="233">
        <f t="shared" si="34"/>
        <v>0</v>
      </c>
      <c r="P99" s="234"/>
      <c r="Q99" s="235"/>
      <c r="R99" s="236"/>
      <c r="S99" s="233">
        <f t="shared" si="35"/>
        <v>0</v>
      </c>
      <c r="T99" s="234"/>
      <c r="U99" s="235"/>
      <c r="V99" s="236"/>
      <c r="Z99" s="203">
        <f t="shared" si="36"/>
        <v>0</v>
      </c>
      <c r="AA99" s="204" t="str">
        <f t="shared" si="37"/>
        <v>-</v>
      </c>
    </row>
    <row r="100" spans="2:27" s="2" customFormat="1" ht="12.75" customHeight="1" x14ac:dyDescent="0.25">
      <c r="B100" s="163" t="s">
        <v>231</v>
      </c>
      <c r="C100" s="582" t="s">
        <v>232</v>
      </c>
      <c r="D100" s="582"/>
      <c r="E100" s="582"/>
      <c r="F100" s="583"/>
      <c r="G100" s="233">
        <f>SUM('Priedas 8'!$I$97,'Priedas 8'!$K$97)</f>
        <v>0</v>
      </c>
      <c r="H100" s="179">
        <f t="shared" si="30"/>
        <v>0</v>
      </c>
      <c r="I100" s="183">
        <f t="shared" si="31"/>
        <v>0</v>
      </c>
      <c r="J100" s="228">
        <f t="shared" si="32"/>
        <v>0</v>
      </c>
      <c r="K100" s="233">
        <f t="shared" si="33"/>
        <v>0</v>
      </c>
      <c r="L100" s="234"/>
      <c r="M100" s="235"/>
      <c r="N100" s="236"/>
      <c r="O100" s="233">
        <f t="shared" si="34"/>
        <v>0</v>
      </c>
      <c r="P100" s="234"/>
      <c r="Q100" s="235"/>
      <c r="R100" s="236"/>
      <c r="S100" s="233">
        <f t="shared" si="35"/>
        <v>0</v>
      </c>
      <c r="T100" s="234"/>
      <c r="U100" s="235"/>
      <c r="V100" s="236"/>
      <c r="Z100" s="203">
        <f t="shared" si="36"/>
        <v>0</v>
      </c>
      <c r="AA100" s="204" t="str">
        <f t="shared" si="37"/>
        <v>-</v>
      </c>
    </row>
    <row r="101" spans="2:27" s="2" customFormat="1" ht="12.75" customHeight="1" x14ac:dyDescent="0.25">
      <c r="B101" s="210" t="s">
        <v>233</v>
      </c>
      <c r="C101" s="582" t="s">
        <v>234</v>
      </c>
      <c r="D101" s="582"/>
      <c r="E101" s="582"/>
      <c r="F101" s="583"/>
      <c r="G101" s="233">
        <f>SUM('Priedas 8'!$I$98,'Priedas 8'!$K$98)</f>
        <v>0</v>
      </c>
      <c r="H101" s="179">
        <f t="shared" si="30"/>
        <v>0</v>
      </c>
      <c r="I101" s="183">
        <f t="shared" si="31"/>
        <v>0</v>
      </c>
      <c r="J101" s="228">
        <f t="shared" si="32"/>
        <v>0</v>
      </c>
      <c r="K101" s="233">
        <f t="shared" si="33"/>
        <v>0</v>
      </c>
      <c r="L101" s="234"/>
      <c r="M101" s="235"/>
      <c r="N101" s="236"/>
      <c r="O101" s="233">
        <f t="shared" si="34"/>
        <v>0</v>
      </c>
      <c r="P101" s="234"/>
      <c r="Q101" s="235"/>
      <c r="R101" s="236"/>
      <c r="S101" s="233">
        <f t="shared" si="35"/>
        <v>0</v>
      </c>
      <c r="T101" s="234"/>
      <c r="U101" s="235"/>
      <c r="V101" s="236"/>
      <c r="Z101" s="203">
        <f t="shared" si="36"/>
        <v>0</v>
      </c>
      <c r="AA101" s="204" t="str">
        <f t="shared" si="37"/>
        <v>-</v>
      </c>
    </row>
    <row r="102" spans="2:27" s="2" customFormat="1" ht="12.75" customHeight="1" x14ac:dyDescent="0.25">
      <c r="B102" s="210" t="s">
        <v>235</v>
      </c>
      <c r="C102" s="582" t="str">
        <f>'Priedas 5'!$C$93</f>
        <v/>
      </c>
      <c r="D102" s="582"/>
      <c r="E102" s="582"/>
      <c r="F102" s="583"/>
      <c r="G102" s="233">
        <f>SUM('Priedas 8'!$I$99,'Priedas 8'!$K$99)</f>
        <v>0</v>
      </c>
      <c r="H102" s="179">
        <f t="shared" si="30"/>
        <v>0</v>
      </c>
      <c r="I102" s="183">
        <f t="shared" si="31"/>
        <v>0</v>
      </c>
      <c r="J102" s="228">
        <f t="shared" si="32"/>
        <v>0</v>
      </c>
      <c r="K102" s="233">
        <f t="shared" si="33"/>
        <v>0</v>
      </c>
      <c r="L102" s="234"/>
      <c r="M102" s="235"/>
      <c r="N102" s="236"/>
      <c r="O102" s="233">
        <f t="shared" si="34"/>
        <v>0</v>
      </c>
      <c r="P102" s="234"/>
      <c r="Q102" s="235"/>
      <c r="R102" s="236"/>
      <c r="S102" s="233">
        <f t="shared" si="35"/>
        <v>0</v>
      </c>
      <c r="T102" s="234"/>
      <c r="U102" s="235"/>
      <c r="V102" s="236"/>
      <c r="Z102" s="203">
        <f t="shared" si="36"/>
        <v>0</v>
      </c>
      <c r="AA102" s="204" t="str">
        <f t="shared" si="37"/>
        <v>-</v>
      </c>
    </row>
    <row r="103" spans="2:27" s="2" customFormat="1" ht="12.75" customHeight="1" x14ac:dyDescent="0.25">
      <c r="B103" s="210" t="s">
        <v>236</v>
      </c>
      <c r="C103" s="582" t="str">
        <f>'Priedas 5'!$C$94</f>
        <v/>
      </c>
      <c r="D103" s="582"/>
      <c r="E103" s="582"/>
      <c r="F103" s="583"/>
      <c r="G103" s="233">
        <f>SUM('Priedas 8'!$I$100,'Priedas 8'!$K$100)</f>
        <v>0</v>
      </c>
      <c r="H103" s="179">
        <f t="shared" si="30"/>
        <v>0</v>
      </c>
      <c r="I103" s="183">
        <f t="shared" si="31"/>
        <v>0</v>
      </c>
      <c r="J103" s="228">
        <f t="shared" si="32"/>
        <v>0</v>
      </c>
      <c r="K103" s="233">
        <f t="shared" si="33"/>
        <v>0</v>
      </c>
      <c r="L103" s="234"/>
      <c r="M103" s="235"/>
      <c r="N103" s="236"/>
      <c r="O103" s="233">
        <f t="shared" si="34"/>
        <v>0</v>
      </c>
      <c r="P103" s="234"/>
      <c r="Q103" s="235"/>
      <c r="R103" s="236"/>
      <c r="S103" s="233">
        <f t="shared" si="35"/>
        <v>0</v>
      </c>
      <c r="T103" s="234"/>
      <c r="U103" s="235"/>
      <c r="V103" s="236"/>
      <c r="Z103" s="203">
        <f t="shared" si="36"/>
        <v>0</v>
      </c>
      <c r="AA103" s="204" t="str">
        <f t="shared" si="37"/>
        <v>-</v>
      </c>
    </row>
    <row r="104" spans="2:27" s="2" customFormat="1" ht="12.75" customHeight="1" x14ac:dyDescent="0.25">
      <c r="B104" s="210" t="s">
        <v>237</v>
      </c>
      <c r="C104" s="582" t="str">
        <f>'Priedas 5'!$C$95</f>
        <v/>
      </c>
      <c r="D104" s="582"/>
      <c r="E104" s="582"/>
      <c r="F104" s="583"/>
      <c r="G104" s="233">
        <f>SUM('Priedas 8'!$I$101,'Priedas 8'!$K$101)</f>
        <v>0</v>
      </c>
      <c r="H104" s="179">
        <f t="shared" si="30"/>
        <v>0</v>
      </c>
      <c r="I104" s="183">
        <f t="shared" si="31"/>
        <v>0</v>
      </c>
      <c r="J104" s="228">
        <f t="shared" si="32"/>
        <v>0</v>
      </c>
      <c r="K104" s="233">
        <f t="shared" si="33"/>
        <v>0</v>
      </c>
      <c r="L104" s="234"/>
      <c r="M104" s="235"/>
      <c r="N104" s="236"/>
      <c r="O104" s="233">
        <f t="shared" si="34"/>
        <v>0</v>
      </c>
      <c r="P104" s="234"/>
      <c r="Q104" s="235"/>
      <c r="R104" s="236"/>
      <c r="S104" s="233">
        <f t="shared" si="35"/>
        <v>0</v>
      </c>
      <c r="T104" s="234"/>
      <c r="U104" s="235"/>
      <c r="V104" s="236"/>
      <c r="Z104" s="203">
        <f t="shared" si="36"/>
        <v>0</v>
      </c>
      <c r="AA104" s="204" t="str">
        <f t="shared" si="37"/>
        <v>-</v>
      </c>
    </row>
    <row r="105" spans="2:27" s="2" customFormat="1" ht="12.75" customHeight="1" x14ac:dyDescent="0.25">
      <c r="B105" s="210" t="s">
        <v>238</v>
      </c>
      <c r="C105" s="582" t="str">
        <f>'Priedas 5'!$C$96</f>
        <v/>
      </c>
      <c r="D105" s="582"/>
      <c r="E105" s="582"/>
      <c r="F105" s="583"/>
      <c r="G105" s="233">
        <f>SUM('Priedas 8'!$I$102,'Priedas 8'!$K$102)</f>
        <v>0</v>
      </c>
      <c r="H105" s="179">
        <f t="shared" si="30"/>
        <v>0</v>
      </c>
      <c r="I105" s="183">
        <f t="shared" si="31"/>
        <v>0</v>
      </c>
      <c r="J105" s="228">
        <f t="shared" si="32"/>
        <v>0</v>
      </c>
      <c r="K105" s="233">
        <f t="shared" si="33"/>
        <v>0</v>
      </c>
      <c r="L105" s="234"/>
      <c r="M105" s="235"/>
      <c r="N105" s="236"/>
      <c r="O105" s="233">
        <f t="shared" si="34"/>
        <v>0</v>
      </c>
      <c r="P105" s="234"/>
      <c r="Q105" s="235"/>
      <c r="R105" s="236"/>
      <c r="S105" s="233">
        <f t="shared" si="35"/>
        <v>0</v>
      </c>
      <c r="T105" s="234"/>
      <c r="U105" s="235"/>
      <c r="V105" s="236"/>
      <c r="Z105" s="203">
        <f t="shared" si="36"/>
        <v>0</v>
      </c>
      <c r="AA105" s="204" t="str">
        <f t="shared" si="37"/>
        <v>-</v>
      </c>
    </row>
    <row r="106" spans="2:27" s="2" customFormat="1" ht="12.75" customHeight="1" x14ac:dyDescent="0.25">
      <c r="B106" s="210" t="s">
        <v>239</v>
      </c>
      <c r="C106" s="582" t="str">
        <f>'Priedas 5'!$C$97</f>
        <v/>
      </c>
      <c r="D106" s="582"/>
      <c r="E106" s="582"/>
      <c r="F106" s="583"/>
      <c r="G106" s="233">
        <f>SUM('Priedas 8'!$I$103,'Priedas 8'!$K$103)</f>
        <v>0</v>
      </c>
      <c r="H106" s="179">
        <f t="shared" si="30"/>
        <v>0</v>
      </c>
      <c r="I106" s="183">
        <f t="shared" si="31"/>
        <v>0</v>
      </c>
      <c r="J106" s="228">
        <f t="shared" si="32"/>
        <v>0</v>
      </c>
      <c r="K106" s="233">
        <f t="shared" si="33"/>
        <v>0</v>
      </c>
      <c r="L106" s="234"/>
      <c r="M106" s="235"/>
      <c r="N106" s="236"/>
      <c r="O106" s="233">
        <f t="shared" si="34"/>
        <v>0</v>
      </c>
      <c r="P106" s="234"/>
      <c r="Q106" s="235"/>
      <c r="R106" s="236"/>
      <c r="S106" s="233">
        <f t="shared" si="35"/>
        <v>0</v>
      </c>
      <c r="T106" s="234"/>
      <c r="U106" s="235"/>
      <c r="V106" s="236"/>
      <c r="Z106" s="203">
        <f t="shared" si="36"/>
        <v>0</v>
      </c>
      <c r="AA106" s="204" t="str">
        <f t="shared" si="37"/>
        <v>-</v>
      </c>
    </row>
    <row r="107" spans="2:27" s="2" customFormat="1" ht="12.75" customHeight="1" x14ac:dyDescent="0.25">
      <c r="B107" s="155" t="s">
        <v>240</v>
      </c>
      <c r="C107" s="590" t="s">
        <v>241</v>
      </c>
      <c r="D107" s="590"/>
      <c r="E107" s="590"/>
      <c r="F107" s="591"/>
      <c r="G107" s="226">
        <f>SUM('Priedas 8'!$I$104,'Priedas 8'!$K$104)</f>
        <v>0</v>
      </c>
      <c r="H107" s="227">
        <f t="shared" ref="H107:V107" si="38">SUM(H108:H119)</f>
        <v>0</v>
      </c>
      <c r="I107" s="183">
        <f t="shared" si="38"/>
        <v>0</v>
      </c>
      <c r="J107" s="228">
        <f t="shared" si="38"/>
        <v>0</v>
      </c>
      <c r="K107" s="226">
        <f t="shared" si="38"/>
        <v>0</v>
      </c>
      <c r="L107" s="241">
        <f t="shared" si="38"/>
        <v>0</v>
      </c>
      <c r="M107" s="242">
        <f t="shared" si="38"/>
        <v>0</v>
      </c>
      <c r="N107" s="243">
        <f t="shared" si="38"/>
        <v>0</v>
      </c>
      <c r="O107" s="226">
        <f t="shared" si="38"/>
        <v>0</v>
      </c>
      <c r="P107" s="241">
        <f t="shared" si="38"/>
        <v>0</v>
      </c>
      <c r="Q107" s="242">
        <f t="shared" si="38"/>
        <v>0</v>
      </c>
      <c r="R107" s="243">
        <f t="shared" si="38"/>
        <v>0</v>
      </c>
      <c r="S107" s="226">
        <f t="shared" si="38"/>
        <v>0</v>
      </c>
      <c r="T107" s="241">
        <f t="shared" si="38"/>
        <v>0</v>
      </c>
      <c r="U107" s="242">
        <f t="shared" si="38"/>
        <v>0</v>
      </c>
      <c r="V107" s="243">
        <f t="shared" si="38"/>
        <v>0</v>
      </c>
      <c r="Z107" s="203">
        <f t="shared" si="36"/>
        <v>0</v>
      </c>
      <c r="AA107" s="204" t="str">
        <f t="shared" si="37"/>
        <v>-</v>
      </c>
    </row>
    <row r="108" spans="2:27" s="2" customFormat="1" ht="30" customHeight="1" x14ac:dyDescent="0.25">
      <c r="B108" s="163" t="s">
        <v>242</v>
      </c>
      <c r="C108" s="582" t="s">
        <v>243</v>
      </c>
      <c r="D108" s="582"/>
      <c r="E108" s="582"/>
      <c r="F108" s="582"/>
      <c r="G108" s="233">
        <f>SUM('Priedas 8'!$I$105,'Priedas 8'!$K$105)</f>
        <v>0</v>
      </c>
      <c r="H108" s="179">
        <f t="shared" ref="H108:H119" si="39">SUM(L108,P108,T108)</f>
        <v>0</v>
      </c>
      <c r="I108" s="183">
        <f t="shared" ref="I108:I119" si="40">SUM(M108,Q108,U108)</f>
        <v>0</v>
      </c>
      <c r="J108" s="228">
        <f t="shared" ref="J108:J119" si="41">SUM(N108,R108,V108)</f>
        <v>0</v>
      </c>
      <c r="K108" s="233">
        <f t="shared" ref="K108:K119" si="42">SUM(L108:N108)</f>
        <v>0</v>
      </c>
      <c r="L108" s="234"/>
      <c r="M108" s="235"/>
      <c r="N108" s="236"/>
      <c r="O108" s="233">
        <f t="shared" ref="O108:O119" si="43">SUM(P108:R108)</f>
        <v>0</v>
      </c>
      <c r="P108" s="234"/>
      <c r="Q108" s="235"/>
      <c r="R108" s="236"/>
      <c r="S108" s="233">
        <f t="shared" ref="S108:S119" si="44">SUM(T108:V108)</f>
        <v>0</v>
      </c>
      <c r="T108" s="234"/>
      <c r="U108" s="235"/>
      <c r="V108" s="236"/>
      <c r="Z108" s="203">
        <f t="shared" si="36"/>
        <v>0</v>
      </c>
      <c r="AA108" s="204" t="str">
        <f t="shared" si="37"/>
        <v>-</v>
      </c>
    </row>
    <row r="109" spans="2:27" s="2" customFormat="1" ht="12.75" customHeight="1" x14ac:dyDescent="0.25">
      <c r="B109" s="163" t="s">
        <v>244</v>
      </c>
      <c r="C109" s="582" t="s">
        <v>245</v>
      </c>
      <c r="D109" s="582"/>
      <c r="E109" s="582"/>
      <c r="F109" s="583"/>
      <c r="G109" s="233">
        <f>SUM('Priedas 8'!$I$106,'Priedas 8'!$K$106)</f>
        <v>0</v>
      </c>
      <c r="H109" s="179">
        <f t="shared" si="39"/>
        <v>0</v>
      </c>
      <c r="I109" s="183">
        <f t="shared" si="40"/>
        <v>0</v>
      </c>
      <c r="J109" s="228">
        <f t="shared" si="41"/>
        <v>0</v>
      </c>
      <c r="K109" s="233">
        <f t="shared" si="42"/>
        <v>0</v>
      </c>
      <c r="L109" s="234"/>
      <c r="M109" s="235"/>
      <c r="N109" s="236"/>
      <c r="O109" s="233">
        <f t="shared" si="43"/>
        <v>0</v>
      </c>
      <c r="P109" s="234"/>
      <c r="Q109" s="235"/>
      <c r="R109" s="236"/>
      <c r="S109" s="233">
        <f t="shared" si="44"/>
        <v>0</v>
      </c>
      <c r="T109" s="234"/>
      <c r="U109" s="235"/>
      <c r="V109" s="236"/>
      <c r="Z109" s="203">
        <f t="shared" si="36"/>
        <v>0</v>
      </c>
      <c r="AA109" s="204" t="str">
        <f t="shared" si="37"/>
        <v>-</v>
      </c>
    </row>
    <row r="110" spans="2:27" s="2" customFormat="1" ht="12.75" customHeight="1" x14ac:dyDescent="0.25">
      <c r="B110" s="163" t="s">
        <v>246</v>
      </c>
      <c r="C110" s="592" t="s">
        <v>247</v>
      </c>
      <c r="D110" s="582"/>
      <c r="E110" s="582"/>
      <c r="F110" s="642"/>
      <c r="G110" s="233">
        <f>SUM('Priedas 8'!$I$107,'Priedas 8'!$K$107)</f>
        <v>0</v>
      </c>
      <c r="H110" s="179">
        <f t="shared" si="39"/>
        <v>0</v>
      </c>
      <c r="I110" s="183">
        <f t="shared" si="40"/>
        <v>0</v>
      </c>
      <c r="J110" s="228">
        <f t="shared" si="41"/>
        <v>0</v>
      </c>
      <c r="K110" s="233">
        <f t="shared" si="42"/>
        <v>0</v>
      </c>
      <c r="L110" s="234"/>
      <c r="M110" s="235"/>
      <c r="N110" s="236"/>
      <c r="O110" s="233">
        <f t="shared" si="43"/>
        <v>0</v>
      </c>
      <c r="P110" s="234"/>
      <c r="Q110" s="235"/>
      <c r="R110" s="236"/>
      <c r="S110" s="233">
        <f t="shared" si="44"/>
        <v>0</v>
      </c>
      <c r="T110" s="234"/>
      <c r="U110" s="235"/>
      <c r="V110" s="236"/>
      <c r="Z110" s="203">
        <f t="shared" si="36"/>
        <v>0</v>
      </c>
      <c r="AA110" s="204" t="str">
        <f t="shared" si="37"/>
        <v>-</v>
      </c>
    </row>
    <row r="111" spans="2:27" s="2" customFormat="1" ht="12.75" customHeight="1" x14ac:dyDescent="0.25">
      <c r="B111" s="163" t="s">
        <v>248</v>
      </c>
      <c r="C111" s="592" t="s">
        <v>249</v>
      </c>
      <c r="D111" s="582"/>
      <c r="E111" s="582"/>
      <c r="F111" s="642"/>
      <c r="G111" s="233">
        <f>SUM('Priedas 8'!$I$108,'Priedas 8'!$K$108)</f>
        <v>0</v>
      </c>
      <c r="H111" s="179">
        <f t="shared" si="39"/>
        <v>0</v>
      </c>
      <c r="I111" s="183">
        <f t="shared" si="40"/>
        <v>0</v>
      </c>
      <c r="J111" s="228">
        <f t="shared" si="41"/>
        <v>0</v>
      </c>
      <c r="K111" s="233">
        <f t="shared" si="42"/>
        <v>0</v>
      </c>
      <c r="L111" s="234"/>
      <c r="M111" s="235"/>
      <c r="N111" s="236"/>
      <c r="O111" s="233">
        <f t="shared" si="43"/>
        <v>0</v>
      </c>
      <c r="P111" s="234"/>
      <c r="Q111" s="235"/>
      <c r="R111" s="236"/>
      <c r="S111" s="233">
        <f t="shared" si="44"/>
        <v>0</v>
      </c>
      <c r="T111" s="234"/>
      <c r="U111" s="235"/>
      <c r="V111" s="236"/>
      <c r="Z111" s="203">
        <f t="shared" si="36"/>
        <v>0</v>
      </c>
      <c r="AA111" s="204" t="str">
        <f t="shared" si="37"/>
        <v>-</v>
      </c>
    </row>
    <row r="112" spans="2:27" s="2" customFormat="1" ht="15" x14ac:dyDescent="0.25">
      <c r="B112" s="163" t="s">
        <v>250</v>
      </c>
      <c r="C112" s="592" t="s">
        <v>251</v>
      </c>
      <c r="D112" s="582"/>
      <c r="E112" s="582"/>
      <c r="F112" s="642"/>
      <c r="G112" s="233">
        <f>SUM('Priedas 8'!$I$109,'Priedas 8'!$K$109)</f>
        <v>0</v>
      </c>
      <c r="H112" s="179">
        <f t="shared" si="39"/>
        <v>0</v>
      </c>
      <c r="I112" s="183">
        <f t="shared" si="40"/>
        <v>0</v>
      </c>
      <c r="J112" s="228">
        <f t="shared" si="41"/>
        <v>0</v>
      </c>
      <c r="K112" s="233">
        <f t="shared" si="42"/>
        <v>0</v>
      </c>
      <c r="L112" s="234"/>
      <c r="M112" s="235"/>
      <c r="N112" s="236"/>
      <c r="O112" s="233">
        <f t="shared" si="43"/>
        <v>0</v>
      </c>
      <c r="P112" s="234"/>
      <c r="Q112" s="235"/>
      <c r="R112" s="236"/>
      <c r="S112" s="233">
        <f t="shared" si="44"/>
        <v>0</v>
      </c>
      <c r="T112" s="234"/>
      <c r="U112" s="235"/>
      <c r="V112" s="236"/>
      <c r="Z112" s="203">
        <f t="shared" si="36"/>
        <v>0</v>
      </c>
      <c r="AA112" s="204" t="str">
        <f t="shared" si="37"/>
        <v>-</v>
      </c>
    </row>
    <row r="113" spans="2:27" s="2" customFormat="1" ht="12.75" customHeight="1" x14ac:dyDescent="0.25">
      <c r="B113" s="163" t="s">
        <v>252</v>
      </c>
      <c r="C113" s="592" t="s">
        <v>253</v>
      </c>
      <c r="D113" s="582"/>
      <c r="E113" s="582"/>
      <c r="F113" s="642"/>
      <c r="G113" s="233">
        <f>SUM('Priedas 8'!$I$110,'Priedas 8'!$K$110)</f>
        <v>0</v>
      </c>
      <c r="H113" s="179">
        <f t="shared" si="39"/>
        <v>0</v>
      </c>
      <c r="I113" s="183">
        <f t="shared" si="40"/>
        <v>0</v>
      </c>
      <c r="J113" s="228">
        <f t="shared" si="41"/>
        <v>0</v>
      </c>
      <c r="K113" s="233">
        <f t="shared" si="42"/>
        <v>0</v>
      </c>
      <c r="L113" s="234"/>
      <c r="M113" s="235"/>
      <c r="N113" s="236"/>
      <c r="O113" s="233">
        <f t="shared" si="43"/>
        <v>0</v>
      </c>
      <c r="P113" s="234"/>
      <c r="Q113" s="235"/>
      <c r="R113" s="236"/>
      <c r="S113" s="233">
        <f t="shared" si="44"/>
        <v>0</v>
      </c>
      <c r="T113" s="234"/>
      <c r="U113" s="235"/>
      <c r="V113" s="236"/>
      <c r="Z113" s="203">
        <f t="shared" si="36"/>
        <v>0</v>
      </c>
      <c r="AA113" s="204" t="str">
        <f t="shared" si="37"/>
        <v>-</v>
      </c>
    </row>
    <row r="114" spans="2:27" s="2" customFormat="1" ht="12.75" customHeight="1" x14ac:dyDescent="0.25">
      <c r="B114" s="163" t="s">
        <v>254</v>
      </c>
      <c r="C114" s="592" t="s">
        <v>255</v>
      </c>
      <c r="D114" s="582"/>
      <c r="E114" s="582"/>
      <c r="F114" s="642"/>
      <c r="G114" s="233">
        <f>SUM('Priedas 8'!$I$111,'Priedas 8'!$K$111)</f>
        <v>0</v>
      </c>
      <c r="H114" s="179">
        <f t="shared" si="39"/>
        <v>0</v>
      </c>
      <c r="I114" s="183">
        <f t="shared" si="40"/>
        <v>0</v>
      </c>
      <c r="J114" s="228">
        <f t="shared" si="41"/>
        <v>0</v>
      </c>
      <c r="K114" s="233">
        <f t="shared" si="42"/>
        <v>0</v>
      </c>
      <c r="L114" s="234"/>
      <c r="M114" s="235"/>
      <c r="N114" s="236"/>
      <c r="O114" s="233">
        <f t="shared" si="43"/>
        <v>0</v>
      </c>
      <c r="P114" s="234"/>
      <c r="Q114" s="235"/>
      <c r="R114" s="236"/>
      <c r="S114" s="233">
        <f t="shared" si="44"/>
        <v>0</v>
      </c>
      <c r="T114" s="234"/>
      <c r="U114" s="235"/>
      <c r="V114" s="236"/>
      <c r="Z114" s="203">
        <f t="shared" si="36"/>
        <v>0</v>
      </c>
      <c r="AA114" s="204" t="str">
        <f t="shared" si="37"/>
        <v>-</v>
      </c>
    </row>
    <row r="115" spans="2:27" s="2" customFormat="1" ht="12.75" customHeight="1" x14ac:dyDescent="0.25">
      <c r="B115" s="246" t="s">
        <v>256</v>
      </c>
      <c r="C115" s="706" t="s">
        <v>396</v>
      </c>
      <c r="D115" s="709"/>
      <c r="E115" s="709"/>
      <c r="F115" s="710"/>
      <c r="G115" s="233">
        <f>SUM('Priedas 8'!$I$112,'Priedas 8'!$K$112)</f>
        <v>0</v>
      </c>
      <c r="H115" s="179">
        <f t="shared" si="39"/>
        <v>0</v>
      </c>
      <c r="I115" s="183">
        <f t="shared" si="40"/>
        <v>0</v>
      </c>
      <c r="J115" s="228">
        <f t="shared" si="41"/>
        <v>0</v>
      </c>
      <c r="K115" s="233">
        <f t="shared" si="42"/>
        <v>0</v>
      </c>
      <c r="L115" s="234"/>
      <c r="M115" s="235"/>
      <c r="N115" s="236"/>
      <c r="O115" s="233">
        <f t="shared" si="43"/>
        <v>0</v>
      </c>
      <c r="P115" s="234"/>
      <c r="Q115" s="235"/>
      <c r="R115" s="236"/>
      <c r="S115" s="233">
        <f t="shared" si="44"/>
        <v>0</v>
      </c>
      <c r="T115" s="234"/>
      <c r="U115" s="235"/>
      <c r="V115" s="236"/>
      <c r="Z115" s="203">
        <f t="shared" si="36"/>
        <v>0</v>
      </c>
      <c r="AA115" s="204" t="str">
        <f t="shared" si="37"/>
        <v>-</v>
      </c>
    </row>
    <row r="116" spans="2:27" s="2" customFormat="1" ht="12.75" customHeight="1" x14ac:dyDescent="0.25">
      <c r="B116" s="163" t="s">
        <v>258</v>
      </c>
      <c r="C116" s="582" t="str">
        <f>'Priedas 5'!$C$107</f>
        <v>Kitos su personalu susijusios sąnaudos (garantinio f. įmokos, atost.kaupimo)</v>
      </c>
      <c r="D116" s="582"/>
      <c r="E116" s="582"/>
      <c r="F116" s="583"/>
      <c r="G116" s="233">
        <f>SUM('Priedas 8'!$I$113,'Priedas 8'!$K$113)</f>
        <v>0</v>
      </c>
      <c r="H116" s="179">
        <f t="shared" si="39"/>
        <v>0</v>
      </c>
      <c r="I116" s="183">
        <f t="shared" si="40"/>
        <v>0</v>
      </c>
      <c r="J116" s="228">
        <f t="shared" si="41"/>
        <v>0</v>
      </c>
      <c r="K116" s="233">
        <f t="shared" si="42"/>
        <v>0</v>
      </c>
      <c r="L116" s="234"/>
      <c r="M116" s="235"/>
      <c r="N116" s="236"/>
      <c r="O116" s="233">
        <f t="shared" si="43"/>
        <v>0</v>
      </c>
      <c r="P116" s="234"/>
      <c r="Q116" s="235"/>
      <c r="R116" s="236"/>
      <c r="S116" s="233">
        <f t="shared" si="44"/>
        <v>0</v>
      </c>
      <c r="T116" s="234"/>
      <c r="U116" s="235"/>
      <c r="V116" s="236"/>
      <c r="Z116" s="203">
        <f t="shared" si="36"/>
        <v>0</v>
      </c>
      <c r="AA116" s="204" t="str">
        <f t="shared" si="37"/>
        <v>-</v>
      </c>
    </row>
    <row r="117" spans="2:27" s="2" customFormat="1" ht="12.75" customHeight="1" x14ac:dyDescent="0.25">
      <c r="B117" s="163" t="s">
        <v>260</v>
      </c>
      <c r="C117" s="582" t="str">
        <f>'Priedas 5'!$C$108</f>
        <v/>
      </c>
      <c r="D117" s="582"/>
      <c r="E117" s="582"/>
      <c r="F117" s="583"/>
      <c r="G117" s="233">
        <f>SUM('Priedas 8'!$I$114,'Priedas 8'!$K$114)</f>
        <v>0</v>
      </c>
      <c r="H117" s="179">
        <f t="shared" si="39"/>
        <v>0</v>
      </c>
      <c r="I117" s="183">
        <f t="shared" si="40"/>
        <v>0</v>
      </c>
      <c r="J117" s="228">
        <f t="shared" si="41"/>
        <v>0</v>
      </c>
      <c r="K117" s="233">
        <f t="shared" si="42"/>
        <v>0</v>
      </c>
      <c r="L117" s="234"/>
      <c r="M117" s="235"/>
      <c r="N117" s="236"/>
      <c r="O117" s="233">
        <f t="shared" si="43"/>
        <v>0</v>
      </c>
      <c r="P117" s="234"/>
      <c r="Q117" s="235"/>
      <c r="R117" s="236"/>
      <c r="S117" s="233">
        <f t="shared" si="44"/>
        <v>0</v>
      </c>
      <c r="T117" s="234"/>
      <c r="U117" s="235"/>
      <c r="V117" s="236"/>
      <c r="Z117" s="203">
        <f t="shared" ref="Z117:Z148" si="45">G117-SUM(H117:J117)</f>
        <v>0</v>
      </c>
      <c r="AA117" s="204" t="str">
        <f t="shared" ref="AA117:AA148" si="46">IF(Z117&gt;0.5,"Prašome paskirstyti likusias sąnaudas",IF(Z117&lt;-0.5,"Paskirstėte daugiau sąnaudų negu yra priskirta šiam pogrupiui","-"))</f>
        <v>-</v>
      </c>
    </row>
    <row r="118" spans="2:27" s="2" customFormat="1" ht="12.75" customHeight="1" x14ac:dyDescent="0.25">
      <c r="B118" s="163" t="s">
        <v>261</v>
      </c>
      <c r="C118" s="582" t="str">
        <f>'Priedas 5'!$C$109</f>
        <v/>
      </c>
      <c r="D118" s="582"/>
      <c r="E118" s="582"/>
      <c r="F118" s="583"/>
      <c r="G118" s="233">
        <f>SUM('Priedas 8'!$I$115,'Priedas 8'!$K$115)</f>
        <v>0</v>
      </c>
      <c r="H118" s="179">
        <f t="shared" si="39"/>
        <v>0</v>
      </c>
      <c r="I118" s="183">
        <f t="shared" si="40"/>
        <v>0</v>
      </c>
      <c r="J118" s="228">
        <f t="shared" si="41"/>
        <v>0</v>
      </c>
      <c r="K118" s="233">
        <f t="shared" si="42"/>
        <v>0</v>
      </c>
      <c r="L118" s="234"/>
      <c r="M118" s="235"/>
      <c r="N118" s="236"/>
      <c r="O118" s="233">
        <f t="shared" si="43"/>
        <v>0</v>
      </c>
      <c r="P118" s="234"/>
      <c r="Q118" s="235"/>
      <c r="R118" s="236"/>
      <c r="S118" s="233">
        <f t="shared" si="44"/>
        <v>0</v>
      </c>
      <c r="T118" s="234"/>
      <c r="U118" s="235"/>
      <c r="V118" s="236"/>
      <c r="Z118" s="203">
        <f t="shared" si="45"/>
        <v>0</v>
      </c>
      <c r="AA118" s="204" t="str">
        <f t="shared" si="46"/>
        <v>-</v>
      </c>
    </row>
    <row r="119" spans="2:27" s="2" customFormat="1" ht="12.75" customHeight="1" x14ac:dyDescent="0.25">
      <c r="B119" s="163" t="s">
        <v>262</v>
      </c>
      <c r="C119" s="582" t="str">
        <f>'Priedas 5'!$C$110</f>
        <v/>
      </c>
      <c r="D119" s="582"/>
      <c r="E119" s="582"/>
      <c r="F119" s="583"/>
      <c r="G119" s="233">
        <f>SUM('Priedas 8'!$I$116,'Priedas 8'!$K$116)</f>
        <v>0</v>
      </c>
      <c r="H119" s="179">
        <f t="shared" si="39"/>
        <v>0</v>
      </c>
      <c r="I119" s="183">
        <f t="shared" si="40"/>
        <v>0</v>
      </c>
      <c r="J119" s="228">
        <f t="shared" si="41"/>
        <v>0</v>
      </c>
      <c r="K119" s="233">
        <f t="shared" si="42"/>
        <v>0</v>
      </c>
      <c r="L119" s="234"/>
      <c r="M119" s="235"/>
      <c r="N119" s="236"/>
      <c r="O119" s="233">
        <f t="shared" si="43"/>
        <v>0</v>
      </c>
      <c r="P119" s="234"/>
      <c r="Q119" s="235"/>
      <c r="R119" s="236"/>
      <c r="S119" s="233">
        <f t="shared" si="44"/>
        <v>0</v>
      </c>
      <c r="T119" s="234"/>
      <c r="U119" s="235"/>
      <c r="V119" s="236"/>
      <c r="Z119" s="203">
        <f t="shared" si="45"/>
        <v>0</v>
      </c>
      <c r="AA119" s="204" t="str">
        <f t="shared" si="46"/>
        <v>-</v>
      </c>
    </row>
    <row r="120" spans="2:27" s="2" customFormat="1" ht="15" x14ac:dyDescent="0.25">
      <c r="B120" s="155" t="s">
        <v>263</v>
      </c>
      <c r="C120" s="590" t="s">
        <v>264</v>
      </c>
      <c r="D120" s="590"/>
      <c r="E120" s="590"/>
      <c r="F120" s="591"/>
      <c r="G120" s="226">
        <f>SUM('Priedas 8'!$I$117,'Priedas 8'!$K$117)</f>
        <v>0</v>
      </c>
      <c r="H120" s="227">
        <f t="shared" ref="H120:V120" si="47">SUM(H121:H127)</f>
        <v>0</v>
      </c>
      <c r="I120" s="183">
        <f t="shared" si="47"/>
        <v>0</v>
      </c>
      <c r="J120" s="228">
        <f t="shared" si="47"/>
        <v>0</v>
      </c>
      <c r="K120" s="226">
        <f t="shared" si="47"/>
        <v>0</v>
      </c>
      <c r="L120" s="241">
        <f t="shared" si="47"/>
        <v>0</v>
      </c>
      <c r="M120" s="242">
        <f t="shared" si="47"/>
        <v>0</v>
      </c>
      <c r="N120" s="243">
        <f t="shared" si="47"/>
        <v>0</v>
      </c>
      <c r="O120" s="226">
        <f t="shared" si="47"/>
        <v>0</v>
      </c>
      <c r="P120" s="241">
        <f t="shared" si="47"/>
        <v>0</v>
      </c>
      <c r="Q120" s="242">
        <f t="shared" si="47"/>
        <v>0</v>
      </c>
      <c r="R120" s="243">
        <f t="shared" si="47"/>
        <v>0</v>
      </c>
      <c r="S120" s="226">
        <f t="shared" si="47"/>
        <v>0</v>
      </c>
      <c r="T120" s="241">
        <f t="shared" si="47"/>
        <v>0</v>
      </c>
      <c r="U120" s="242">
        <f t="shared" si="47"/>
        <v>0</v>
      </c>
      <c r="V120" s="243">
        <f t="shared" si="47"/>
        <v>0</v>
      </c>
      <c r="Z120" s="203">
        <f t="shared" si="45"/>
        <v>0</v>
      </c>
      <c r="AA120" s="204" t="str">
        <f t="shared" si="46"/>
        <v>-</v>
      </c>
    </row>
    <row r="121" spans="2:27" s="2" customFormat="1" ht="15" x14ac:dyDescent="0.25">
      <c r="B121" s="148" t="s">
        <v>265</v>
      </c>
      <c r="C121" s="582" t="s">
        <v>266</v>
      </c>
      <c r="D121" s="582"/>
      <c r="E121" s="582"/>
      <c r="F121" s="583"/>
      <c r="G121" s="233">
        <f>SUM('Priedas 8'!$I$118,'Priedas 8'!$K$118)</f>
        <v>0</v>
      </c>
      <c r="H121" s="179">
        <f t="shared" ref="H121:J127" si="48">SUM(L121,P121,T121)</f>
        <v>0</v>
      </c>
      <c r="I121" s="183">
        <f t="shared" si="48"/>
        <v>0</v>
      </c>
      <c r="J121" s="228">
        <f t="shared" si="48"/>
        <v>0</v>
      </c>
      <c r="K121" s="233">
        <f t="shared" ref="K121:K127" si="49">SUM(L121:N121)</f>
        <v>0</v>
      </c>
      <c r="L121" s="234"/>
      <c r="M121" s="235"/>
      <c r="N121" s="236"/>
      <c r="O121" s="233">
        <f t="shared" ref="O121:O127" si="50">SUM(P121:R121)</f>
        <v>0</v>
      </c>
      <c r="P121" s="234"/>
      <c r="Q121" s="235"/>
      <c r="R121" s="236"/>
      <c r="S121" s="233">
        <f t="shared" ref="S121:S127" si="51">SUM(T121:V121)</f>
        <v>0</v>
      </c>
      <c r="T121" s="234"/>
      <c r="U121" s="235"/>
      <c r="V121" s="236"/>
      <c r="Z121" s="203">
        <f t="shared" si="45"/>
        <v>0</v>
      </c>
      <c r="AA121" s="204" t="str">
        <f t="shared" si="46"/>
        <v>-</v>
      </c>
    </row>
    <row r="122" spans="2:27" s="2" customFormat="1" ht="15" x14ac:dyDescent="0.25">
      <c r="B122" s="148" t="s">
        <v>267</v>
      </c>
      <c r="C122" s="582" t="s">
        <v>268</v>
      </c>
      <c r="D122" s="582"/>
      <c r="E122" s="582"/>
      <c r="F122" s="583"/>
      <c r="G122" s="233">
        <f>SUM('Priedas 8'!$I$119,'Priedas 8'!$K$119)</f>
        <v>0</v>
      </c>
      <c r="H122" s="179">
        <f t="shared" si="48"/>
        <v>0</v>
      </c>
      <c r="I122" s="183">
        <f t="shared" si="48"/>
        <v>0</v>
      </c>
      <c r="J122" s="228">
        <f t="shared" si="48"/>
        <v>0</v>
      </c>
      <c r="K122" s="233">
        <f t="shared" si="49"/>
        <v>0</v>
      </c>
      <c r="L122" s="234"/>
      <c r="M122" s="235"/>
      <c r="N122" s="236"/>
      <c r="O122" s="233">
        <f t="shared" si="50"/>
        <v>0</v>
      </c>
      <c r="P122" s="234"/>
      <c r="Q122" s="235"/>
      <c r="R122" s="236"/>
      <c r="S122" s="233">
        <f t="shared" si="51"/>
        <v>0</v>
      </c>
      <c r="T122" s="234"/>
      <c r="U122" s="235"/>
      <c r="V122" s="236"/>
      <c r="Z122" s="203">
        <f t="shared" si="45"/>
        <v>0</v>
      </c>
      <c r="AA122" s="204" t="str">
        <f t="shared" si="46"/>
        <v>-</v>
      </c>
    </row>
    <row r="123" spans="2:27" s="2" customFormat="1" ht="15" x14ac:dyDescent="0.25">
      <c r="B123" s="148" t="s">
        <v>269</v>
      </c>
      <c r="C123" s="582" t="s">
        <v>270</v>
      </c>
      <c r="D123" s="582"/>
      <c r="E123" s="582"/>
      <c r="F123" s="583"/>
      <c r="G123" s="233">
        <f>SUM('Priedas 8'!$I$120,'Priedas 8'!$K$120)</f>
        <v>0</v>
      </c>
      <c r="H123" s="179">
        <f t="shared" si="48"/>
        <v>0</v>
      </c>
      <c r="I123" s="183">
        <f t="shared" si="48"/>
        <v>0</v>
      </c>
      <c r="J123" s="228">
        <f t="shared" si="48"/>
        <v>0</v>
      </c>
      <c r="K123" s="233">
        <f t="shared" si="49"/>
        <v>0</v>
      </c>
      <c r="L123" s="234"/>
      <c r="M123" s="235"/>
      <c r="N123" s="236"/>
      <c r="O123" s="233">
        <f t="shared" si="50"/>
        <v>0</v>
      </c>
      <c r="P123" s="234"/>
      <c r="Q123" s="235"/>
      <c r="R123" s="236"/>
      <c r="S123" s="233">
        <f t="shared" si="51"/>
        <v>0</v>
      </c>
      <c r="T123" s="234"/>
      <c r="U123" s="235"/>
      <c r="V123" s="236"/>
      <c r="Z123" s="203">
        <f t="shared" si="45"/>
        <v>0</v>
      </c>
      <c r="AA123" s="204" t="str">
        <f t="shared" si="46"/>
        <v>-</v>
      </c>
    </row>
    <row r="124" spans="2:27" s="2" customFormat="1" ht="15" x14ac:dyDescent="0.25">
      <c r="B124" s="148" t="s">
        <v>271</v>
      </c>
      <c r="C124" s="582" t="s">
        <v>272</v>
      </c>
      <c r="D124" s="582"/>
      <c r="E124" s="582"/>
      <c r="F124" s="583"/>
      <c r="G124" s="233">
        <f>SUM('Priedas 8'!$I$121,'Priedas 8'!$K$121)</f>
        <v>0</v>
      </c>
      <c r="H124" s="179">
        <f t="shared" si="48"/>
        <v>0</v>
      </c>
      <c r="I124" s="183">
        <f t="shared" si="48"/>
        <v>0</v>
      </c>
      <c r="J124" s="228">
        <f t="shared" si="48"/>
        <v>0</v>
      </c>
      <c r="K124" s="233">
        <f t="shared" si="49"/>
        <v>0</v>
      </c>
      <c r="L124" s="234"/>
      <c r="M124" s="235"/>
      <c r="N124" s="236"/>
      <c r="O124" s="233">
        <f t="shared" si="50"/>
        <v>0</v>
      </c>
      <c r="P124" s="234"/>
      <c r="Q124" s="235"/>
      <c r="R124" s="236"/>
      <c r="S124" s="233">
        <f t="shared" si="51"/>
        <v>0</v>
      </c>
      <c r="T124" s="234"/>
      <c r="U124" s="235"/>
      <c r="V124" s="236"/>
      <c r="Z124" s="203">
        <f t="shared" si="45"/>
        <v>0</v>
      </c>
      <c r="AA124" s="204" t="str">
        <f t="shared" si="46"/>
        <v>-</v>
      </c>
    </row>
    <row r="125" spans="2:27" s="2" customFormat="1" ht="15" x14ac:dyDescent="0.25">
      <c r="B125" s="148" t="s">
        <v>273</v>
      </c>
      <c r="C125" s="582" t="s">
        <v>274</v>
      </c>
      <c r="D125" s="582"/>
      <c r="E125" s="582"/>
      <c r="F125" s="583"/>
      <c r="G125" s="233">
        <f>SUM('Priedas 8'!$I$122,'Priedas 8'!$K$122)</f>
        <v>0</v>
      </c>
      <c r="H125" s="179">
        <f t="shared" si="48"/>
        <v>0</v>
      </c>
      <c r="I125" s="183">
        <f t="shared" si="48"/>
        <v>0</v>
      </c>
      <c r="J125" s="228">
        <f t="shared" si="48"/>
        <v>0</v>
      </c>
      <c r="K125" s="233">
        <f t="shared" si="49"/>
        <v>0</v>
      </c>
      <c r="L125" s="234"/>
      <c r="M125" s="235"/>
      <c r="N125" s="236"/>
      <c r="O125" s="233">
        <f t="shared" si="50"/>
        <v>0</v>
      </c>
      <c r="P125" s="234"/>
      <c r="Q125" s="235"/>
      <c r="R125" s="236"/>
      <c r="S125" s="233">
        <f t="shared" si="51"/>
        <v>0</v>
      </c>
      <c r="T125" s="234"/>
      <c r="U125" s="235"/>
      <c r="V125" s="236"/>
      <c r="Z125" s="203">
        <f t="shared" si="45"/>
        <v>0</v>
      </c>
      <c r="AA125" s="204" t="str">
        <f t="shared" si="46"/>
        <v>-</v>
      </c>
    </row>
    <row r="126" spans="2:27" s="2" customFormat="1" ht="12.75" customHeight="1" x14ac:dyDescent="0.25">
      <c r="B126" s="163" t="s">
        <v>275</v>
      </c>
      <c r="C126" s="592" t="s">
        <v>276</v>
      </c>
      <c r="D126" s="582"/>
      <c r="E126" s="582"/>
      <c r="F126" s="583"/>
      <c r="G126" s="233">
        <f>SUM('Priedas 8'!$I$123,'Priedas 8'!$K$123)</f>
        <v>0</v>
      </c>
      <c r="H126" s="179">
        <f t="shared" si="48"/>
        <v>0</v>
      </c>
      <c r="I126" s="183">
        <f t="shared" si="48"/>
        <v>0</v>
      </c>
      <c r="J126" s="228">
        <f t="shared" si="48"/>
        <v>0</v>
      </c>
      <c r="K126" s="233">
        <f t="shared" si="49"/>
        <v>0</v>
      </c>
      <c r="L126" s="234"/>
      <c r="M126" s="235"/>
      <c r="N126" s="236"/>
      <c r="O126" s="233">
        <f t="shared" si="50"/>
        <v>0</v>
      </c>
      <c r="P126" s="234"/>
      <c r="Q126" s="235"/>
      <c r="R126" s="236"/>
      <c r="S126" s="233">
        <f t="shared" si="51"/>
        <v>0</v>
      </c>
      <c r="T126" s="234"/>
      <c r="U126" s="235"/>
      <c r="V126" s="236"/>
      <c r="Z126" s="203">
        <f t="shared" si="45"/>
        <v>0</v>
      </c>
      <c r="AA126" s="204" t="str">
        <f t="shared" si="46"/>
        <v>-</v>
      </c>
    </row>
    <row r="127" spans="2:27" s="2" customFormat="1" ht="12.75" customHeight="1" x14ac:dyDescent="0.25">
      <c r="B127" s="163" t="s">
        <v>397</v>
      </c>
      <c r="C127" s="582" t="str">
        <f>'Priedas 5'!$C$118</f>
        <v>Kitų mokesčių valstybei  (nurodyti) sąnaudos</v>
      </c>
      <c r="D127" s="582"/>
      <c r="E127" s="582"/>
      <c r="F127" s="583"/>
      <c r="G127" s="233">
        <f>SUM('Priedas 8'!$I$124,'Priedas 8'!$K$124)</f>
        <v>0</v>
      </c>
      <c r="H127" s="179">
        <f t="shared" si="48"/>
        <v>0</v>
      </c>
      <c r="I127" s="183">
        <f t="shared" si="48"/>
        <v>0</v>
      </c>
      <c r="J127" s="228">
        <f t="shared" si="48"/>
        <v>0</v>
      </c>
      <c r="K127" s="233">
        <f t="shared" si="49"/>
        <v>0</v>
      </c>
      <c r="L127" s="234"/>
      <c r="M127" s="235"/>
      <c r="N127" s="236"/>
      <c r="O127" s="233">
        <f t="shared" si="50"/>
        <v>0</v>
      </c>
      <c r="P127" s="234"/>
      <c r="Q127" s="235"/>
      <c r="R127" s="236"/>
      <c r="S127" s="233">
        <f t="shared" si="51"/>
        <v>0</v>
      </c>
      <c r="T127" s="234"/>
      <c r="U127" s="235"/>
      <c r="V127" s="236"/>
      <c r="Z127" s="203">
        <f t="shared" si="45"/>
        <v>0</v>
      </c>
      <c r="AA127" s="204" t="str">
        <f t="shared" si="46"/>
        <v>-</v>
      </c>
    </row>
    <row r="128" spans="2:27" s="2" customFormat="1" ht="15" x14ac:dyDescent="0.25">
      <c r="B128" s="155" t="s">
        <v>279</v>
      </c>
      <c r="C128" s="590" t="s">
        <v>280</v>
      </c>
      <c r="D128" s="590"/>
      <c r="E128" s="590"/>
      <c r="F128" s="591"/>
      <c r="G128" s="226">
        <f>SUM('Priedas 8'!$I$125,'Priedas 8'!$K$125)</f>
        <v>0</v>
      </c>
      <c r="H128" s="227">
        <f t="shared" ref="H128:V128" si="52">SUM(H129:H133)</f>
        <v>0</v>
      </c>
      <c r="I128" s="183">
        <f t="shared" si="52"/>
        <v>0</v>
      </c>
      <c r="J128" s="228">
        <f t="shared" si="52"/>
        <v>0</v>
      </c>
      <c r="K128" s="226">
        <f t="shared" si="52"/>
        <v>0</v>
      </c>
      <c r="L128" s="241">
        <f t="shared" si="52"/>
        <v>0</v>
      </c>
      <c r="M128" s="242">
        <f t="shared" si="52"/>
        <v>0</v>
      </c>
      <c r="N128" s="243">
        <f t="shared" si="52"/>
        <v>0</v>
      </c>
      <c r="O128" s="226">
        <f t="shared" si="52"/>
        <v>0</v>
      </c>
      <c r="P128" s="241">
        <f t="shared" si="52"/>
        <v>0</v>
      </c>
      <c r="Q128" s="242">
        <f t="shared" si="52"/>
        <v>0</v>
      </c>
      <c r="R128" s="243">
        <f t="shared" si="52"/>
        <v>0</v>
      </c>
      <c r="S128" s="226">
        <f t="shared" si="52"/>
        <v>0</v>
      </c>
      <c r="T128" s="241">
        <f t="shared" si="52"/>
        <v>0</v>
      </c>
      <c r="U128" s="242">
        <f t="shared" si="52"/>
        <v>0</v>
      </c>
      <c r="V128" s="243">
        <f t="shared" si="52"/>
        <v>0</v>
      </c>
      <c r="Z128" s="203">
        <f t="shared" si="45"/>
        <v>0</v>
      </c>
      <c r="AA128" s="204" t="str">
        <f t="shared" si="46"/>
        <v>-</v>
      </c>
    </row>
    <row r="129" spans="2:27" s="2" customFormat="1" ht="15" x14ac:dyDescent="0.25">
      <c r="B129" s="148" t="s">
        <v>281</v>
      </c>
      <c r="C129" s="582" t="s">
        <v>282</v>
      </c>
      <c r="D129" s="582"/>
      <c r="E129" s="582"/>
      <c r="F129" s="583"/>
      <c r="G129" s="233">
        <f>SUM('Priedas 8'!$I$126,'Priedas 8'!$K$126)</f>
        <v>0</v>
      </c>
      <c r="H129" s="179">
        <f t="shared" ref="H129:J133" si="53">SUM(L129,P129,T129)</f>
        <v>0</v>
      </c>
      <c r="I129" s="183">
        <f t="shared" si="53"/>
        <v>0</v>
      </c>
      <c r="J129" s="228">
        <f t="shared" si="53"/>
        <v>0</v>
      </c>
      <c r="K129" s="233">
        <f>SUM(L129:N129)</f>
        <v>0</v>
      </c>
      <c r="L129" s="234"/>
      <c r="M129" s="235"/>
      <c r="N129" s="236"/>
      <c r="O129" s="233">
        <f>SUM(P129:R129)</f>
        <v>0</v>
      </c>
      <c r="P129" s="234"/>
      <c r="Q129" s="235"/>
      <c r="R129" s="236"/>
      <c r="S129" s="233">
        <f>SUM(T129:V129)</f>
        <v>0</v>
      </c>
      <c r="T129" s="234"/>
      <c r="U129" s="235"/>
      <c r="V129" s="236"/>
      <c r="Z129" s="203">
        <f t="shared" si="45"/>
        <v>0</v>
      </c>
      <c r="AA129" s="204" t="str">
        <f t="shared" si="46"/>
        <v>-</v>
      </c>
    </row>
    <row r="130" spans="2:27" s="2" customFormat="1" ht="15" x14ac:dyDescent="0.25">
      <c r="B130" s="148" t="s">
        <v>283</v>
      </c>
      <c r="C130" s="582" t="s">
        <v>284</v>
      </c>
      <c r="D130" s="582"/>
      <c r="E130" s="582"/>
      <c r="F130" s="583"/>
      <c r="G130" s="233">
        <f>SUM('Priedas 8'!$I$127,'Priedas 8'!$K$127)</f>
        <v>0</v>
      </c>
      <c r="H130" s="179">
        <f t="shared" si="53"/>
        <v>0</v>
      </c>
      <c r="I130" s="183">
        <f t="shared" si="53"/>
        <v>0</v>
      </c>
      <c r="J130" s="228">
        <f t="shared" si="53"/>
        <v>0</v>
      </c>
      <c r="K130" s="233">
        <f>SUM(L130:N130)</f>
        <v>0</v>
      </c>
      <c r="L130" s="234"/>
      <c r="M130" s="235"/>
      <c r="N130" s="236"/>
      <c r="O130" s="233">
        <f>SUM(P130:R130)</f>
        <v>0</v>
      </c>
      <c r="P130" s="234"/>
      <c r="Q130" s="235"/>
      <c r="R130" s="236"/>
      <c r="S130" s="233">
        <f>SUM(T130:V130)</f>
        <v>0</v>
      </c>
      <c r="T130" s="234"/>
      <c r="U130" s="235"/>
      <c r="V130" s="236"/>
      <c r="Z130" s="203">
        <f t="shared" si="45"/>
        <v>0</v>
      </c>
      <c r="AA130" s="204" t="str">
        <f t="shared" si="46"/>
        <v>-</v>
      </c>
    </row>
    <row r="131" spans="2:27" s="2" customFormat="1" ht="15" x14ac:dyDescent="0.25">
      <c r="B131" s="148" t="s">
        <v>285</v>
      </c>
      <c r="C131" s="582" t="s">
        <v>286</v>
      </c>
      <c r="D131" s="582"/>
      <c r="E131" s="582"/>
      <c r="F131" s="583"/>
      <c r="G131" s="233">
        <f>SUM('Priedas 8'!$I$128,'Priedas 8'!$K$128)</f>
        <v>0</v>
      </c>
      <c r="H131" s="179">
        <f t="shared" si="53"/>
        <v>0</v>
      </c>
      <c r="I131" s="183">
        <f t="shared" si="53"/>
        <v>0</v>
      </c>
      <c r="J131" s="228">
        <f t="shared" si="53"/>
        <v>0</v>
      </c>
      <c r="K131" s="233">
        <f>SUM(L131:N131)</f>
        <v>0</v>
      </c>
      <c r="L131" s="234"/>
      <c r="M131" s="235"/>
      <c r="N131" s="236"/>
      <c r="O131" s="233">
        <f>SUM(P131:R131)</f>
        <v>0</v>
      </c>
      <c r="P131" s="234"/>
      <c r="Q131" s="235"/>
      <c r="R131" s="236"/>
      <c r="S131" s="233">
        <f>SUM(T131:V131)</f>
        <v>0</v>
      </c>
      <c r="T131" s="234"/>
      <c r="U131" s="235"/>
      <c r="V131" s="236"/>
      <c r="Z131" s="203">
        <f t="shared" si="45"/>
        <v>0</v>
      </c>
      <c r="AA131" s="204" t="str">
        <f t="shared" si="46"/>
        <v>-</v>
      </c>
    </row>
    <row r="132" spans="2:27" s="2" customFormat="1" ht="15" x14ac:dyDescent="0.25">
      <c r="B132" s="148" t="s">
        <v>287</v>
      </c>
      <c r="C132" s="582" t="str">
        <f>'Priedas 5'!$C$123</f>
        <v>Kitos finansinės sąnaudos (nurodyti)</v>
      </c>
      <c r="D132" s="582"/>
      <c r="E132" s="582"/>
      <c r="F132" s="583"/>
      <c r="G132" s="233">
        <f>SUM('Priedas 8'!$I$129,'Priedas 8'!$K$129)</f>
        <v>0</v>
      </c>
      <c r="H132" s="179">
        <f t="shared" si="53"/>
        <v>0</v>
      </c>
      <c r="I132" s="183">
        <f t="shared" si="53"/>
        <v>0</v>
      </c>
      <c r="J132" s="228">
        <f t="shared" si="53"/>
        <v>0</v>
      </c>
      <c r="K132" s="233">
        <f>SUM(L132:N132)</f>
        <v>0</v>
      </c>
      <c r="L132" s="234"/>
      <c r="M132" s="235"/>
      <c r="N132" s="236"/>
      <c r="O132" s="233">
        <f>SUM(P132:R132)</f>
        <v>0</v>
      </c>
      <c r="P132" s="234"/>
      <c r="Q132" s="235"/>
      <c r="R132" s="236"/>
      <c r="S132" s="233">
        <f>SUM(T132:V132)</f>
        <v>0</v>
      </c>
      <c r="T132" s="234"/>
      <c r="U132" s="235"/>
      <c r="V132" s="236"/>
      <c r="Z132" s="203">
        <f t="shared" si="45"/>
        <v>0</v>
      </c>
      <c r="AA132" s="204" t="str">
        <f t="shared" si="46"/>
        <v>-</v>
      </c>
    </row>
    <row r="133" spans="2:27" s="2" customFormat="1" ht="15" x14ac:dyDescent="0.25">
      <c r="B133" s="148" t="s">
        <v>289</v>
      </c>
      <c r="C133" s="582" t="str">
        <f>'Priedas 5'!$C$124</f>
        <v/>
      </c>
      <c r="D133" s="582"/>
      <c r="E133" s="582"/>
      <c r="F133" s="583"/>
      <c r="G133" s="233">
        <f>SUM('Priedas 8'!$I$130,'Priedas 8'!$K$130)</f>
        <v>0</v>
      </c>
      <c r="H133" s="179">
        <f t="shared" si="53"/>
        <v>0</v>
      </c>
      <c r="I133" s="183">
        <f t="shared" si="53"/>
        <v>0</v>
      </c>
      <c r="J133" s="228">
        <f t="shared" si="53"/>
        <v>0</v>
      </c>
      <c r="K133" s="233">
        <f>SUM(L133:N133)</f>
        <v>0</v>
      </c>
      <c r="L133" s="234"/>
      <c r="M133" s="235"/>
      <c r="N133" s="236"/>
      <c r="O133" s="233">
        <f>SUM(P133:R133)</f>
        <v>0</v>
      </c>
      <c r="P133" s="234"/>
      <c r="Q133" s="235"/>
      <c r="R133" s="236"/>
      <c r="S133" s="233">
        <f>SUM(T133:V133)</f>
        <v>0</v>
      </c>
      <c r="T133" s="234"/>
      <c r="U133" s="235"/>
      <c r="V133" s="236"/>
      <c r="Z133" s="203">
        <f t="shared" si="45"/>
        <v>0</v>
      </c>
      <c r="AA133" s="204" t="str">
        <f t="shared" si="46"/>
        <v>-</v>
      </c>
    </row>
    <row r="134" spans="2:27" s="2" customFormat="1" ht="15" x14ac:dyDescent="0.25">
      <c r="B134" s="155" t="s">
        <v>290</v>
      </c>
      <c r="C134" s="590" t="s">
        <v>291</v>
      </c>
      <c r="D134" s="590"/>
      <c r="E134" s="590"/>
      <c r="F134" s="591"/>
      <c r="G134" s="226">
        <f>SUM('Priedas 8'!$I$131,'Priedas 8'!$K$131)</f>
        <v>0</v>
      </c>
      <c r="H134" s="227">
        <f t="shared" ref="H134:V134" si="54">SUM(H135:H146)</f>
        <v>0</v>
      </c>
      <c r="I134" s="183">
        <f t="shared" si="54"/>
        <v>0</v>
      </c>
      <c r="J134" s="228">
        <f t="shared" si="54"/>
        <v>0</v>
      </c>
      <c r="K134" s="226">
        <f t="shared" si="54"/>
        <v>0</v>
      </c>
      <c r="L134" s="241">
        <f t="shared" si="54"/>
        <v>0</v>
      </c>
      <c r="M134" s="242">
        <f t="shared" si="54"/>
        <v>0</v>
      </c>
      <c r="N134" s="243">
        <f t="shared" si="54"/>
        <v>0</v>
      </c>
      <c r="O134" s="226">
        <f t="shared" si="54"/>
        <v>0</v>
      </c>
      <c r="P134" s="241">
        <f t="shared" si="54"/>
        <v>0</v>
      </c>
      <c r="Q134" s="242">
        <f t="shared" si="54"/>
        <v>0</v>
      </c>
      <c r="R134" s="243">
        <f t="shared" si="54"/>
        <v>0</v>
      </c>
      <c r="S134" s="226">
        <f t="shared" si="54"/>
        <v>0</v>
      </c>
      <c r="T134" s="241">
        <f t="shared" si="54"/>
        <v>0</v>
      </c>
      <c r="U134" s="242">
        <f t="shared" si="54"/>
        <v>0</v>
      </c>
      <c r="V134" s="243">
        <f t="shared" si="54"/>
        <v>0</v>
      </c>
      <c r="Z134" s="203">
        <f t="shared" si="45"/>
        <v>0</v>
      </c>
      <c r="AA134" s="204" t="str">
        <f t="shared" si="46"/>
        <v>-</v>
      </c>
    </row>
    <row r="135" spans="2:27" s="2" customFormat="1" ht="15" x14ac:dyDescent="0.25">
      <c r="B135" s="163" t="s">
        <v>292</v>
      </c>
      <c r="C135" s="582" t="s">
        <v>293</v>
      </c>
      <c r="D135" s="582"/>
      <c r="E135" s="582"/>
      <c r="F135" s="583"/>
      <c r="G135" s="233">
        <f>SUM('Priedas 8'!$I$132,'Priedas 8'!$K$132)</f>
        <v>0</v>
      </c>
      <c r="H135" s="179">
        <f t="shared" ref="H135:H146" si="55">SUM(L135,P135,T135)</f>
        <v>0</v>
      </c>
      <c r="I135" s="183">
        <f t="shared" ref="I135:I146" si="56">SUM(M135,Q135,U135)</f>
        <v>0</v>
      </c>
      <c r="J135" s="228">
        <f t="shared" ref="J135:J146" si="57">SUM(N135,R135,V135)</f>
        <v>0</v>
      </c>
      <c r="K135" s="233">
        <f t="shared" ref="K135:K146" si="58">SUM(L135:N135)</f>
        <v>0</v>
      </c>
      <c r="L135" s="234"/>
      <c r="M135" s="235"/>
      <c r="N135" s="236"/>
      <c r="O135" s="233">
        <f t="shared" ref="O135:O146" si="59">SUM(P135:R135)</f>
        <v>0</v>
      </c>
      <c r="P135" s="234"/>
      <c r="Q135" s="235"/>
      <c r="R135" s="236"/>
      <c r="S135" s="233">
        <f t="shared" ref="S135:S146" si="60">SUM(T135:V135)</f>
        <v>0</v>
      </c>
      <c r="T135" s="234"/>
      <c r="U135" s="235"/>
      <c r="V135" s="236"/>
      <c r="Z135" s="203">
        <f t="shared" si="45"/>
        <v>0</v>
      </c>
      <c r="AA135" s="204" t="str">
        <f t="shared" si="46"/>
        <v>-</v>
      </c>
    </row>
    <row r="136" spans="2:27" s="2" customFormat="1" ht="15" x14ac:dyDescent="0.25">
      <c r="B136" s="163" t="s">
        <v>294</v>
      </c>
      <c r="C136" s="582" t="s">
        <v>295</v>
      </c>
      <c r="D136" s="582"/>
      <c r="E136" s="582"/>
      <c r="F136" s="583"/>
      <c r="G136" s="233">
        <f>SUM('Priedas 8'!$I$133,'Priedas 8'!$K$133)</f>
        <v>0</v>
      </c>
      <c r="H136" s="179">
        <f t="shared" si="55"/>
        <v>0</v>
      </c>
      <c r="I136" s="183">
        <f t="shared" si="56"/>
        <v>0</v>
      </c>
      <c r="J136" s="228">
        <f t="shared" si="57"/>
        <v>0</v>
      </c>
      <c r="K136" s="233">
        <f t="shared" si="58"/>
        <v>0</v>
      </c>
      <c r="L136" s="234"/>
      <c r="M136" s="235"/>
      <c r="N136" s="236"/>
      <c r="O136" s="233">
        <f t="shared" si="59"/>
        <v>0</v>
      </c>
      <c r="P136" s="234"/>
      <c r="Q136" s="235"/>
      <c r="R136" s="236"/>
      <c r="S136" s="233">
        <f t="shared" si="60"/>
        <v>0</v>
      </c>
      <c r="T136" s="234"/>
      <c r="U136" s="235"/>
      <c r="V136" s="236"/>
      <c r="Z136" s="203">
        <f t="shared" si="45"/>
        <v>0</v>
      </c>
      <c r="AA136" s="204" t="str">
        <f t="shared" si="46"/>
        <v>-</v>
      </c>
    </row>
    <row r="137" spans="2:27" s="2" customFormat="1" ht="15" x14ac:dyDescent="0.25">
      <c r="B137" s="163" t="s">
        <v>296</v>
      </c>
      <c r="C137" s="582" t="s">
        <v>297</v>
      </c>
      <c r="D137" s="582"/>
      <c r="E137" s="582"/>
      <c r="F137" s="583"/>
      <c r="G137" s="233">
        <f>SUM('Priedas 8'!$I$134,'Priedas 8'!$K$134)</f>
        <v>0</v>
      </c>
      <c r="H137" s="179">
        <f t="shared" si="55"/>
        <v>0</v>
      </c>
      <c r="I137" s="183">
        <f t="shared" si="56"/>
        <v>0</v>
      </c>
      <c r="J137" s="228">
        <f t="shared" si="57"/>
        <v>0</v>
      </c>
      <c r="K137" s="233">
        <f t="shared" si="58"/>
        <v>0</v>
      </c>
      <c r="L137" s="234"/>
      <c r="M137" s="235"/>
      <c r="N137" s="236"/>
      <c r="O137" s="233">
        <f t="shared" si="59"/>
        <v>0</v>
      </c>
      <c r="P137" s="234"/>
      <c r="Q137" s="235"/>
      <c r="R137" s="236"/>
      <c r="S137" s="233">
        <f t="shared" si="60"/>
        <v>0</v>
      </c>
      <c r="T137" s="234"/>
      <c r="U137" s="235"/>
      <c r="V137" s="236"/>
      <c r="Z137" s="203">
        <f t="shared" si="45"/>
        <v>0</v>
      </c>
      <c r="AA137" s="204" t="str">
        <f t="shared" si="46"/>
        <v>-</v>
      </c>
    </row>
    <row r="138" spans="2:27" s="2" customFormat="1" ht="12.75" customHeight="1" x14ac:dyDescent="0.25">
      <c r="B138" s="163" t="s">
        <v>298</v>
      </c>
      <c r="C138" s="582" t="s">
        <v>299</v>
      </c>
      <c r="D138" s="582"/>
      <c r="E138" s="582"/>
      <c r="F138" s="583"/>
      <c r="G138" s="233">
        <f>SUM('Priedas 8'!$I$135,'Priedas 8'!$K$135)</f>
        <v>0</v>
      </c>
      <c r="H138" s="179">
        <f t="shared" si="55"/>
        <v>0</v>
      </c>
      <c r="I138" s="183">
        <f t="shared" si="56"/>
        <v>0</v>
      </c>
      <c r="J138" s="228">
        <f t="shared" si="57"/>
        <v>0</v>
      </c>
      <c r="K138" s="233">
        <f t="shared" si="58"/>
        <v>0</v>
      </c>
      <c r="L138" s="234"/>
      <c r="M138" s="235"/>
      <c r="N138" s="236"/>
      <c r="O138" s="233">
        <f t="shared" si="59"/>
        <v>0</v>
      </c>
      <c r="P138" s="234"/>
      <c r="Q138" s="235"/>
      <c r="R138" s="236"/>
      <c r="S138" s="233">
        <f t="shared" si="60"/>
        <v>0</v>
      </c>
      <c r="T138" s="234"/>
      <c r="U138" s="235"/>
      <c r="V138" s="236"/>
      <c r="Z138" s="203">
        <f t="shared" si="45"/>
        <v>0</v>
      </c>
      <c r="AA138" s="204" t="str">
        <f t="shared" si="46"/>
        <v>-</v>
      </c>
    </row>
    <row r="139" spans="2:27" s="2" customFormat="1" ht="15" x14ac:dyDescent="0.25">
      <c r="B139" s="163" t="s">
        <v>300</v>
      </c>
      <c r="C139" s="582" t="s">
        <v>301</v>
      </c>
      <c r="D139" s="582"/>
      <c r="E139" s="582"/>
      <c r="F139" s="583"/>
      <c r="G139" s="233">
        <f>SUM('Priedas 8'!$I$136,'Priedas 8'!$K$136)</f>
        <v>0</v>
      </c>
      <c r="H139" s="179">
        <f t="shared" si="55"/>
        <v>0</v>
      </c>
      <c r="I139" s="183">
        <f t="shared" si="56"/>
        <v>0</v>
      </c>
      <c r="J139" s="228">
        <f t="shared" si="57"/>
        <v>0</v>
      </c>
      <c r="K139" s="233">
        <f t="shared" si="58"/>
        <v>0</v>
      </c>
      <c r="L139" s="234"/>
      <c r="M139" s="235"/>
      <c r="N139" s="236"/>
      <c r="O139" s="233">
        <f t="shared" si="59"/>
        <v>0</v>
      </c>
      <c r="P139" s="234"/>
      <c r="Q139" s="235"/>
      <c r="R139" s="236"/>
      <c r="S139" s="233">
        <f t="shared" si="60"/>
        <v>0</v>
      </c>
      <c r="T139" s="234"/>
      <c r="U139" s="235"/>
      <c r="V139" s="236"/>
      <c r="Z139" s="203">
        <f t="shared" si="45"/>
        <v>0</v>
      </c>
      <c r="AA139" s="204" t="str">
        <f t="shared" si="46"/>
        <v>-</v>
      </c>
    </row>
    <row r="140" spans="2:27" s="2" customFormat="1" ht="12.75" customHeight="1" x14ac:dyDescent="0.25">
      <c r="B140" s="163" t="s">
        <v>302</v>
      </c>
      <c r="C140" s="582" t="s">
        <v>303</v>
      </c>
      <c r="D140" s="582"/>
      <c r="E140" s="582"/>
      <c r="F140" s="583"/>
      <c r="G140" s="233">
        <f>SUM('Priedas 8'!$I$137,'Priedas 8'!$K$137)</f>
        <v>0</v>
      </c>
      <c r="H140" s="179">
        <f t="shared" si="55"/>
        <v>0</v>
      </c>
      <c r="I140" s="183">
        <f t="shared" si="56"/>
        <v>0</v>
      </c>
      <c r="J140" s="228">
        <f t="shared" si="57"/>
        <v>0</v>
      </c>
      <c r="K140" s="233">
        <f t="shared" si="58"/>
        <v>0</v>
      </c>
      <c r="L140" s="234"/>
      <c r="M140" s="235"/>
      <c r="N140" s="236"/>
      <c r="O140" s="233">
        <f t="shared" si="59"/>
        <v>0</v>
      </c>
      <c r="P140" s="234"/>
      <c r="Q140" s="235"/>
      <c r="R140" s="236"/>
      <c r="S140" s="233">
        <f t="shared" si="60"/>
        <v>0</v>
      </c>
      <c r="T140" s="234"/>
      <c r="U140" s="235"/>
      <c r="V140" s="236"/>
      <c r="Z140" s="203">
        <f t="shared" si="45"/>
        <v>0</v>
      </c>
      <c r="AA140" s="204" t="str">
        <f t="shared" si="46"/>
        <v>-</v>
      </c>
    </row>
    <row r="141" spans="2:27" s="2" customFormat="1" ht="12.75" customHeight="1" x14ac:dyDescent="0.25">
      <c r="B141" s="163" t="s">
        <v>304</v>
      </c>
      <c r="C141" s="582" t="s">
        <v>305</v>
      </c>
      <c r="D141" s="582"/>
      <c r="E141" s="582"/>
      <c r="F141" s="583"/>
      <c r="G141" s="233">
        <f>SUM('Priedas 8'!$I$138,'Priedas 8'!$K$138)</f>
        <v>0</v>
      </c>
      <c r="H141" s="179">
        <f t="shared" si="55"/>
        <v>0</v>
      </c>
      <c r="I141" s="183">
        <f t="shared" si="56"/>
        <v>0</v>
      </c>
      <c r="J141" s="228">
        <f t="shared" si="57"/>
        <v>0</v>
      </c>
      <c r="K141" s="233">
        <f t="shared" si="58"/>
        <v>0</v>
      </c>
      <c r="L141" s="234"/>
      <c r="M141" s="235"/>
      <c r="N141" s="236"/>
      <c r="O141" s="233">
        <f t="shared" si="59"/>
        <v>0</v>
      </c>
      <c r="P141" s="234"/>
      <c r="Q141" s="235"/>
      <c r="R141" s="236"/>
      <c r="S141" s="233">
        <f t="shared" si="60"/>
        <v>0</v>
      </c>
      <c r="T141" s="234"/>
      <c r="U141" s="235"/>
      <c r="V141" s="236"/>
      <c r="Z141" s="203">
        <f t="shared" si="45"/>
        <v>0</v>
      </c>
      <c r="AA141" s="204" t="str">
        <f t="shared" si="46"/>
        <v>-</v>
      </c>
    </row>
    <row r="142" spans="2:27" s="2" customFormat="1" ht="12.75" customHeight="1" x14ac:dyDescent="0.25">
      <c r="B142" s="163" t="s">
        <v>306</v>
      </c>
      <c r="C142" s="582" t="s">
        <v>307</v>
      </c>
      <c r="D142" s="582"/>
      <c r="E142" s="582"/>
      <c r="F142" s="583"/>
      <c r="G142" s="233">
        <f>SUM('Priedas 8'!$I$139,'Priedas 8'!$K$139)</f>
        <v>0</v>
      </c>
      <c r="H142" s="179">
        <f t="shared" si="55"/>
        <v>0</v>
      </c>
      <c r="I142" s="183">
        <f t="shared" si="56"/>
        <v>0</v>
      </c>
      <c r="J142" s="228">
        <f t="shared" si="57"/>
        <v>0</v>
      </c>
      <c r="K142" s="233">
        <f t="shared" si="58"/>
        <v>0</v>
      </c>
      <c r="L142" s="234"/>
      <c r="M142" s="235"/>
      <c r="N142" s="236"/>
      <c r="O142" s="233">
        <f t="shared" si="59"/>
        <v>0</v>
      </c>
      <c r="P142" s="234"/>
      <c r="Q142" s="235"/>
      <c r="R142" s="236"/>
      <c r="S142" s="233">
        <f t="shared" si="60"/>
        <v>0</v>
      </c>
      <c r="T142" s="234"/>
      <c r="U142" s="235"/>
      <c r="V142" s="236"/>
      <c r="Z142" s="203">
        <f t="shared" si="45"/>
        <v>0</v>
      </c>
      <c r="AA142" s="204" t="str">
        <f t="shared" si="46"/>
        <v>-</v>
      </c>
    </row>
    <row r="143" spans="2:27" s="2" customFormat="1" ht="12.75" customHeight="1" x14ac:dyDescent="0.25">
      <c r="B143" s="163" t="s">
        <v>308</v>
      </c>
      <c r="C143" s="592" t="s">
        <v>309</v>
      </c>
      <c r="D143" s="582"/>
      <c r="E143" s="582"/>
      <c r="F143" s="583"/>
      <c r="G143" s="233">
        <f>SUM('Priedas 8'!$I$140,'Priedas 8'!$K$140)</f>
        <v>0</v>
      </c>
      <c r="H143" s="179">
        <f t="shared" si="55"/>
        <v>0</v>
      </c>
      <c r="I143" s="183">
        <f t="shared" si="56"/>
        <v>0</v>
      </c>
      <c r="J143" s="228">
        <f t="shared" si="57"/>
        <v>0</v>
      </c>
      <c r="K143" s="233">
        <f t="shared" si="58"/>
        <v>0</v>
      </c>
      <c r="L143" s="234"/>
      <c r="M143" s="235"/>
      <c r="N143" s="236"/>
      <c r="O143" s="233">
        <f t="shared" si="59"/>
        <v>0</v>
      </c>
      <c r="P143" s="234"/>
      <c r="Q143" s="235"/>
      <c r="R143" s="236"/>
      <c r="S143" s="233">
        <f t="shared" si="60"/>
        <v>0</v>
      </c>
      <c r="T143" s="234"/>
      <c r="U143" s="235"/>
      <c r="V143" s="236"/>
      <c r="Z143" s="203">
        <f t="shared" si="45"/>
        <v>0</v>
      </c>
      <c r="AA143" s="204" t="str">
        <f t="shared" si="46"/>
        <v>-</v>
      </c>
    </row>
    <row r="144" spans="2:27" s="2" customFormat="1" ht="12.75" customHeight="1" x14ac:dyDescent="0.25">
      <c r="B144" s="163" t="s">
        <v>398</v>
      </c>
      <c r="C144" s="582" t="str">
        <f>'Priedas 5'!$C$135</f>
        <v>Kitos administravimo sąnaudos (nurodyti)</v>
      </c>
      <c r="D144" s="582"/>
      <c r="E144" s="582"/>
      <c r="F144" s="583"/>
      <c r="G144" s="233">
        <f>SUM('Priedas 8'!$I$141,'Priedas 8'!$K$141)</f>
        <v>0</v>
      </c>
      <c r="H144" s="179">
        <f t="shared" si="55"/>
        <v>0</v>
      </c>
      <c r="I144" s="183">
        <f t="shared" si="56"/>
        <v>0</v>
      </c>
      <c r="J144" s="228">
        <f t="shared" si="57"/>
        <v>0</v>
      </c>
      <c r="K144" s="233">
        <f t="shared" si="58"/>
        <v>0</v>
      </c>
      <c r="L144" s="234"/>
      <c r="M144" s="235"/>
      <c r="N144" s="236"/>
      <c r="O144" s="233">
        <f t="shared" si="59"/>
        <v>0</v>
      </c>
      <c r="P144" s="234"/>
      <c r="Q144" s="235"/>
      <c r="R144" s="236"/>
      <c r="S144" s="233">
        <f t="shared" si="60"/>
        <v>0</v>
      </c>
      <c r="T144" s="234"/>
      <c r="U144" s="235"/>
      <c r="V144" s="236"/>
      <c r="Z144" s="203">
        <f t="shared" si="45"/>
        <v>0</v>
      </c>
      <c r="AA144" s="204" t="str">
        <f t="shared" si="46"/>
        <v>-</v>
      </c>
    </row>
    <row r="145" spans="2:27" s="2" customFormat="1" ht="12.75" customHeight="1" x14ac:dyDescent="0.25">
      <c r="B145" s="163" t="s">
        <v>399</v>
      </c>
      <c r="C145" s="582" t="str">
        <f>'Priedas 5'!$C$136</f>
        <v/>
      </c>
      <c r="D145" s="582"/>
      <c r="E145" s="582"/>
      <c r="F145" s="583"/>
      <c r="G145" s="233">
        <f>SUM('Priedas 8'!$I$142,'Priedas 8'!$K$142)</f>
        <v>0</v>
      </c>
      <c r="H145" s="179">
        <f t="shared" si="55"/>
        <v>0</v>
      </c>
      <c r="I145" s="183">
        <f t="shared" si="56"/>
        <v>0</v>
      </c>
      <c r="J145" s="228">
        <f t="shared" si="57"/>
        <v>0</v>
      </c>
      <c r="K145" s="233">
        <f t="shared" si="58"/>
        <v>0</v>
      </c>
      <c r="L145" s="234"/>
      <c r="M145" s="235"/>
      <c r="N145" s="236"/>
      <c r="O145" s="233">
        <f t="shared" si="59"/>
        <v>0</v>
      </c>
      <c r="P145" s="234"/>
      <c r="Q145" s="235"/>
      <c r="R145" s="236"/>
      <c r="S145" s="233">
        <f t="shared" si="60"/>
        <v>0</v>
      </c>
      <c r="T145" s="234"/>
      <c r="U145" s="235"/>
      <c r="V145" s="236"/>
      <c r="Z145" s="203">
        <f t="shared" si="45"/>
        <v>0</v>
      </c>
      <c r="AA145" s="204" t="str">
        <f t="shared" si="46"/>
        <v>-</v>
      </c>
    </row>
    <row r="146" spans="2:27" s="2" customFormat="1" ht="12.75" customHeight="1" x14ac:dyDescent="0.25">
      <c r="B146" s="163" t="s">
        <v>400</v>
      </c>
      <c r="C146" s="582" t="str">
        <f>'Priedas 5'!$C$137</f>
        <v/>
      </c>
      <c r="D146" s="582"/>
      <c r="E146" s="582"/>
      <c r="F146" s="583"/>
      <c r="G146" s="233">
        <f>SUM('Priedas 8'!$I$143,'Priedas 8'!$K$143)</f>
        <v>0</v>
      </c>
      <c r="H146" s="179">
        <f t="shared" si="55"/>
        <v>0</v>
      </c>
      <c r="I146" s="183">
        <f t="shared" si="56"/>
        <v>0</v>
      </c>
      <c r="J146" s="228">
        <f t="shared" si="57"/>
        <v>0</v>
      </c>
      <c r="K146" s="233">
        <f t="shared" si="58"/>
        <v>0</v>
      </c>
      <c r="L146" s="234"/>
      <c r="M146" s="235"/>
      <c r="N146" s="236"/>
      <c r="O146" s="233">
        <f t="shared" si="59"/>
        <v>0</v>
      </c>
      <c r="P146" s="234"/>
      <c r="Q146" s="235"/>
      <c r="R146" s="236"/>
      <c r="S146" s="233">
        <f t="shared" si="60"/>
        <v>0</v>
      </c>
      <c r="T146" s="234"/>
      <c r="U146" s="235"/>
      <c r="V146" s="236"/>
      <c r="Z146" s="203">
        <f t="shared" si="45"/>
        <v>0</v>
      </c>
      <c r="AA146" s="204" t="str">
        <f t="shared" si="46"/>
        <v>-</v>
      </c>
    </row>
    <row r="147" spans="2:27" s="2" customFormat="1" ht="15" x14ac:dyDescent="0.25">
      <c r="B147" s="155" t="s">
        <v>314</v>
      </c>
      <c r="C147" s="590" t="s">
        <v>315</v>
      </c>
      <c r="D147" s="590"/>
      <c r="E147" s="590"/>
      <c r="F147" s="591"/>
      <c r="G147" s="226">
        <f>SUM('Priedas 8'!$I$144,'Priedas 8'!$K$144)</f>
        <v>0</v>
      </c>
      <c r="H147" s="227">
        <f t="shared" ref="H147:V147" si="61">SUM(H148:H157)</f>
        <v>0</v>
      </c>
      <c r="I147" s="183">
        <f t="shared" si="61"/>
        <v>0</v>
      </c>
      <c r="J147" s="228">
        <f t="shared" si="61"/>
        <v>0</v>
      </c>
      <c r="K147" s="226">
        <f t="shared" si="61"/>
        <v>0</v>
      </c>
      <c r="L147" s="241">
        <f t="shared" si="61"/>
        <v>0</v>
      </c>
      <c r="M147" s="242">
        <f t="shared" si="61"/>
        <v>0</v>
      </c>
      <c r="N147" s="243">
        <f t="shared" si="61"/>
        <v>0</v>
      </c>
      <c r="O147" s="226">
        <f t="shared" si="61"/>
        <v>0</v>
      </c>
      <c r="P147" s="241">
        <f t="shared" si="61"/>
        <v>0</v>
      </c>
      <c r="Q147" s="242">
        <f t="shared" si="61"/>
        <v>0</v>
      </c>
      <c r="R147" s="243">
        <f t="shared" si="61"/>
        <v>0</v>
      </c>
      <c r="S147" s="226">
        <f t="shared" si="61"/>
        <v>0</v>
      </c>
      <c r="T147" s="241">
        <f t="shared" si="61"/>
        <v>0</v>
      </c>
      <c r="U147" s="242">
        <f t="shared" si="61"/>
        <v>0</v>
      </c>
      <c r="V147" s="243">
        <f t="shared" si="61"/>
        <v>0</v>
      </c>
      <c r="Z147" s="203">
        <f t="shared" si="45"/>
        <v>0</v>
      </c>
      <c r="AA147" s="204" t="str">
        <f t="shared" si="46"/>
        <v>-</v>
      </c>
    </row>
    <row r="148" spans="2:27" s="2" customFormat="1" ht="12.75" customHeight="1" x14ac:dyDescent="0.25">
      <c r="B148" s="163" t="s">
        <v>316</v>
      </c>
      <c r="C148" s="582" t="s">
        <v>317</v>
      </c>
      <c r="D148" s="582"/>
      <c r="E148" s="582"/>
      <c r="F148" s="583"/>
      <c r="G148" s="233">
        <f>SUM('Priedas 8'!$I$145,'Priedas 8'!$K$145)</f>
        <v>0</v>
      </c>
      <c r="H148" s="179">
        <f t="shared" ref="H148:H157" si="62">SUM(L148,P148,T148)</f>
        <v>0</v>
      </c>
      <c r="I148" s="183">
        <f t="shared" ref="I148:I157" si="63">SUM(M148,Q148,U148)</f>
        <v>0</v>
      </c>
      <c r="J148" s="228">
        <f t="shared" ref="J148:J157" si="64">SUM(N148,R148,V148)</f>
        <v>0</v>
      </c>
      <c r="K148" s="233">
        <f t="shared" ref="K148:K157" si="65">SUM(L148:N148)</f>
        <v>0</v>
      </c>
      <c r="L148" s="234"/>
      <c r="M148" s="235"/>
      <c r="N148" s="236"/>
      <c r="O148" s="233">
        <f t="shared" ref="O148:O157" si="66">SUM(P148:R148)</f>
        <v>0</v>
      </c>
      <c r="P148" s="234"/>
      <c r="Q148" s="235"/>
      <c r="R148" s="236"/>
      <c r="S148" s="233">
        <f t="shared" ref="S148:S157" si="67">SUM(T148:V148)</f>
        <v>0</v>
      </c>
      <c r="T148" s="234"/>
      <c r="U148" s="235"/>
      <c r="V148" s="236"/>
      <c r="Z148" s="203">
        <f t="shared" si="45"/>
        <v>0</v>
      </c>
      <c r="AA148" s="204" t="str">
        <f t="shared" si="46"/>
        <v>-</v>
      </c>
    </row>
    <row r="149" spans="2:27" s="2" customFormat="1" ht="12.75" customHeight="1" x14ac:dyDescent="0.25">
      <c r="B149" s="163" t="s">
        <v>318</v>
      </c>
      <c r="C149" s="582" t="s">
        <v>319</v>
      </c>
      <c r="D149" s="582"/>
      <c r="E149" s="582"/>
      <c r="F149" s="583"/>
      <c r="G149" s="233">
        <f>SUM('Priedas 8'!$I$146,'Priedas 8'!$K$146)</f>
        <v>0</v>
      </c>
      <c r="H149" s="179">
        <f t="shared" si="62"/>
        <v>0</v>
      </c>
      <c r="I149" s="183">
        <f t="shared" si="63"/>
        <v>0</v>
      </c>
      <c r="J149" s="228">
        <f t="shared" si="64"/>
        <v>0</v>
      </c>
      <c r="K149" s="233">
        <f t="shared" si="65"/>
        <v>0</v>
      </c>
      <c r="L149" s="234"/>
      <c r="M149" s="235"/>
      <c r="N149" s="236"/>
      <c r="O149" s="233">
        <f t="shared" si="66"/>
        <v>0</v>
      </c>
      <c r="P149" s="234"/>
      <c r="Q149" s="235"/>
      <c r="R149" s="236"/>
      <c r="S149" s="233">
        <f t="shared" si="67"/>
        <v>0</v>
      </c>
      <c r="T149" s="234"/>
      <c r="U149" s="235"/>
      <c r="V149" s="236"/>
      <c r="Z149" s="203">
        <f t="shared" ref="Z149:Z178" si="68">G149-SUM(H149:J149)</f>
        <v>0</v>
      </c>
      <c r="AA149" s="204" t="str">
        <f t="shared" ref="AA149:AA178" si="69">IF(Z149&gt;0.5,"Prašome paskirstyti likusias sąnaudas",IF(Z149&lt;-0.5,"Paskirstėte daugiau sąnaudų negu yra priskirta šiam pogrupiui","-"))</f>
        <v>-</v>
      </c>
    </row>
    <row r="150" spans="2:27" s="2" customFormat="1" ht="12.75" customHeight="1" x14ac:dyDescent="0.25">
      <c r="B150" s="163" t="s">
        <v>320</v>
      </c>
      <c r="C150" s="582" t="s">
        <v>321</v>
      </c>
      <c r="D150" s="582"/>
      <c r="E150" s="582"/>
      <c r="F150" s="583"/>
      <c r="G150" s="233">
        <f>SUM('Priedas 8'!$I$147,'Priedas 8'!$K$147)</f>
        <v>0</v>
      </c>
      <c r="H150" s="179">
        <f t="shared" si="62"/>
        <v>0</v>
      </c>
      <c r="I150" s="183">
        <f t="shared" si="63"/>
        <v>0</v>
      </c>
      <c r="J150" s="228">
        <f t="shared" si="64"/>
        <v>0</v>
      </c>
      <c r="K150" s="233">
        <f t="shared" si="65"/>
        <v>0</v>
      </c>
      <c r="L150" s="234"/>
      <c r="M150" s="235"/>
      <c r="N150" s="236"/>
      <c r="O150" s="233">
        <f t="shared" si="66"/>
        <v>0</v>
      </c>
      <c r="P150" s="234"/>
      <c r="Q150" s="235"/>
      <c r="R150" s="236"/>
      <c r="S150" s="233">
        <f t="shared" si="67"/>
        <v>0</v>
      </c>
      <c r="T150" s="234"/>
      <c r="U150" s="235"/>
      <c r="V150" s="236"/>
      <c r="Z150" s="203">
        <f t="shared" si="68"/>
        <v>0</v>
      </c>
      <c r="AA150" s="204" t="str">
        <f t="shared" si="69"/>
        <v>-</v>
      </c>
    </row>
    <row r="151" spans="2:27" s="2" customFormat="1" ht="15" x14ac:dyDescent="0.25">
      <c r="B151" s="163" t="s">
        <v>322</v>
      </c>
      <c r="C151" s="582" t="s">
        <v>323</v>
      </c>
      <c r="D151" s="582"/>
      <c r="E151" s="582"/>
      <c r="F151" s="583"/>
      <c r="G151" s="233">
        <f>SUM('Priedas 8'!$I$148,'Priedas 8'!$K$148)</f>
        <v>0</v>
      </c>
      <c r="H151" s="179">
        <f t="shared" si="62"/>
        <v>0</v>
      </c>
      <c r="I151" s="183">
        <f t="shared" si="63"/>
        <v>0</v>
      </c>
      <c r="J151" s="228">
        <f t="shared" si="64"/>
        <v>0</v>
      </c>
      <c r="K151" s="233">
        <f t="shared" si="65"/>
        <v>0</v>
      </c>
      <c r="L151" s="234"/>
      <c r="M151" s="235"/>
      <c r="N151" s="236"/>
      <c r="O151" s="233">
        <f t="shared" si="66"/>
        <v>0</v>
      </c>
      <c r="P151" s="234"/>
      <c r="Q151" s="235"/>
      <c r="R151" s="236"/>
      <c r="S151" s="233">
        <f t="shared" si="67"/>
        <v>0</v>
      </c>
      <c r="T151" s="234"/>
      <c r="U151" s="235"/>
      <c r="V151" s="236"/>
      <c r="Z151" s="203">
        <f t="shared" si="68"/>
        <v>0</v>
      </c>
      <c r="AA151" s="204" t="str">
        <f t="shared" si="69"/>
        <v>-</v>
      </c>
    </row>
    <row r="152" spans="2:27" s="2" customFormat="1" ht="12.75" customHeight="1" x14ac:dyDescent="0.25">
      <c r="B152" s="163" t="s">
        <v>324</v>
      </c>
      <c r="C152" s="582" t="s">
        <v>325</v>
      </c>
      <c r="D152" s="582"/>
      <c r="E152" s="582"/>
      <c r="F152" s="583"/>
      <c r="G152" s="233">
        <f>SUM('Priedas 8'!$I$149,'Priedas 8'!$K$149)</f>
        <v>0</v>
      </c>
      <c r="H152" s="179">
        <f t="shared" si="62"/>
        <v>0</v>
      </c>
      <c r="I152" s="183">
        <f t="shared" si="63"/>
        <v>0</v>
      </c>
      <c r="J152" s="228">
        <f t="shared" si="64"/>
        <v>0</v>
      </c>
      <c r="K152" s="233">
        <f t="shared" si="65"/>
        <v>0</v>
      </c>
      <c r="L152" s="234"/>
      <c r="M152" s="235"/>
      <c r="N152" s="236"/>
      <c r="O152" s="233">
        <f t="shared" si="66"/>
        <v>0</v>
      </c>
      <c r="P152" s="234"/>
      <c r="Q152" s="235"/>
      <c r="R152" s="236"/>
      <c r="S152" s="233">
        <f t="shared" si="67"/>
        <v>0</v>
      </c>
      <c r="T152" s="234"/>
      <c r="U152" s="235"/>
      <c r="V152" s="236"/>
      <c r="Z152" s="203">
        <f t="shared" si="68"/>
        <v>0</v>
      </c>
      <c r="AA152" s="204" t="str">
        <f t="shared" si="69"/>
        <v>-</v>
      </c>
    </row>
    <row r="153" spans="2:27" s="2" customFormat="1" ht="12.75" customHeight="1" x14ac:dyDescent="0.25">
      <c r="B153" s="163" t="s">
        <v>326</v>
      </c>
      <c r="C153" s="582" t="s">
        <v>327</v>
      </c>
      <c r="D153" s="582"/>
      <c r="E153" s="582"/>
      <c r="F153" s="583"/>
      <c r="G153" s="233">
        <f>SUM('Priedas 8'!$I$150,'Priedas 8'!$K$150)</f>
        <v>0</v>
      </c>
      <c r="H153" s="179">
        <f t="shared" si="62"/>
        <v>0</v>
      </c>
      <c r="I153" s="183">
        <f t="shared" si="63"/>
        <v>0</v>
      </c>
      <c r="J153" s="228">
        <f t="shared" si="64"/>
        <v>0</v>
      </c>
      <c r="K153" s="233">
        <f t="shared" si="65"/>
        <v>0</v>
      </c>
      <c r="L153" s="234"/>
      <c r="M153" s="235"/>
      <c r="N153" s="236"/>
      <c r="O153" s="233">
        <f t="shared" si="66"/>
        <v>0</v>
      </c>
      <c r="P153" s="234"/>
      <c r="Q153" s="235"/>
      <c r="R153" s="236"/>
      <c r="S153" s="233">
        <f t="shared" si="67"/>
        <v>0</v>
      </c>
      <c r="T153" s="234"/>
      <c r="U153" s="235"/>
      <c r="V153" s="236"/>
      <c r="Z153" s="203">
        <f t="shared" si="68"/>
        <v>0</v>
      </c>
      <c r="AA153" s="204" t="str">
        <f t="shared" si="69"/>
        <v>-</v>
      </c>
    </row>
    <row r="154" spans="2:27" s="2" customFormat="1" ht="12.75" customHeight="1" x14ac:dyDescent="0.25">
      <c r="B154" s="163" t="s">
        <v>328</v>
      </c>
      <c r="C154" s="582" t="s">
        <v>329</v>
      </c>
      <c r="D154" s="582"/>
      <c r="E154" s="582"/>
      <c r="F154" s="583"/>
      <c r="G154" s="233">
        <f>SUM('Priedas 8'!$I$151,'Priedas 8'!$K$151)</f>
        <v>0</v>
      </c>
      <c r="H154" s="179">
        <f t="shared" si="62"/>
        <v>0</v>
      </c>
      <c r="I154" s="183">
        <f t="shared" si="63"/>
        <v>0</v>
      </c>
      <c r="J154" s="228">
        <f t="shared" si="64"/>
        <v>0</v>
      </c>
      <c r="K154" s="233">
        <f t="shared" si="65"/>
        <v>0</v>
      </c>
      <c r="L154" s="234"/>
      <c r="M154" s="235"/>
      <c r="N154" s="236"/>
      <c r="O154" s="233">
        <f t="shared" si="66"/>
        <v>0</v>
      </c>
      <c r="P154" s="234"/>
      <c r="Q154" s="235"/>
      <c r="R154" s="236"/>
      <c r="S154" s="233">
        <f t="shared" si="67"/>
        <v>0</v>
      </c>
      <c r="T154" s="234"/>
      <c r="U154" s="235"/>
      <c r="V154" s="236"/>
      <c r="Z154" s="203">
        <f t="shared" si="68"/>
        <v>0</v>
      </c>
      <c r="AA154" s="204" t="str">
        <f t="shared" si="69"/>
        <v>-</v>
      </c>
    </row>
    <row r="155" spans="2:27" s="2" customFormat="1" ht="12.75" customHeight="1" x14ac:dyDescent="0.25">
      <c r="B155" s="163" t="s">
        <v>330</v>
      </c>
      <c r="C155" s="582" t="s">
        <v>401</v>
      </c>
      <c r="D155" s="582"/>
      <c r="E155" s="582"/>
      <c r="F155" s="583"/>
      <c r="G155" s="233">
        <f>SUM('Priedas 8'!$I$152,'Priedas 8'!$K$152)</f>
        <v>0</v>
      </c>
      <c r="H155" s="179">
        <f t="shared" si="62"/>
        <v>0</v>
      </c>
      <c r="I155" s="183">
        <f t="shared" si="63"/>
        <v>0</v>
      </c>
      <c r="J155" s="228">
        <f t="shared" si="64"/>
        <v>0</v>
      </c>
      <c r="K155" s="233">
        <f t="shared" si="65"/>
        <v>0</v>
      </c>
      <c r="L155" s="234"/>
      <c r="M155" s="235"/>
      <c r="N155" s="236"/>
      <c r="O155" s="233">
        <f t="shared" si="66"/>
        <v>0</v>
      </c>
      <c r="P155" s="234"/>
      <c r="Q155" s="235"/>
      <c r="R155" s="236"/>
      <c r="S155" s="233">
        <f t="shared" si="67"/>
        <v>0</v>
      </c>
      <c r="T155" s="234"/>
      <c r="U155" s="235"/>
      <c r="V155" s="236"/>
      <c r="Z155" s="203">
        <f t="shared" si="68"/>
        <v>0</v>
      </c>
      <c r="AA155" s="204" t="str">
        <f t="shared" si="69"/>
        <v>-</v>
      </c>
    </row>
    <row r="156" spans="2:27" s="2" customFormat="1" ht="12.75" customHeight="1" x14ac:dyDescent="0.25">
      <c r="B156" s="163" t="s">
        <v>332</v>
      </c>
      <c r="C156" s="582" t="str">
        <f>'Priedas 5'!$C$147</f>
        <v>Kitos rinkodaros, pardavimų sąnaudos (Registro c. išl.)</v>
      </c>
      <c r="D156" s="582"/>
      <c r="E156" s="582"/>
      <c r="F156" s="583"/>
      <c r="G156" s="233">
        <f>SUM('Priedas 8'!$I$153,'Priedas 8'!$K$153)</f>
        <v>0</v>
      </c>
      <c r="H156" s="179">
        <f t="shared" si="62"/>
        <v>0</v>
      </c>
      <c r="I156" s="183">
        <f t="shared" si="63"/>
        <v>0</v>
      </c>
      <c r="J156" s="228">
        <f t="shared" si="64"/>
        <v>0</v>
      </c>
      <c r="K156" s="233">
        <f t="shared" si="65"/>
        <v>0</v>
      </c>
      <c r="L156" s="234"/>
      <c r="M156" s="235"/>
      <c r="N156" s="236"/>
      <c r="O156" s="233">
        <f t="shared" si="66"/>
        <v>0</v>
      </c>
      <c r="P156" s="234"/>
      <c r="Q156" s="235"/>
      <c r="R156" s="236"/>
      <c r="S156" s="233">
        <f t="shared" si="67"/>
        <v>0</v>
      </c>
      <c r="T156" s="234"/>
      <c r="U156" s="235"/>
      <c r="V156" s="236"/>
      <c r="Z156" s="203">
        <f t="shared" si="68"/>
        <v>0</v>
      </c>
      <c r="AA156" s="204" t="str">
        <f t="shared" si="69"/>
        <v>-</v>
      </c>
    </row>
    <row r="157" spans="2:27" s="2" customFormat="1" ht="12.75" customHeight="1" x14ac:dyDescent="0.25">
      <c r="B157" s="163" t="s">
        <v>334</v>
      </c>
      <c r="C157" s="582" t="str">
        <f>'Priedas 5'!$C$148</f>
        <v/>
      </c>
      <c r="D157" s="582"/>
      <c r="E157" s="582"/>
      <c r="F157" s="583"/>
      <c r="G157" s="233">
        <f>SUM('Priedas 8'!$I$154,'Priedas 8'!$K$154)</f>
        <v>0</v>
      </c>
      <c r="H157" s="179">
        <f t="shared" si="62"/>
        <v>0</v>
      </c>
      <c r="I157" s="183">
        <f t="shared" si="63"/>
        <v>0</v>
      </c>
      <c r="J157" s="228">
        <f t="shared" si="64"/>
        <v>0</v>
      </c>
      <c r="K157" s="233">
        <f t="shared" si="65"/>
        <v>0</v>
      </c>
      <c r="L157" s="234"/>
      <c r="M157" s="235"/>
      <c r="N157" s="236"/>
      <c r="O157" s="233">
        <f t="shared" si="66"/>
        <v>0</v>
      </c>
      <c r="P157" s="234"/>
      <c r="Q157" s="235"/>
      <c r="R157" s="236"/>
      <c r="S157" s="233">
        <f t="shared" si="67"/>
        <v>0</v>
      </c>
      <c r="T157" s="234"/>
      <c r="U157" s="235"/>
      <c r="V157" s="236"/>
      <c r="Z157" s="203">
        <f t="shared" si="68"/>
        <v>0</v>
      </c>
      <c r="AA157" s="204" t="str">
        <f t="shared" si="69"/>
        <v>-</v>
      </c>
    </row>
    <row r="158" spans="2:27" s="2" customFormat="1" ht="15" x14ac:dyDescent="0.25">
      <c r="B158" s="155" t="s">
        <v>335</v>
      </c>
      <c r="C158" s="589" t="s">
        <v>336</v>
      </c>
      <c r="D158" s="590"/>
      <c r="E158" s="590"/>
      <c r="F158" s="591"/>
      <c r="G158" s="226">
        <f>SUM('Priedas 8'!$I$155,'Priedas 8'!$K$155)</f>
        <v>0</v>
      </c>
      <c r="H158" s="227">
        <f t="shared" ref="H158:V158" si="70">SUM(H159:H160)</f>
        <v>0</v>
      </c>
      <c r="I158" s="183">
        <f t="shared" si="70"/>
        <v>0</v>
      </c>
      <c r="J158" s="228">
        <f t="shared" si="70"/>
        <v>0</v>
      </c>
      <c r="K158" s="226">
        <f t="shared" si="70"/>
        <v>0</v>
      </c>
      <c r="L158" s="241">
        <f t="shared" si="70"/>
        <v>0</v>
      </c>
      <c r="M158" s="242">
        <f t="shared" si="70"/>
        <v>0</v>
      </c>
      <c r="N158" s="243">
        <f t="shared" si="70"/>
        <v>0</v>
      </c>
      <c r="O158" s="226">
        <f t="shared" si="70"/>
        <v>0</v>
      </c>
      <c r="P158" s="241">
        <f t="shared" si="70"/>
        <v>0</v>
      </c>
      <c r="Q158" s="242">
        <f t="shared" si="70"/>
        <v>0</v>
      </c>
      <c r="R158" s="243">
        <f t="shared" si="70"/>
        <v>0</v>
      </c>
      <c r="S158" s="226">
        <f t="shared" si="70"/>
        <v>0</v>
      </c>
      <c r="T158" s="241">
        <f t="shared" si="70"/>
        <v>0</v>
      </c>
      <c r="U158" s="242">
        <f t="shared" si="70"/>
        <v>0</v>
      </c>
      <c r="V158" s="243">
        <f t="shared" si="70"/>
        <v>0</v>
      </c>
      <c r="Z158" s="203">
        <f t="shared" si="68"/>
        <v>0</v>
      </c>
      <c r="AA158" s="204" t="str">
        <f t="shared" si="69"/>
        <v>-</v>
      </c>
    </row>
    <row r="159" spans="2:27" s="2" customFormat="1" ht="15" x14ac:dyDescent="0.25">
      <c r="B159" s="148" t="s">
        <v>337</v>
      </c>
      <c r="C159" s="582" t="s">
        <v>338</v>
      </c>
      <c r="D159" s="582"/>
      <c r="E159" s="582"/>
      <c r="F159" s="583"/>
      <c r="G159" s="233">
        <f>SUM('Priedas 8'!$I$156,'Priedas 8'!$K$156)</f>
        <v>0</v>
      </c>
      <c r="H159" s="179">
        <f t="shared" ref="H159:J160" si="71">SUM(L159,P159,T159)</f>
        <v>0</v>
      </c>
      <c r="I159" s="183">
        <f t="shared" si="71"/>
        <v>0</v>
      </c>
      <c r="J159" s="228">
        <f t="shared" si="71"/>
        <v>0</v>
      </c>
      <c r="K159" s="233">
        <f>SUM(L159:N159)</f>
        <v>0</v>
      </c>
      <c r="L159" s="234"/>
      <c r="M159" s="235"/>
      <c r="N159" s="236"/>
      <c r="O159" s="233">
        <f>SUM(P159:R159)</f>
        <v>0</v>
      </c>
      <c r="P159" s="234"/>
      <c r="Q159" s="235"/>
      <c r="R159" s="236"/>
      <c r="S159" s="233">
        <f>SUM(T159:V159)</f>
        <v>0</v>
      </c>
      <c r="T159" s="234"/>
      <c r="U159" s="235"/>
      <c r="V159" s="236"/>
      <c r="Z159" s="203">
        <f t="shared" si="68"/>
        <v>0</v>
      </c>
      <c r="AA159" s="204" t="str">
        <f t="shared" si="69"/>
        <v>-</v>
      </c>
    </row>
    <row r="160" spans="2:27" s="2" customFormat="1" ht="15" x14ac:dyDescent="0.25">
      <c r="B160" s="148" t="s">
        <v>339</v>
      </c>
      <c r="C160" s="582" t="str">
        <f>'Priedas 5'!$C$151</f>
        <v>Kitos sąnaudos, susijusios su šilumos ūkio turto nuoma, koncesija (nurodyti)</v>
      </c>
      <c r="D160" s="582"/>
      <c r="E160" s="582"/>
      <c r="F160" s="583"/>
      <c r="G160" s="233">
        <f>SUM('Priedas 8'!$I$157,'Priedas 8'!$K$157)</f>
        <v>0</v>
      </c>
      <c r="H160" s="179">
        <f t="shared" si="71"/>
        <v>0</v>
      </c>
      <c r="I160" s="183">
        <f t="shared" si="71"/>
        <v>0</v>
      </c>
      <c r="J160" s="228">
        <f t="shared" si="71"/>
        <v>0</v>
      </c>
      <c r="K160" s="233">
        <f>SUM(L160:N160)</f>
        <v>0</v>
      </c>
      <c r="L160" s="234"/>
      <c r="M160" s="235"/>
      <c r="N160" s="236"/>
      <c r="O160" s="233">
        <f>SUM(P160:R160)</f>
        <v>0</v>
      </c>
      <c r="P160" s="234"/>
      <c r="Q160" s="235"/>
      <c r="R160" s="236"/>
      <c r="S160" s="233">
        <f>SUM(T160:V160)</f>
        <v>0</v>
      </c>
      <c r="T160" s="234"/>
      <c r="U160" s="235"/>
      <c r="V160" s="236"/>
      <c r="Z160" s="203">
        <f t="shared" si="68"/>
        <v>0</v>
      </c>
      <c r="AA160" s="204" t="str">
        <f t="shared" si="69"/>
        <v>-</v>
      </c>
    </row>
    <row r="161" spans="2:27" s="2" customFormat="1" ht="15" x14ac:dyDescent="0.25">
      <c r="B161" s="155" t="s">
        <v>341</v>
      </c>
      <c r="C161" s="590" t="s">
        <v>342</v>
      </c>
      <c r="D161" s="590"/>
      <c r="E161" s="590"/>
      <c r="F161" s="591"/>
      <c r="G161" s="226">
        <f>SUM('Priedas 8'!$I$158,'Priedas 8'!$K$158)</f>
        <v>0</v>
      </c>
      <c r="H161" s="227">
        <f t="shared" ref="H161:V161" si="72">SUM(H162:H177)</f>
        <v>0</v>
      </c>
      <c r="I161" s="183">
        <f t="shared" si="72"/>
        <v>0</v>
      </c>
      <c r="J161" s="228">
        <f t="shared" si="72"/>
        <v>0</v>
      </c>
      <c r="K161" s="226">
        <f t="shared" si="72"/>
        <v>0</v>
      </c>
      <c r="L161" s="241">
        <f t="shared" si="72"/>
        <v>0</v>
      </c>
      <c r="M161" s="242">
        <f t="shared" si="72"/>
        <v>0</v>
      </c>
      <c r="N161" s="243">
        <f t="shared" si="72"/>
        <v>0</v>
      </c>
      <c r="O161" s="226">
        <f t="shared" si="72"/>
        <v>0</v>
      </c>
      <c r="P161" s="241">
        <f t="shared" si="72"/>
        <v>0</v>
      </c>
      <c r="Q161" s="242">
        <f t="shared" si="72"/>
        <v>0</v>
      </c>
      <c r="R161" s="243">
        <f t="shared" si="72"/>
        <v>0</v>
      </c>
      <c r="S161" s="226">
        <f t="shared" si="72"/>
        <v>0</v>
      </c>
      <c r="T161" s="241">
        <f t="shared" si="72"/>
        <v>0</v>
      </c>
      <c r="U161" s="242">
        <f t="shared" si="72"/>
        <v>0</v>
      </c>
      <c r="V161" s="243">
        <f t="shared" si="72"/>
        <v>0</v>
      </c>
      <c r="Z161" s="203">
        <f t="shared" si="68"/>
        <v>0</v>
      </c>
      <c r="AA161" s="204" t="str">
        <f t="shared" si="69"/>
        <v>-</v>
      </c>
    </row>
    <row r="162" spans="2:27" s="2" customFormat="1" ht="12.75" customHeight="1" x14ac:dyDescent="0.25">
      <c r="B162" s="163" t="s">
        <v>343</v>
      </c>
      <c r="C162" s="592" t="s">
        <v>344</v>
      </c>
      <c r="D162" s="582"/>
      <c r="E162" s="582"/>
      <c r="F162" s="642"/>
      <c r="G162" s="233">
        <f>SUM('Priedas 8'!$I$159,'Priedas 8'!$K$159)</f>
        <v>0</v>
      </c>
      <c r="H162" s="179">
        <f t="shared" ref="H162:H177" si="73">SUM(L162,P162,T162)</f>
        <v>0</v>
      </c>
      <c r="I162" s="183">
        <f t="shared" ref="I162:I177" si="74">SUM(M162,Q162,U162)</f>
        <v>0</v>
      </c>
      <c r="J162" s="228">
        <f t="shared" ref="J162:J177" si="75">SUM(N162,R162,V162)</f>
        <v>0</v>
      </c>
      <c r="K162" s="233">
        <f t="shared" ref="K162:K177" si="76">SUM(L162:N162)</f>
        <v>0</v>
      </c>
      <c r="L162" s="234"/>
      <c r="M162" s="235"/>
      <c r="N162" s="236"/>
      <c r="O162" s="233">
        <f t="shared" ref="O162:O177" si="77">SUM(P162:R162)</f>
        <v>0</v>
      </c>
      <c r="P162" s="234"/>
      <c r="Q162" s="235"/>
      <c r="R162" s="236"/>
      <c r="S162" s="233">
        <f t="shared" ref="S162:S177" si="78">SUM(T162:V162)</f>
        <v>0</v>
      </c>
      <c r="T162" s="234"/>
      <c r="U162" s="235"/>
      <c r="V162" s="236"/>
      <c r="Z162" s="203">
        <f t="shared" si="68"/>
        <v>0</v>
      </c>
      <c r="AA162" s="204" t="str">
        <f t="shared" si="69"/>
        <v>-</v>
      </c>
    </row>
    <row r="163" spans="2:27" s="2" customFormat="1" ht="12.75" customHeight="1" x14ac:dyDescent="0.25">
      <c r="B163" s="163" t="s">
        <v>345</v>
      </c>
      <c r="C163" s="592" t="s">
        <v>346</v>
      </c>
      <c r="D163" s="582"/>
      <c r="E163" s="582"/>
      <c r="F163" s="642"/>
      <c r="G163" s="233">
        <f>SUM('Priedas 8'!$I$160,'Priedas 8'!$K$160)</f>
        <v>0</v>
      </c>
      <c r="H163" s="179">
        <f t="shared" si="73"/>
        <v>0</v>
      </c>
      <c r="I163" s="183">
        <f t="shared" si="74"/>
        <v>0</v>
      </c>
      <c r="J163" s="228">
        <f t="shared" si="75"/>
        <v>0</v>
      </c>
      <c r="K163" s="233">
        <f t="shared" si="76"/>
        <v>0</v>
      </c>
      <c r="L163" s="234"/>
      <c r="M163" s="235"/>
      <c r="N163" s="236"/>
      <c r="O163" s="233">
        <f t="shared" si="77"/>
        <v>0</v>
      </c>
      <c r="P163" s="234"/>
      <c r="Q163" s="235"/>
      <c r="R163" s="236"/>
      <c r="S163" s="233">
        <f t="shared" si="78"/>
        <v>0</v>
      </c>
      <c r="T163" s="234"/>
      <c r="U163" s="235"/>
      <c r="V163" s="236"/>
      <c r="Z163" s="203">
        <f t="shared" si="68"/>
        <v>0</v>
      </c>
      <c r="AA163" s="204" t="str">
        <f t="shared" si="69"/>
        <v>-</v>
      </c>
    </row>
    <row r="164" spans="2:27" s="2" customFormat="1" ht="12.75" customHeight="1" x14ac:dyDescent="0.25">
      <c r="B164" s="163" t="s">
        <v>347</v>
      </c>
      <c r="C164" s="592" t="s">
        <v>348</v>
      </c>
      <c r="D164" s="582"/>
      <c r="E164" s="582"/>
      <c r="F164" s="642"/>
      <c r="G164" s="233">
        <f>SUM('Priedas 8'!$I$161,'Priedas 8'!$K$161)</f>
        <v>0</v>
      </c>
      <c r="H164" s="179">
        <f t="shared" si="73"/>
        <v>0</v>
      </c>
      <c r="I164" s="183">
        <f t="shared" si="74"/>
        <v>0</v>
      </c>
      <c r="J164" s="228">
        <f t="shared" si="75"/>
        <v>0</v>
      </c>
      <c r="K164" s="233">
        <f t="shared" si="76"/>
        <v>0</v>
      </c>
      <c r="L164" s="234"/>
      <c r="M164" s="235"/>
      <c r="N164" s="236"/>
      <c r="O164" s="233">
        <f t="shared" si="77"/>
        <v>0</v>
      </c>
      <c r="P164" s="234"/>
      <c r="Q164" s="235"/>
      <c r="R164" s="236"/>
      <c r="S164" s="233">
        <f t="shared" si="78"/>
        <v>0</v>
      </c>
      <c r="T164" s="234"/>
      <c r="U164" s="235"/>
      <c r="V164" s="236"/>
      <c r="Z164" s="203">
        <f t="shared" si="68"/>
        <v>0</v>
      </c>
      <c r="AA164" s="204" t="str">
        <f t="shared" si="69"/>
        <v>-</v>
      </c>
    </row>
    <row r="165" spans="2:27" s="2" customFormat="1" ht="12.75" customHeight="1" x14ac:dyDescent="0.25">
      <c r="B165" s="163" t="s">
        <v>349</v>
      </c>
      <c r="C165" s="592" t="s">
        <v>350</v>
      </c>
      <c r="D165" s="582"/>
      <c r="E165" s="582"/>
      <c r="F165" s="642"/>
      <c r="G165" s="233">
        <f>SUM('Priedas 8'!$I$162,'Priedas 8'!$K$162)</f>
        <v>0</v>
      </c>
      <c r="H165" s="179">
        <f t="shared" si="73"/>
        <v>0</v>
      </c>
      <c r="I165" s="183">
        <f t="shared" si="74"/>
        <v>0</v>
      </c>
      <c r="J165" s="228">
        <f t="shared" si="75"/>
        <v>0</v>
      </c>
      <c r="K165" s="233">
        <f t="shared" si="76"/>
        <v>0</v>
      </c>
      <c r="L165" s="234"/>
      <c r="M165" s="235"/>
      <c r="N165" s="236"/>
      <c r="O165" s="233">
        <f t="shared" si="77"/>
        <v>0</v>
      </c>
      <c r="P165" s="234"/>
      <c r="Q165" s="235"/>
      <c r="R165" s="236"/>
      <c r="S165" s="233">
        <f t="shared" si="78"/>
        <v>0</v>
      </c>
      <c r="T165" s="234"/>
      <c r="U165" s="235"/>
      <c r="V165" s="236"/>
      <c r="Z165" s="203">
        <f t="shared" si="68"/>
        <v>0</v>
      </c>
      <c r="AA165" s="204" t="str">
        <f t="shared" si="69"/>
        <v>-</v>
      </c>
    </row>
    <row r="166" spans="2:27" s="2" customFormat="1" ht="15" x14ac:dyDescent="0.25">
      <c r="B166" s="163" t="s">
        <v>351</v>
      </c>
      <c r="C166" s="592" t="s">
        <v>352</v>
      </c>
      <c r="D166" s="582"/>
      <c r="E166" s="582"/>
      <c r="F166" s="642"/>
      <c r="G166" s="233">
        <f>SUM('Priedas 8'!$I$163,'Priedas 8'!$K$163)</f>
        <v>0</v>
      </c>
      <c r="H166" s="179">
        <f t="shared" si="73"/>
        <v>0</v>
      </c>
      <c r="I166" s="183">
        <f t="shared" si="74"/>
        <v>0</v>
      </c>
      <c r="J166" s="228">
        <f t="shared" si="75"/>
        <v>0</v>
      </c>
      <c r="K166" s="233">
        <f t="shared" si="76"/>
        <v>0</v>
      </c>
      <c r="L166" s="234"/>
      <c r="M166" s="235"/>
      <c r="N166" s="236"/>
      <c r="O166" s="233">
        <f t="shared" si="77"/>
        <v>0</v>
      </c>
      <c r="P166" s="234"/>
      <c r="Q166" s="235"/>
      <c r="R166" s="236"/>
      <c r="S166" s="233">
        <f t="shared" si="78"/>
        <v>0</v>
      </c>
      <c r="T166" s="234"/>
      <c r="U166" s="235"/>
      <c r="V166" s="236"/>
      <c r="Z166" s="203">
        <f t="shared" si="68"/>
        <v>0</v>
      </c>
      <c r="AA166" s="204" t="str">
        <f t="shared" si="69"/>
        <v>-</v>
      </c>
    </row>
    <row r="167" spans="2:27" s="2" customFormat="1" ht="12.75" customHeight="1" x14ac:dyDescent="0.25">
      <c r="B167" s="163" t="s">
        <v>353</v>
      </c>
      <c r="C167" s="592" t="s">
        <v>354</v>
      </c>
      <c r="D167" s="582"/>
      <c r="E167" s="582"/>
      <c r="F167" s="642"/>
      <c r="G167" s="233">
        <f>SUM('Priedas 8'!$I$164,'Priedas 8'!$K$164)</f>
        <v>0</v>
      </c>
      <c r="H167" s="179">
        <f t="shared" si="73"/>
        <v>0</v>
      </c>
      <c r="I167" s="183">
        <f t="shared" si="74"/>
        <v>0</v>
      </c>
      <c r="J167" s="228">
        <f t="shared" si="75"/>
        <v>0</v>
      </c>
      <c r="K167" s="233">
        <f t="shared" si="76"/>
        <v>0</v>
      </c>
      <c r="L167" s="234"/>
      <c r="M167" s="235"/>
      <c r="N167" s="236"/>
      <c r="O167" s="233">
        <f t="shared" si="77"/>
        <v>0</v>
      </c>
      <c r="P167" s="234"/>
      <c r="Q167" s="235"/>
      <c r="R167" s="236"/>
      <c r="S167" s="233">
        <f t="shared" si="78"/>
        <v>0</v>
      </c>
      <c r="T167" s="234"/>
      <c r="U167" s="235"/>
      <c r="V167" s="236"/>
      <c r="Z167" s="203">
        <f t="shared" si="68"/>
        <v>0</v>
      </c>
      <c r="AA167" s="204" t="str">
        <f t="shared" si="69"/>
        <v>-</v>
      </c>
    </row>
    <row r="168" spans="2:27" s="2" customFormat="1" ht="12.75" customHeight="1" x14ac:dyDescent="0.25">
      <c r="B168" s="163" t="s">
        <v>355</v>
      </c>
      <c r="C168" s="592" t="s">
        <v>356</v>
      </c>
      <c r="D168" s="582"/>
      <c r="E168" s="582"/>
      <c r="F168" s="642"/>
      <c r="G168" s="233">
        <f>SUM('Priedas 8'!$I$165,'Priedas 8'!$K$165)</f>
        <v>0</v>
      </c>
      <c r="H168" s="179">
        <f t="shared" si="73"/>
        <v>0</v>
      </c>
      <c r="I168" s="183">
        <f t="shared" si="74"/>
        <v>0</v>
      </c>
      <c r="J168" s="228">
        <f t="shared" si="75"/>
        <v>0</v>
      </c>
      <c r="K168" s="233">
        <f t="shared" si="76"/>
        <v>0</v>
      </c>
      <c r="L168" s="234"/>
      <c r="M168" s="235"/>
      <c r="N168" s="236"/>
      <c r="O168" s="233">
        <f t="shared" si="77"/>
        <v>0</v>
      </c>
      <c r="P168" s="234"/>
      <c r="Q168" s="235"/>
      <c r="R168" s="236"/>
      <c r="S168" s="233">
        <f t="shared" si="78"/>
        <v>0</v>
      </c>
      <c r="T168" s="234"/>
      <c r="U168" s="235"/>
      <c r="V168" s="236"/>
      <c r="Z168" s="203">
        <f t="shared" si="68"/>
        <v>0</v>
      </c>
      <c r="AA168" s="204" t="str">
        <f t="shared" si="69"/>
        <v>-</v>
      </c>
    </row>
    <row r="169" spans="2:27" s="2" customFormat="1" ht="12.75" customHeight="1" x14ac:dyDescent="0.25">
      <c r="B169" s="163" t="s">
        <v>357</v>
      </c>
      <c r="C169" s="592" t="s">
        <v>358</v>
      </c>
      <c r="D169" s="582"/>
      <c r="E169" s="582"/>
      <c r="F169" s="642"/>
      <c r="G169" s="233">
        <f>SUM('Priedas 8'!$I$166,'Priedas 8'!$K$166)</f>
        <v>0</v>
      </c>
      <c r="H169" s="179">
        <f t="shared" si="73"/>
        <v>0</v>
      </c>
      <c r="I169" s="183">
        <f t="shared" si="74"/>
        <v>0</v>
      </c>
      <c r="J169" s="228">
        <f t="shared" si="75"/>
        <v>0</v>
      </c>
      <c r="K169" s="233">
        <f t="shared" si="76"/>
        <v>0</v>
      </c>
      <c r="L169" s="234"/>
      <c r="M169" s="235"/>
      <c r="N169" s="236"/>
      <c r="O169" s="233">
        <f t="shared" si="77"/>
        <v>0</v>
      </c>
      <c r="P169" s="234"/>
      <c r="Q169" s="235"/>
      <c r="R169" s="236"/>
      <c r="S169" s="233">
        <f t="shared" si="78"/>
        <v>0</v>
      </c>
      <c r="T169" s="234"/>
      <c r="U169" s="235"/>
      <c r="V169" s="236"/>
      <c r="Z169" s="203">
        <f t="shared" si="68"/>
        <v>0</v>
      </c>
      <c r="AA169" s="204" t="str">
        <f t="shared" si="69"/>
        <v>-</v>
      </c>
    </row>
    <row r="170" spans="2:27" s="2" customFormat="1" ht="12.75" customHeight="1" x14ac:dyDescent="0.25">
      <c r="B170" s="163" t="s">
        <v>359</v>
      </c>
      <c r="C170" s="592" t="s">
        <v>360</v>
      </c>
      <c r="D170" s="582"/>
      <c r="E170" s="582"/>
      <c r="F170" s="642"/>
      <c r="G170" s="247">
        <f>SUM('Priedas 8'!$I$167,'Priedas 8'!$K$167)</f>
        <v>0</v>
      </c>
      <c r="H170" s="248">
        <f t="shared" si="73"/>
        <v>0</v>
      </c>
      <c r="I170" s="249">
        <f t="shared" si="74"/>
        <v>0</v>
      </c>
      <c r="J170" s="250">
        <f t="shared" si="75"/>
        <v>0</v>
      </c>
      <c r="K170" s="233">
        <f t="shared" si="76"/>
        <v>0</v>
      </c>
      <c r="L170" s="251"/>
      <c r="M170" s="238"/>
      <c r="N170" s="239"/>
      <c r="O170" s="233">
        <f t="shared" si="77"/>
        <v>0</v>
      </c>
      <c r="P170" s="251"/>
      <c r="Q170" s="238"/>
      <c r="R170" s="239"/>
      <c r="S170" s="233">
        <f t="shared" si="78"/>
        <v>0</v>
      </c>
      <c r="T170" s="251"/>
      <c r="U170" s="238"/>
      <c r="V170" s="239"/>
      <c r="Z170" s="203">
        <f t="shared" si="68"/>
        <v>0</v>
      </c>
      <c r="AA170" s="204" t="str">
        <f t="shared" si="69"/>
        <v>-</v>
      </c>
    </row>
    <row r="171" spans="2:27" s="2" customFormat="1" ht="12.75" customHeight="1" x14ac:dyDescent="0.25">
      <c r="B171" s="163" t="s">
        <v>361</v>
      </c>
      <c r="C171" s="582" t="s">
        <v>362</v>
      </c>
      <c r="D171" s="582"/>
      <c r="E171" s="582"/>
      <c r="F171" s="583"/>
      <c r="G171" s="247">
        <f>SUM('Priedas 8'!$I$168,'Priedas 8'!$K$168)</f>
        <v>0</v>
      </c>
      <c r="H171" s="248">
        <f t="shared" si="73"/>
        <v>0</v>
      </c>
      <c r="I171" s="249">
        <f t="shared" si="74"/>
        <v>0</v>
      </c>
      <c r="J171" s="250">
        <f t="shared" si="75"/>
        <v>0</v>
      </c>
      <c r="K171" s="233">
        <f t="shared" si="76"/>
        <v>0</v>
      </c>
      <c r="L171" s="251"/>
      <c r="M171" s="238"/>
      <c r="N171" s="239"/>
      <c r="O171" s="233">
        <f t="shared" si="77"/>
        <v>0</v>
      </c>
      <c r="P171" s="251"/>
      <c r="Q171" s="238"/>
      <c r="R171" s="239"/>
      <c r="S171" s="233">
        <f t="shared" si="78"/>
        <v>0</v>
      </c>
      <c r="T171" s="251"/>
      <c r="U171" s="238"/>
      <c r="V171" s="239"/>
      <c r="Z171" s="203">
        <f t="shared" si="68"/>
        <v>0</v>
      </c>
      <c r="AA171" s="204" t="str">
        <f t="shared" si="69"/>
        <v>-</v>
      </c>
    </row>
    <row r="172" spans="2:27" s="2" customFormat="1" ht="12.75" customHeight="1" x14ac:dyDescent="0.25">
      <c r="B172" s="180" t="s">
        <v>363</v>
      </c>
      <c r="C172" s="582" t="s">
        <v>364</v>
      </c>
      <c r="D172" s="582"/>
      <c r="E172" s="582"/>
      <c r="F172" s="583"/>
      <c r="G172" s="247">
        <f>SUM('Priedas 8'!$I$169,'Priedas 8'!$K$169)</f>
        <v>0</v>
      </c>
      <c r="H172" s="248">
        <f t="shared" si="73"/>
        <v>0</v>
      </c>
      <c r="I172" s="249">
        <f t="shared" si="74"/>
        <v>0</v>
      </c>
      <c r="J172" s="250">
        <f t="shared" si="75"/>
        <v>0</v>
      </c>
      <c r="K172" s="233">
        <f t="shared" si="76"/>
        <v>0</v>
      </c>
      <c r="L172" s="251"/>
      <c r="M172" s="238"/>
      <c r="N172" s="239"/>
      <c r="O172" s="233">
        <f t="shared" si="77"/>
        <v>0</v>
      </c>
      <c r="P172" s="251"/>
      <c r="Q172" s="238"/>
      <c r="R172" s="239"/>
      <c r="S172" s="233">
        <f t="shared" si="78"/>
        <v>0</v>
      </c>
      <c r="T172" s="251"/>
      <c r="U172" s="238"/>
      <c r="V172" s="239"/>
      <c r="Z172" s="203">
        <f t="shared" si="68"/>
        <v>0</v>
      </c>
      <c r="AA172" s="204" t="str">
        <f t="shared" si="69"/>
        <v>-</v>
      </c>
    </row>
    <row r="173" spans="2:27" s="2" customFormat="1" ht="12.75" customHeight="1" x14ac:dyDescent="0.25">
      <c r="B173" s="180" t="s">
        <v>365</v>
      </c>
      <c r="C173" s="582" t="s">
        <v>366</v>
      </c>
      <c r="D173" s="582"/>
      <c r="E173" s="582"/>
      <c r="F173" s="583"/>
      <c r="G173" s="247">
        <f>SUM('Priedas 8'!$I$170,'Priedas 8'!$K$170)</f>
        <v>0</v>
      </c>
      <c r="H173" s="248">
        <f t="shared" si="73"/>
        <v>0</v>
      </c>
      <c r="I173" s="249">
        <f t="shared" si="74"/>
        <v>0</v>
      </c>
      <c r="J173" s="250">
        <f t="shared" si="75"/>
        <v>0</v>
      </c>
      <c r="K173" s="233">
        <f t="shared" si="76"/>
        <v>0</v>
      </c>
      <c r="L173" s="251"/>
      <c r="M173" s="238"/>
      <c r="N173" s="239"/>
      <c r="O173" s="233">
        <f t="shared" si="77"/>
        <v>0</v>
      </c>
      <c r="P173" s="251"/>
      <c r="Q173" s="238"/>
      <c r="R173" s="239"/>
      <c r="S173" s="233">
        <f t="shared" si="78"/>
        <v>0</v>
      </c>
      <c r="T173" s="251"/>
      <c r="U173" s="238"/>
      <c r="V173" s="239"/>
      <c r="Z173" s="203">
        <f t="shared" si="68"/>
        <v>0</v>
      </c>
      <c r="AA173" s="204" t="str">
        <f t="shared" si="69"/>
        <v>-</v>
      </c>
    </row>
    <row r="174" spans="2:27" s="2" customFormat="1" ht="12.75" customHeight="1" x14ac:dyDescent="0.25">
      <c r="B174" s="180" t="s">
        <v>367</v>
      </c>
      <c r="C174" s="582" t="s">
        <v>368</v>
      </c>
      <c r="D174" s="582"/>
      <c r="E174" s="582"/>
      <c r="F174" s="583"/>
      <c r="G174" s="247">
        <f>SUM('Priedas 8'!$I$171,'Priedas 8'!$K$171)</f>
        <v>0</v>
      </c>
      <c r="H174" s="248">
        <f t="shared" si="73"/>
        <v>0</v>
      </c>
      <c r="I174" s="249">
        <f t="shared" si="74"/>
        <v>0</v>
      </c>
      <c r="J174" s="250">
        <f t="shared" si="75"/>
        <v>0</v>
      </c>
      <c r="K174" s="233">
        <f t="shared" si="76"/>
        <v>0</v>
      </c>
      <c r="L174" s="251"/>
      <c r="M174" s="238"/>
      <c r="N174" s="239"/>
      <c r="O174" s="233">
        <f t="shared" si="77"/>
        <v>0</v>
      </c>
      <c r="P174" s="251"/>
      <c r="Q174" s="238"/>
      <c r="R174" s="239"/>
      <c r="S174" s="233">
        <f t="shared" si="78"/>
        <v>0</v>
      </c>
      <c r="T174" s="251"/>
      <c r="U174" s="238"/>
      <c r="V174" s="239"/>
      <c r="Z174" s="203">
        <f t="shared" si="68"/>
        <v>0</v>
      </c>
      <c r="AA174" s="204" t="str">
        <f t="shared" si="69"/>
        <v>-</v>
      </c>
    </row>
    <row r="175" spans="2:27" s="2" customFormat="1" ht="12.75" customHeight="1" x14ac:dyDescent="0.25">
      <c r="B175" s="252" t="s">
        <v>369</v>
      </c>
      <c r="C175" s="706" t="s">
        <v>370</v>
      </c>
      <c r="D175" s="707"/>
      <c r="E175" s="707"/>
      <c r="F175" s="707"/>
      <c r="G175" s="247">
        <f>SUM('Priedas 8'!$I$172,'Priedas 8'!$K$172)</f>
        <v>0</v>
      </c>
      <c r="H175" s="248">
        <f t="shared" si="73"/>
        <v>0</v>
      </c>
      <c r="I175" s="249">
        <f t="shared" si="74"/>
        <v>0</v>
      </c>
      <c r="J175" s="250">
        <f t="shared" si="75"/>
        <v>0</v>
      </c>
      <c r="K175" s="233">
        <f t="shared" si="76"/>
        <v>0</v>
      </c>
      <c r="L175" s="251"/>
      <c r="M175" s="238"/>
      <c r="N175" s="239"/>
      <c r="O175" s="233">
        <f t="shared" si="77"/>
        <v>0</v>
      </c>
      <c r="P175" s="251"/>
      <c r="Q175" s="238"/>
      <c r="R175" s="239"/>
      <c r="S175" s="233">
        <f t="shared" si="78"/>
        <v>0</v>
      </c>
      <c r="T175" s="251"/>
      <c r="U175" s="238"/>
      <c r="V175" s="239"/>
      <c r="Z175" s="203">
        <f t="shared" si="68"/>
        <v>0</v>
      </c>
      <c r="AA175" s="204" t="str">
        <f t="shared" si="69"/>
        <v>-</v>
      </c>
    </row>
    <row r="176" spans="2:27" s="2" customFormat="1" ht="13.5" customHeight="1" x14ac:dyDescent="0.25">
      <c r="B176" s="180" t="s">
        <v>371</v>
      </c>
      <c r="C176" s="643" t="str">
        <f>'Priedas 5'!$C$167</f>
        <v>Kitos pastoviosios sąnaudos (nurodyti)</v>
      </c>
      <c r="D176" s="643"/>
      <c r="E176" s="643"/>
      <c r="F176" s="644"/>
      <c r="G176" s="247">
        <f>SUM('Priedas 8'!$I$173,'Priedas 8'!$K$173)</f>
        <v>0</v>
      </c>
      <c r="H176" s="248">
        <f t="shared" si="73"/>
        <v>0</v>
      </c>
      <c r="I176" s="249">
        <f t="shared" si="74"/>
        <v>0</v>
      </c>
      <c r="J176" s="250">
        <f t="shared" si="75"/>
        <v>0</v>
      </c>
      <c r="K176" s="233">
        <f t="shared" si="76"/>
        <v>0</v>
      </c>
      <c r="L176" s="251"/>
      <c r="M176" s="238"/>
      <c r="N176" s="239"/>
      <c r="O176" s="233">
        <f t="shared" si="77"/>
        <v>0</v>
      </c>
      <c r="P176" s="251"/>
      <c r="Q176" s="238"/>
      <c r="R176" s="239"/>
      <c r="S176" s="233">
        <f t="shared" si="78"/>
        <v>0</v>
      </c>
      <c r="T176" s="251"/>
      <c r="U176" s="238"/>
      <c r="V176" s="239"/>
      <c r="Z176" s="203">
        <f t="shared" si="68"/>
        <v>0</v>
      </c>
      <c r="AA176" s="204" t="str">
        <f t="shared" si="69"/>
        <v>-</v>
      </c>
    </row>
    <row r="177" spans="2:27" s="2" customFormat="1" ht="13.5" customHeight="1" x14ac:dyDescent="0.25">
      <c r="B177" s="180" t="s">
        <v>373</v>
      </c>
      <c r="C177" s="643" t="str">
        <f>'Priedas 5'!$C$168</f>
        <v/>
      </c>
      <c r="D177" s="643"/>
      <c r="E177" s="643"/>
      <c r="F177" s="644"/>
      <c r="G177" s="247">
        <f>SUM('Priedas 8'!$I$174,'Priedas 8'!$K$174)</f>
        <v>0</v>
      </c>
      <c r="H177" s="248">
        <f t="shared" si="73"/>
        <v>0</v>
      </c>
      <c r="I177" s="249">
        <f t="shared" si="74"/>
        <v>0</v>
      </c>
      <c r="J177" s="250">
        <f t="shared" si="75"/>
        <v>0</v>
      </c>
      <c r="K177" s="233">
        <f t="shared" si="76"/>
        <v>0</v>
      </c>
      <c r="L177" s="251"/>
      <c r="M177" s="238"/>
      <c r="N177" s="239"/>
      <c r="O177" s="233">
        <f t="shared" si="77"/>
        <v>0</v>
      </c>
      <c r="P177" s="251"/>
      <c r="Q177" s="238"/>
      <c r="R177" s="239"/>
      <c r="S177" s="233">
        <f t="shared" si="78"/>
        <v>0</v>
      </c>
      <c r="T177" s="251"/>
      <c r="U177" s="238"/>
      <c r="V177" s="239"/>
      <c r="Z177" s="203">
        <f t="shared" si="68"/>
        <v>0</v>
      </c>
      <c r="AA177" s="204" t="str">
        <f t="shared" si="69"/>
        <v>-</v>
      </c>
    </row>
    <row r="178" spans="2:27" s="2" customFormat="1" ht="15" x14ac:dyDescent="0.25">
      <c r="B178" s="253"/>
      <c r="C178" s="704" t="s">
        <v>374</v>
      </c>
      <c r="D178" s="705"/>
      <c r="E178" s="705"/>
      <c r="F178" s="705"/>
      <c r="G178" s="254">
        <f t="shared" ref="G178:V178" si="79">SUM(G161,G158,G147,G134,G128,G120,G107,G80,G52,G44,G40,G36,G33,G24,G21)</f>
        <v>0</v>
      </c>
      <c r="H178" s="255">
        <f t="shared" si="79"/>
        <v>0</v>
      </c>
      <c r="I178" s="256">
        <f t="shared" si="79"/>
        <v>0</v>
      </c>
      <c r="J178" s="257">
        <f t="shared" si="79"/>
        <v>0</v>
      </c>
      <c r="K178" s="254">
        <f t="shared" si="79"/>
        <v>0</v>
      </c>
      <c r="L178" s="255">
        <f t="shared" si="79"/>
        <v>0</v>
      </c>
      <c r="M178" s="256">
        <f t="shared" si="79"/>
        <v>0</v>
      </c>
      <c r="N178" s="257">
        <f t="shared" si="79"/>
        <v>0</v>
      </c>
      <c r="O178" s="254">
        <f t="shared" si="79"/>
        <v>0</v>
      </c>
      <c r="P178" s="255">
        <f t="shared" si="79"/>
        <v>0</v>
      </c>
      <c r="Q178" s="256">
        <f t="shared" si="79"/>
        <v>0</v>
      </c>
      <c r="R178" s="257">
        <f t="shared" si="79"/>
        <v>0</v>
      </c>
      <c r="S178" s="254">
        <f t="shared" si="79"/>
        <v>0</v>
      </c>
      <c r="T178" s="255">
        <f t="shared" si="79"/>
        <v>0</v>
      </c>
      <c r="U178" s="256">
        <f t="shared" si="79"/>
        <v>0</v>
      </c>
      <c r="V178" s="257">
        <f t="shared" si="79"/>
        <v>0</v>
      </c>
      <c r="Z178" s="216">
        <f t="shared" si="68"/>
        <v>0</v>
      </c>
      <c r="AA178" s="204" t="str">
        <f t="shared" si="69"/>
        <v>-</v>
      </c>
    </row>
    <row r="179" spans="2:27" s="2" customFormat="1" ht="15" x14ac:dyDescent="0.25">
      <c r="C179" s="258"/>
      <c r="D179" s="258"/>
      <c r="E179" s="258"/>
      <c r="F179" s="258"/>
      <c r="I179" s="259"/>
      <c r="J179" s="259"/>
    </row>
    <row r="180" spans="2:27" s="2" customFormat="1" ht="15" x14ac:dyDescent="0.25">
      <c r="B180" s="580" t="s">
        <v>68</v>
      </c>
      <c r="C180" s="580"/>
      <c r="D180" s="580"/>
      <c r="E180" s="580"/>
      <c r="F180" s="580"/>
      <c r="G180" s="580"/>
      <c r="H180" s="580"/>
      <c r="I180" s="580"/>
      <c r="J180" s="580"/>
      <c r="K180" s="580"/>
      <c r="L180" s="580"/>
      <c r="M180" s="580"/>
    </row>
    <row r="181" spans="2:27" s="2" customFormat="1" ht="12.75" customHeight="1" x14ac:dyDescent="0.25">
      <c r="B181" s="580" t="s">
        <v>402</v>
      </c>
      <c r="C181" s="580"/>
      <c r="D181" s="580"/>
      <c r="E181" s="580"/>
      <c r="F181" s="580"/>
      <c r="G181" s="580"/>
      <c r="H181" s="580"/>
      <c r="I181" s="580"/>
      <c r="J181" s="580"/>
      <c r="K181" s="580"/>
      <c r="L181" s="580"/>
      <c r="M181" s="580"/>
      <c r="N181" s="187"/>
      <c r="O181" s="187"/>
      <c r="P181" s="187"/>
      <c r="Q181" s="187"/>
      <c r="R181" s="187"/>
      <c r="S181" s="187"/>
      <c r="T181" s="187"/>
      <c r="U181" s="187"/>
      <c r="V181" s="187"/>
    </row>
    <row r="182" spans="2:27" s="2" customFormat="1" ht="33" customHeight="1" x14ac:dyDescent="0.25">
      <c r="B182" s="708" t="s">
        <v>418</v>
      </c>
      <c r="C182" s="708"/>
      <c r="D182" s="708"/>
      <c r="E182" s="708"/>
      <c r="F182" s="708"/>
      <c r="G182" s="708"/>
      <c r="H182" s="708"/>
      <c r="I182" s="708"/>
      <c r="J182" s="708"/>
      <c r="K182" s="708"/>
      <c r="L182" s="708"/>
      <c r="M182" s="708"/>
      <c r="N182" s="708"/>
    </row>
    <row r="183" spans="2:27" s="2" customFormat="1" ht="40.5" customHeight="1" x14ac:dyDescent="0.25">
      <c r="B183" s="580" t="s">
        <v>419</v>
      </c>
      <c r="C183" s="580"/>
      <c r="D183" s="580"/>
      <c r="E183" s="580"/>
      <c r="F183" s="580"/>
      <c r="G183" s="580"/>
      <c r="H183" s="580"/>
      <c r="I183" s="580"/>
      <c r="J183" s="580"/>
      <c r="K183" s="580"/>
      <c r="L183" s="580"/>
      <c r="M183" s="580"/>
      <c r="N183" s="187"/>
    </row>
    <row r="184" spans="2:27" s="2" customFormat="1" ht="12.75" customHeight="1" x14ac:dyDescent="0.25">
      <c r="B184" s="580" t="s">
        <v>420</v>
      </c>
      <c r="C184" s="580"/>
      <c r="D184" s="580"/>
      <c r="E184" s="580"/>
      <c r="F184" s="580"/>
      <c r="G184" s="580"/>
      <c r="H184" s="580"/>
      <c r="I184" s="580"/>
      <c r="J184" s="580"/>
      <c r="K184" s="580"/>
      <c r="L184" s="580"/>
      <c r="M184" s="580"/>
      <c r="N184" s="192"/>
    </row>
  </sheetData>
  <mergeCells count="191">
    <mergeCell ref="A1:AO1"/>
    <mergeCell ref="A2:AO2"/>
    <mergeCell ref="A3:AO3"/>
    <mergeCell ref="A5:AO5"/>
    <mergeCell ref="Z7:AA7"/>
    <mergeCell ref="S8:V8"/>
    <mergeCell ref="Z8:AA20"/>
    <mergeCell ref="B9:F20"/>
    <mergeCell ref="G9:J10"/>
    <mergeCell ref="K9:N9"/>
    <mergeCell ref="O9:R9"/>
    <mergeCell ref="S9:V9"/>
    <mergeCell ref="K10:N10"/>
    <mergeCell ref="O10:R10"/>
    <mergeCell ref="S10:V10"/>
    <mergeCell ref="G11:G20"/>
    <mergeCell ref="H11:H20"/>
    <mergeCell ref="I11:I20"/>
    <mergeCell ref="J11:J20"/>
    <mergeCell ref="K11:K20"/>
    <mergeCell ref="L11:L20"/>
    <mergeCell ref="C21:F21"/>
    <mergeCell ref="C22:F22"/>
    <mergeCell ref="C23:F23"/>
    <mergeCell ref="C24:F24"/>
    <mergeCell ref="C25:F25"/>
    <mergeCell ref="M11:M20"/>
    <mergeCell ref="N11:N20"/>
    <mergeCell ref="O11:O20"/>
    <mergeCell ref="V11:V20"/>
    <mergeCell ref="T11:T20"/>
    <mergeCell ref="U11:U20"/>
    <mergeCell ref="P11:P20"/>
    <mergeCell ref="Q11:Q20"/>
    <mergeCell ref="R11:R20"/>
    <mergeCell ref="S11:S20"/>
    <mergeCell ref="C37:F37"/>
    <mergeCell ref="C26:F26"/>
    <mergeCell ref="C27:F27"/>
    <mergeCell ref="C28:F28"/>
    <mergeCell ref="C29:F29"/>
    <mergeCell ref="C30:F30"/>
    <mergeCell ref="C31:F31"/>
    <mergeCell ref="C32:F32"/>
    <mergeCell ref="C33:F33"/>
    <mergeCell ref="C34:F34"/>
    <mergeCell ref="C35:F35"/>
    <mergeCell ref="C36:F36"/>
    <mergeCell ref="C52:F52"/>
    <mergeCell ref="C39:F39"/>
    <mergeCell ref="C40:F40"/>
    <mergeCell ref="C41:F41"/>
    <mergeCell ref="C42:F42"/>
    <mergeCell ref="C43:F43"/>
    <mergeCell ref="C44:F44"/>
    <mergeCell ref="C45:F45"/>
    <mergeCell ref="C46:F46"/>
    <mergeCell ref="C48:F48"/>
    <mergeCell ref="C50:F50"/>
    <mergeCell ref="C51:F51"/>
    <mergeCell ref="C64:F64"/>
    <mergeCell ref="C53:F53"/>
    <mergeCell ref="C54:F54"/>
    <mergeCell ref="C55:F55"/>
    <mergeCell ref="C56:F56"/>
    <mergeCell ref="C57:F57"/>
    <mergeCell ref="C58:F58"/>
    <mergeCell ref="C59:F59"/>
    <mergeCell ref="C60:F60"/>
    <mergeCell ref="C61:F61"/>
    <mergeCell ref="C62:F62"/>
    <mergeCell ref="C63:F63"/>
    <mergeCell ref="C76:F76"/>
    <mergeCell ref="C65:F65"/>
    <mergeCell ref="C66:F66"/>
    <mergeCell ref="C67:F67"/>
    <mergeCell ref="C68:F68"/>
    <mergeCell ref="C69:F69"/>
    <mergeCell ref="C70:F70"/>
    <mergeCell ref="C71:F71"/>
    <mergeCell ref="C72:F72"/>
    <mergeCell ref="C73:F73"/>
    <mergeCell ref="C74:F74"/>
    <mergeCell ref="C75:F75"/>
    <mergeCell ref="C88:F88"/>
    <mergeCell ref="C77:F77"/>
    <mergeCell ref="C78:F78"/>
    <mergeCell ref="C79:F79"/>
    <mergeCell ref="C80:F80"/>
    <mergeCell ref="C81:F81"/>
    <mergeCell ref="C82:F82"/>
    <mergeCell ref="C83:F83"/>
    <mergeCell ref="C84:F84"/>
    <mergeCell ref="C85:F85"/>
    <mergeCell ref="C86:F86"/>
    <mergeCell ref="C87:F87"/>
    <mergeCell ref="C100:F100"/>
    <mergeCell ref="C89:F89"/>
    <mergeCell ref="C90:F90"/>
    <mergeCell ref="C91:F91"/>
    <mergeCell ref="C92:F92"/>
    <mergeCell ref="C93:F93"/>
    <mergeCell ref="C94:F94"/>
    <mergeCell ref="C95:F95"/>
    <mergeCell ref="C96:F96"/>
    <mergeCell ref="C97:F97"/>
    <mergeCell ref="C98:F98"/>
    <mergeCell ref="C99:F99"/>
    <mergeCell ref="C112:F112"/>
    <mergeCell ref="C101:F101"/>
    <mergeCell ref="C102:F102"/>
    <mergeCell ref="C103:F103"/>
    <mergeCell ref="C104:F104"/>
    <mergeCell ref="C105:F105"/>
    <mergeCell ref="C106:F106"/>
    <mergeCell ref="C107:F107"/>
    <mergeCell ref="C108:F108"/>
    <mergeCell ref="C109:F109"/>
    <mergeCell ref="C110:F110"/>
    <mergeCell ref="C111:F111"/>
    <mergeCell ref="C125:F125"/>
    <mergeCell ref="C113:F113"/>
    <mergeCell ref="C114:F114"/>
    <mergeCell ref="C116:F116"/>
    <mergeCell ref="C117:F117"/>
    <mergeCell ref="C118:F118"/>
    <mergeCell ref="C119:F119"/>
    <mergeCell ref="C115:F115"/>
    <mergeCell ref="C120:F120"/>
    <mergeCell ref="C121:F121"/>
    <mergeCell ref="C122:F122"/>
    <mergeCell ref="C123:F123"/>
    <mergeCell ref="C124:F124"/>
    <mergeCell ref="C137:F137"/>
    <mergeCell ref="C126:F126"/>
    <mergeCell ref="C127:F127"/>
    <mergeCell ref="C128:F128"/>
    <mergeCell ref="C129:F129"/>
    <mergeCell ref="C130:F130"/>
    <mergeCell ref="C131:F131"/>
    <mergeCell ref="C132:F132"/>
    <mergeCell ref="C133:F133"/>
    <mergeCell ref="C134:F134"/>
    <mergeCell ref="C135:F135"/>
    <mergeCell ref="C136:F136"/>
    <mergeCell ref="C149:F149"/>
    <mergeCell ref="C138:F138"/>
    <mergeCell ref="C139:F139"/>
    <mergeCell ref="C140:F140"/>
    <mergeCell ref="C141:F141"/>
    <mergeCell ref="C142:F142"/>
    <mergeCell ref="C143:F143"/>
    <mergeCell ref="C144:F144"/>
    <mergeCell ref="C145:F145"/>
    <mergeCell ref="C146:F146"/>
    <mergeCell ref="C147:F147"/>
    <mergeCell ref="C148:F148"/>
    <mergeCell ref="C161:F161"/>
    <mergeCell ref="C150:F150"/>
    <mergeCell ref="C151:F151"/>
    <mergeCell ref="C152:F152"/>
    <mergeCell ref="C153:F153"/>
    <mergeCell ref="C154:F154"/>
    <mergeCell ref="C155:F155"/>
    <mergeCell ref="C156:F156"/>
    <mergeCell ref="C157:F157"/>
    <mergeCell ref="C158:F158"/>
    <mergeCell ref="C159:F159"/>
    <mergeCell ref="C160:F160"/>
    <mergeCell ref="C173:F173"/>
    <mergeCell ref="C162:F162"/>
    <mergeCell ref="C163:F163"/>
    <mergeCell ref="C164:F164"/>
    <mergeCell ref="C165:F165"/>
    <mergeCell ref="C166:F166"/>
    <mergeCell ref="C167:F167"/>
    <mergeCell ref="C168:F168"/>
    <mergeCell ref="C169:F169"/>
    <mergeCell ref="C170:F170"/>
    <mergeCell ref="C171:F171"/>
    <mergeCell ref="C172:F172"/>
    <mergeCell ref="B183:M183"/>
    <mergeCell ref="B184:M184"/>
    <mergeCell ref="C174:F174"/>
    <mergeCell ref="C176:F176"/>
    <mergeCell ref="C177:F177"/>
    <mergeCell ref="C178:F178"/>
    <mergeCell ref="B180:M180"/>
    <mergeCell ref="B181:M181"/>
    <mergeCell ref="C175:F175"/>
    <mergeCell ref="B182:N182"/>
  </mergeCells>
  <printOptions horizontalCentered="1"/>
  <pageMargins left="0.70833331346511796" right="0.70833331346511796" top="0.747916579246521" bottom="0.35416668653488198" header="0.31527781486511203" footer="0.31527781486511203"/>
  <pageSetup paperSize="9" scale="25" fitToHeight="3"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pageSetUpPr fitToPage="1"/>
  </sheetPr>
  <dimension ref="A1:BA179"/>
  <sheetViews>
    <sheetView zoomScale="45" zoomScaleNormal="45" workbookViewId="0">
      <selection sqref="A1:BA1"/>
    </sheetView>
  </sheetViews>
  <sheetFormatPr defaultColWidth="9.140625" defaultRowHeight="15" customHeight="1" x14ac:dyDescent="0.25"/>
  <cols>
    <col min="1" max="1" width="2" style="188" customWidth="1"/>
    <col min="2" max="5" width="9.140625" style="188" bestFit="1" customWidth="1"/>
    <col min="6" max="6" width="39.5703125" style="188" customWidth="1"/>
    <col min="7" max="7" width="12.5703125" style="188" customWidth="1"/>
    <col min="8" max="8" width="15.85546875" style="188" customWidth="1"/>
    <col min="9" max="9" width="11.42578125" style="188" customWidth="1"/>
    <col min="10" max="10" width="11" style="188" customWidth="1"/>
    <col min="11" max="11" width="10.85546875" style="188" customWidth="1"/>
    <col min="12" max="12" width="9.140625" style="188" bestFit="1" customWidth="1"/>
    <col min="13" max="13" width="15.28515625" style="188" customWidth="1"/>
    <col min="14" max="14" width="12.85546875" style="188" customWidth="1"/>
    <col min="15" max="15" width="9.140625" style="188" bestFit="1" customWidth="1"/>
    <col min="16" max="16" width="12.85546875" style="188" customWidth="1"/>
    <col min="17" max="17" width="11" style="188" customWidth="1"/>
    <col min="18" max="18" width="9.140625" style="188" bestFit="1" customWidth="1"/>
    <col min="19" max="19" width="10.140625" style="188" customWidth="1"/>
    <col min="20" max="20" width="9.140625" style="188" bestFit="1" customWidth="1"/>
    <col min="21" max="21" width="15.7109375" style="188" customWidth="1"/>
    <col min="22" max="22" width="11.28515625" style="188" customWidth="1"/>
    <col min="23" max="23" width="14.140625" style="188" customWidth="1"/>
    <col min="24" max="24" width="9.140625" style="188" bestFit="1" customWidth="1"/>
    <col min="25" max="25" width="17" style="188" customWidth="1"/>
    <col min="26" max="26" width="10.140625" style="188" customWidth="1"/>
    <col min="27" max="29" width="9.140625" style="188" bestFit="1" customWidth="1"/>
    <col min="30" max="30" width="13.5703125" style="188" customWidth="1"/>
    <col min="31" max="31" width="10.85546875" style="188" customWidth="1"/>
    <col min="32" max="32" width="14.85546875" style="188" customWidth="1"/>
    <col min="33" max="33" width="12.7109375" style="188" customWidth="1"/>
    <col min="34" max="34" width="11.85546875" style="188" customWidth="1"/>
    <col min="35" max="35" width="9.140625" style="188" customWidth="1"/>
    <col min="36" max="37" width="11.42578125" style="188" customWidth="1"/>
    <col min="38" max="38" width="9.140625" style="188" customWidth="1"/>
    <col min="39" max="39" width="12.85546875" style="188" customWidth="1"/>
    <col min="40" max="40" width="12.42578125" style="188" customWidth="1"/>
    <col min="41" max="41" width="10.7109375" style="188" customWidth="1"/>
    <col min="42" max="42" width="11.140625" style="188" customWidth="1"/>
    <col min="43" max="43" width="9.140625" style="188" customWidth="1"/>
    <col min="44" max="44" width="15.140625" style="188" customWidth="1"/>
    <col min="45" max="46" width="11.5703125" style="188" customWidth="1"/>
    <col min="47" max="47" width="9.42578125" style="188" customWidth="1"/>
    <col min="48" max="48" width="16.7109375" style="188" customWidth="1"/>
    <col min="49" max="51" width="9.140625" style="188" bestFit="1" customWidth="1"/>
    <col min="52" max="52" width="18.140625" style="188" customWidth="1"/>
    <col min="53" max="53" width="57.140625" style="188" customWidth="1"/>
    <col min="54" max="54" width="9.140625" style="188" bestFit="1" customWidth="1"/>
    <col min="55" max="16384" width="9.140625" style="188"/>
  </cols>
  <sheetData>
    <row r="1" spans="1:53" s="2" customFormat="1" x14ac:dyDescent="0.25">
      <c r="A1" s="669" t="s">
        <v>0</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c r="AW1" s="670"/>
      <c r="AX1" s="670"/>
      <c r="AY1" s="670"/>
      <c r="AZ1" s="670"/>
      <c r="BA1" s="671"/>
    </row>
    <row r="2" spans="1:53" s="2" customFormat="1" x14ac:dyDescent="0.25">
      <c r="A2" s="669" t="s">
        <v>1</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c r="AP2" s="670"/>
      <c r="AQ2" s="670"/>
      <c r="AR2" s="670"/>
      <c r="AS2" s="670"/>
      <c r="AT2" s="670"/>
      <c r="AU2" s="670"/>
      <c r="AV2" s="670"/>
      <c r="AW2" s="670"/>
      <c r="AX2" s="670"/>
      <c r="AY2" s="670"/>
      <c r="AZ2" s="670"/>
      <c r="BA2" s="671"/>
    </row>
    <row r="3" spans="1:53" s="2" customFormat="1" x14ac:dyDescent="0.25">
      <c r="A3" s="672"/>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673"/>
      <c r="AZ3" s="673"/>
      <c r="BA3" s="674"/>
    </row>
    <row r="4" spans="1:53" s="2" customFormat="1" x14ac:dyDescent="0.25">
      <c r="A4" s="190"/>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row>
    <row r="5" spans="1:53" s="2" customFormat="1" x14ac:dyDescent="0.25">
      <c r="A5" s="675" t="s">
        <v>421</v>
      </c>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6"/>
      <c r="AV5" s="676"/>
      <c r="AW5" s="676"/>
      <c r="AX5" s="676"/>
      <c r="AY5" s="676"/>
      <c r="AZ5" s="676"/>
      <c r="BA5" s="677"/>
    </row>
    <row r="6" spans="1:53" s="2" customFormat="1" x14ac:dyDescent="0.25">
      <c r="A6" s="190"/>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row>
    <row r="7" spans="1:53" s="192" customFormat="1" ht="26.25" x14ac:dyDescent="0.4">
      <c r="B7" s="678"/>
      <c r="C7" s="678"/>
      <c r="D7" s="678"/>
      <c r="E7" s="678"/>
      <c r="F7" s="678"/>
      <c r="G7" s="678"/>
      <c r="H7" s="678"/>
      <c r="I7" s="678"/>
      <c r="J7" s="678"/>
      <c r="K7" s="678"/>
      <c r="L7" s="678"/>
      <c r="M7" s="678"/>
      <c r="N7" s="678"/>
      <c r="O7" s="678"/>
      <c r="P7" s="678"/>
      <c r="Q7" s="678"/>
      <c r="R7" s="678"/>
      <c r="S7" s="678"/>
      <c r="T7" s="678"/>
      <c r="U7" s="678"/>
      <c r="V7" s="678"/>
      <c r="W7" s="678"/>
      <c r="X7" s="678"/>
      <c r="Y7" s="678"/>
      <c r="AZ7" s="679" t="s">
        <v>378</v>
      </c>
      <c r="BA7" s="679"/>
    </row>
    <row r="8" spans="1:53" s="192" customFormat="1" ht="16.5" customHeight="1" x14ac:dyDescent="0.2">
      <c r="H8" s="260"/>
      <c r="AP8" s="680" t="s">
        <v>422</v>
      </c>
      <c r="AQ8" s="680"/>
      <c r="AR8" s="680"/>
      <c r="AS8" s="680"/>
      <c r="AT8" s="680"/>
      <c r="AU8" s="680"/>
      <c r="AV8" s="680"/>
      <c r="AZ8" s="733" t="s">
        <v>380</v>
      </c>
      <c r="BA8" s="733"/>
    </row>
    <row r="9" spans="1:53" s="194" customFormat="1" ht="12.75" customHeight="1" x14ac:dyDescent="0.2">
      <c r="B9" s="687" t="s">
        <v>79</v>
      </c>
      <c r="C9" s="688"/>
      <c r="D9" s="688"/>
      <c r="E9" s="688"/>
      <c r="F9" s="768"/>
      <c r="G9" s="693" t="s">
        <v>423</v>
      </c>
      <c r="H9" s="734" t="s">
        <v>6</v>
      </c>
      <c r="I9" s="735"/>
      <c r="J9" s="735"/>
      <c r="K9" s="735"/>
      <c r="L9" s="735"/>
      <c r="M9" s="735"/>
      <c r="N9" s="735"/>
      <c r="O9" s="735"/>
      <c r="P9" s="735"/>
      <c r="Q9" s="735"/>
      <c r="R9" s="735"/>
      <c r="S9" s="735"/>
      <c r="T9" s="735"/>
      <c r="U9" s="735"/>
      <c r="V9" s="735"/>
      <c r="W9" s="735"/>
      <c r="X9" s="735"/>
      <c r="Y9" s="735"/>
      <c r="Z9" s="735"/>
      <c r="AA9" s="735"/>
      <c r="AB9" s="735"/>
      <c r="AC9" s="735"/>
      <c r="AD9" s="736"/>
      <c r="AE9" s="771" t="s">
        <v>60</v>
      </c>
      <c r="AF9" s="771"/>
      <c r="AG9" s="771"/>
      <c r="AH9" s="771"/>
      <c r="AI9" s="771"/>
      <c r="AJ9" s="771"/>
      <c r="AK9" s="771"/>
      <c r="AL9" s="771"/>
      <c r="AM9" s="771"/>
      <c r="AN9" s="771"/>
      <c r="AO9" s="771"/>
      <c r="AP9" s="771"/>
      <c r="AQ9" s="771"/>
      <c r="AR9" s="771"/>
      <c r="AS9" s="771"/>
      <c r="AT9" s="771"/>
      <c r="AU9" s="771"/>
      <c r="AV9" s="772"/>
      <c r="AZ9" s="733"/>
      <c r="BA9" s="733"/>
    </row>
    <row r="10" spans="1:53" s="194" customFormat="1" ht="15" customHeight="1" x14ac:dyDescent="0.25">
      <c r="B10" s="689"/>
      <c r="C10" s="690"/>
      <c r="D10" s="690"/>
      <c r="E10" s="690"/>
      <c r="F10" s="769"/>
      <c r="G10" s="694"/>
      <c r="H10" s="766" t="s">
        <v>424</v>
      </c>
      <c r="I10" s="767"/>
      <c r="J10" s="767"/>
      <c r="K10" s="767"/>
      <c r="L10" s="762"/>
      <c r="M10" s="762" t="s">
        <v>10</v>
      </c>
      <c r="N10" s="762"/>
      <c r="O10" s="762"/>
      <c r="P10" s="750" t="s">
        <v>11</v>
      </c>
      <c r="Q10" s="762" t="s">
        <v>12</v>
      </c>
      <c r="R10" s="762"/>
      <c r="S10" s="762"/>
      <c r="T10" s="762"/>
      <c r="U10" s="750" t="s">
        <v>425</v>
      </c>
      <c r="V10" s="762" t="s">
        <v>14</v>
      </c>
      <c r="W10" s="762"/>
      <c r="X10" s="762"/>
      <c r="Y10" s="750" t="s">
        <v>15</v>
      </c>
      <c r="Z10" s="762" t="s">
        <v>16</v>
      </c>
      <c r="AA10" s="762"/>
      <c r="AB10" s="762"/>
      <c r="AC10" s="755" t="s">
        <v>17</v>
      </c>
      <c r="AD10" s="763"/>
      <c r="AE10" s="766" t="s">
        <v>424</v>
      </c>
      <c r="AF10" s="767"/>
      <c r="AG10" s="767"/>
      <c r="AH10" s="767"/>
      <c r="AI10" s="762"/>
      <c r="AJ10" s="762" t="s">
        <v>10</v>
      </c>
      <c r="AK10" s="762"/>
      <c r="AL10" s="762"/>
      <c r="AM10" s="750" t="s">
        <v>11</v>
      </c>
      <c r="AN10" s="762" t="s">
        <v>12</v>
      </c>
      <c r="AO10" s="762"/>
      <c r="AP10" s="762"/>
      <c r="AQ10" s="762"/>
      <c r="AR10" s="750" t="s">
        <v>425</v>
      </c>
      <c r="AS10" s="762" t="s">
        <v>14</v>
      </c>
      <c r="AT10" s="762"/>
      <c r="AU10" s="762"/>
      <c r="AV10" s="774" t="s">
        <v>15</v>
      </c>
      <c r="AZ10" s="733"/>
      <c r="BA10" s="733"/>
    </row>
    <row r="11" spans="1:53" s="194" customFormat="1" ht="15" customHeight="1" x14ac:dyDescent="0.25">
      <c r="B11" s="689"/>
      <c r="C11" s="690"/>
      <c r="D11" s="690"/>
      <c r="E11" s="690"/>
      <c r="F11" s="769"/>
      <c r="G11" s="694"/>
      <c r="H11" s="766"/>
      <c r="I11" s="767"/>
      <c r="J11" s="767"/>
      <c r="K11" s="767"/>
      <c r="L11" s="762"/>
      <c r="M11" s="762"/>
      <c r="N11" s="762"/>
      <c r="O11" s="762"/>
      <c r="P11" s="751"/>
      <c r="Q11" s="762"/>
      <c r="R11" s="762"/>
      <c r="S11" s="762"/>
      <c r="T11" s="762"/>
      <c r="U11" s="751"/>
      <c r="V11" s="762"/>
      <c r="W11" s="762"/>
      <c r="X11" s="762"/>
      <c r="Y11" s="751"/>
      <c r="Z11" s="762"/>
      <c r="AA11" s="762"/>
      <c r="AB11" s="762"/>
      <c r="AC11" s="661"/>
      <c r="AD11" s="764"/>
      <c r="AE11" s="766"/>
      <c r="AF11" s="767"/>
      <c r="AG11" s="767"/>
      <c r="AH11" s="767"/>
      <c r="AI11" s="762"/>
      <c r="AJ11" s="762"/>
      <c r="AK11" s="762"/>
      <c r="AL11" s="762"/>
      <c r="AM11" s="751"/>
      <c r="AN11" s="762"/>
      <c r="AO11" s="762"/>
      <c r="AP11" s="762"/>
      <c r="AQ11" s="762"/>
      <c r="AR11" s="751"/>
      <c r="AS11" s="762"/>
      <c r="AT11" s="762"/>
      <c r="AU11" s="762"/>
      <c r="AV11" s="774"/>
      <c r="AZ11" s="733"/>
      <c r="BA11" s="733"/>
    </row>
    <row r="12" spans="1:53" s="194" customFormat="1" ht="15.75" customHeight="1" x14ac:dyDescent="0.25">
      <c r="B12" s="689"/>
      <c r="C12" s="690"/>
      <c r="D12" s="690"/>
      <c r="E12" s="690"/>
      <c r="F12" s="769"/>
      <c r="G12" s="694"/>
      <c r="H12" s="766"/>
      <c r="I12" s="767"/>
      <c r="J12" s="767"/>
      <c r="K12" s="767"/>
      <c r="L12" s="762"/>
      <c r="M12" s="762"/>
      <c r="N12" s="762"/>
      <c r="O12" s="762"/>
      <c r="P12" s="773"/>
      <c r="Q12" s="762"/>
      <c r="R12" s="762"/>
      <c r="S12" s="762"/>
      <c r="T12" s="762"/>
      <c r="U12" s="773"/>
      <c r="V12" s="762"/>
      <c r="W12" s="762"/>
      <c r="X12" s="762"/>
      <c r="Y12" s="773"/>
      <c r="Z12" s="762"/>
      <c r="AA12" s="762"/>
      <c r="AB12" s="762"/>
      <c r="AC12" s="664"/>
      <c r="AD12" s="765"/>
      <c r="AE12" s="766"/>
      <c r="AF12" s="767"/>
      <c r="AG12" s="767"/>
      <c r="AH12" s="767"/>
      <c r="AI12" s="762"/>
      <c r="AJ12" s="762"/>
      <c r="AK12" s="762"/>
      <c r="AL12" s="762"/>
      <c r="AM12" s="773"/>
      <c r="AN12" s="762"/>
      <c r="AO12" s="762"/>
      <c r="AP12" s="762"/>
      <c r="AQ12" s="762"/>
      <c r="AR12" s="773"/>
      <c r="AS12" s="762"/>
      <c r="AT12" s="762"/>
      <c r="AU12" s="762"/>
      <c r="AV12" s="774"/>
      <c r="AZ12" s="733"/>
      <c r="BA12" s="733"/>
    </row>
    <row r="13" spans="1:53" s="194" customFormat="1" ht="21.75" customHeight="1" x14ac:dyDescent="0.25">
      <c r="B13" s="689"/>
      <c r="C13" s="690"/>
      <c r="D13" s="690"/>
      <c r="E13" s="690"/>
      <c r="F13" s="769"/>
      <c r="G13" s="694"/>
      <c r="H13" s="753" t="s">
        <v>18</v>
      </c>
      <c r="I13" s="754"/>
      <c r="J13" s="755" t="s">
        <v>19</v>
      </c>
      <c r="K13" s="754"/>
      <c r="L13" s="647" t="s">
        <v>61</v>
      </c>
      <c r="M13" s="751" t="s">
        <v>20</v>
      </c>
      <c r="N13" s="751" t="s">
        <v>21</v>
      </c>
      <c r="O13" s="648" t="s">
        <v>61</v>
      </c>
      <c r="P13" s="647" t="s">
        <v>61</v>
      </c>
      <c r="Q13" s="751" t="s">
        <v>22</v>
      </c>
      <c r="R13" s="750" t="s">
        <v>23</v>
      </c>
      <c r="S13" s="750" t="s">
        <v>24</v>
      </c>
      <c r="T13" s="648" t="s">
        <v>61</v>
      </c>
      <c r="U13" s="760" t="s">
        <v>61</v>
      </c>
      <c r="V13" s="751" t="s">
        <v>426</v>
      </c>
      <c r="W13" s="751" t="s">
        <v>26</v>
      </c>
      <c r="X13" s="648" t="s">
        <v>61</v>
      </c>
      <c r="Y13" s="648" t="s">
        <v>61</v>
      </c>
      <c r="Z13" s="751" t="s">
        <v>27</v>
      </c>
      <c r="AA13" s="750" t="s">
        <v>63</v>
      </c>
      <c r="AB13" s="648" t="s">
        <v>61</v>
      </c>
      <c r="AC13" s="750" t="s">
        <v>27</v>
      </c>
      <c r="AD13" s="651" t="s">
        <v>460</v>
      </c>
      <c r="AE13" s="753" t="s">
        <v>18</v>
      </c>
      <c r="AF13" s="754"/>
      <c r="AG13" s="755" t="s">
        <v>19</v>
      </c>
      <c r="AH13" s="754"/>
      <c r="AI13" s="647" t="s">
        <v>61</v>
      </c>
      <c r="AJ13" s="751" t="s">
        <v>20</v>
      </c>
      <c r="AK13" s="751" t="s">
        <v>21</v>
      </c>
      <c r="AL13" s="648" t="s">
        <v>61</v>
      </c>
      <c r="AM13" s="648" t="s">
        <v>61</v>
      </c>
      <c r="AN13" s="751" t="s">
        <v>22</v>
      </c>
      <c r="AO13" s="750" t="s">
        <v>23</v>
      </c>
      <c r="AP13" s="750" t="s">
        <v>24</v>
      </c>
      <c r="AQ13" s="648" t="s">
        <v>61</v>
      </c>
      <c r="AR13" s="760" t="s">
        <v>61</v>
      </c>
      <c r="AS13" s="751" t="s">
        <v>426</v>
      </c>
      <c r="AT13" s="751" t="s">
        <v>26</v>
      </c>
      <c r="AU13" s="648" t="s">
        <v>61</v>
      </c>
      <c r="AV13" s="651" t="s">
        <v>61</v>
      </c>
      <c r="AZ13" s="733"/>
      <c r="BA13" s="733"/>
    </row>
    <row r="14" spans="1:53" s="194" customFormat="1" ht="15" customHeight="1" x14ac:dyDescent="0.25">
      <c r="B14" s="689"/>
      <c r="C14" s="690"/>
      <c r="D14" s="690"/>
      <c r="E14" s="690"/>
      <c r="F14" s="769"/>
      <c r="G14" s="694"/>
      <c r="H14" s="700"/>
      <c r="I14" s="666"/>
      <c r="J14" s="664"/>
      <c r="K14" s="666"/>
      <c r="L14" s="648"/>
      <c r="M14" s="751"/>
      <c r="N14" s="751"/>
      <c r="O14" s="648"/>
      <c r="P14" s="648"/>
      <c r="Q14" s="751"/>
      <c r="R14" s="751"/>
      <c r="S14" s="751"/>
      <c r="T14" s="648"/>
      <c r="U14" s="647"/>
      <c r="V14" s="751"/>
      <c r="W14" s="751"/>
      <c r="X14" s="648"/>
      <c r="Y14" s="648"/>
      <c r="Z14" s="751"/>
      <c r="AA14" s="751"/>
      <c r="AB14" s="648"/>
      <c r="AC14" s="751"/>
      <c r="AD14" s="651"/>
      <c r="AE14" s="700"/>
      <c r="AF14" s="666"/>
      <c r="AG14" s="664"/>
      <c r="AH14" s="666"/>
      <c r="AI14" s="648"/>
      <c r="AJ14" s="751"/>
      <c r="AK14" s="751"/>
      <c r="AL14" s="648"/>
      <c r="AM14" s="648"/>
      <c r="AN14" s="751"/>
      <c r="AO14" s="751"/>
      <c r="AP14" s="751"/>
      <c r="AQ14" s="648"/>
      <c r="AR14" s="647"/>
      <c r="AS14" s="751"/>
      <c r="AT14" s="751"/>
      <c r="AU14" s="648"/>
      <c r="AV14" s="651"/>
      <c r="AZ14" s="733"/>
      <c r="BA14" s="733"/>
    </row>
    <row r="15" spans="1:53" s="194" customFormat="1" ht="15" customHeight="1" x14ac:dyDescent="0.25">
      <c r="B15" s="689"/>
      <c r="C15" s="690"/>
      <c r="D15" s="690"/>
      <c r="E15" s="690"/>
      <c r="F15" s="769"/>
      <c r="G15" s="694"/>
      <c r="H15" s="756" t="s">
        <v>427</v>
      </c>
      <c r="I15" s="755" t="s">
        <v>428</v>
      </c>
      <c r="J15" s="750" t="s">
        <v>427</v>
      </c>
      <c r="K15" s="750" t="s">
        <v>428</v>
      </c>
      <c r="L15" s="648"/>
      <c r="M15" s="751"/>
      <c r="N15" s="751"/>
      <c r="O15" s="648"/>
      <c r="P15" s="648"/>
      <c r="Q15" s="751"/>
      <c r="R15" s="751"/>
      <c r="S15" s="751"/>
      <c r="T15" s="648"/>
      <c r="U15" s="647"/>
      <c r="V15" s="751"/>
      <c r="W15" s="751"/>
      <c r="X15" s="648"/>
      <c r="Y15" s="648"/>
      <c r="Z15" s="751"/>
      <c r="AA15" s="751"/>
      <c r="AB15" s="648"/>
      <c r="AC15" s="751"/>
      <c r="AD15" s="651"/>
      <c r="AE15" s="756" t="s">
        <v>427</v>
      </c>
      <c r="AF15" s="755" t="s">
        <v>428</v>
      </c>
      <c r="AG15" s="750" t="s">
        <v>427</v>
      </c>
      <c r="AH15" s="750" t="s">
        <v>428</v>
      </c>
      <c r="AI15" s="648"/>
      <c r="AJ15" s="751"/>
      <c r="AK15" s="751"/>
      <c r="AL15" s="648"/>
      <c r="AM15" s="648"/>
      <c r="AN15" s="751"/>
      <c r="AO15" s="751"/>
      <c r="AP15" s="751"/>
      <c r="AQ15" s="648"/>
      <c r="AR15" s="647"/>
      <c r="AS15" s="751"/>
      <c r="AT15" s="751"/>
      <c r="AU15" s="648"/>
      <c r="AV15" s="651"/>
      <c r="AZ15" s="733"/>
      <c r="BA15" s="733"/>
    </row>
    <row r="16" spans="1:53" s="194" customFormat="1" ht="15" customHeight="1" x14ac:dyDescent="0.25">
      <c r="B16" s="689"/>
      <c r="C16" s="690"/>
      <c r="D16" s="690"/>
      <c r="E16" s="690"/>
      <c r="F16" s="769"/>
      <c r="G16" s="694"/>
      <c r="H16" s="757"/>
      <c r="I16" s="661"/>
      <c r="J16" s="751"/>
      <c r="K16" s="751"/>
      <c r="L16" s="648"/>
      <c r="M16" s="751"/>
      <c r="N16" s="751"/>
      <c r="O16" s="648"/>
      <c r="P16" s="648"/>
      <c r="Q16" s="751"/>
      <c r="R16" s="751"/>
      <c r="S16" s="751"/>
      <c r="T16" s="648"/>
      <c r="U16" s="647"/>
      <c r="V16" s="751"/>
      <c r="W16" s="751"/>
      <c r="X16" s="648"/>
      <c r="Y16" s="648"/>
      <c r="Z16" s="751"/>
      <c r="AA16" s="751"/>
      <c r="AB16" s="648"/>
      <c r="AC16" s="751"/>
      <c r="AD16" s="651"/>
      <c r="AE16" s="757"/>
      <c r="AF16" s="661"/>
      <c r="AG16" s="751"/>
      <c r="AH16" s="751"/>
      <c r="AI16" s="648"/>
      <c r="AJ16" s="751"/>
      <c r="AK16" s="751"/>
      <c r="AL16" s="648"/>
      <c r="AM16" s="648"/>
      <c r="AN16" s="751"/>
      <c r="AO16" s="751"/>
      <c r="AP16" s="751"/>
      <c r="AQ16" s="648"/>
      <c r="AR16" s="647"/>
      <c r="AS16" s="751"/>
      <c r="AT16" s="751"/>
      <c r="AU16" s="648"/>
      <c r="AV16" s="651"/>
      <c r="AZ16" s="733"/>
      <c r="BA16" s="733"/>
    </row>
    <row r="17" spans="2:53" s="194" customFormat="1" ht="15.75" customHeight="1" x14ac:dyDescent="0.25">
      <c r="B17" s="691"/>
      <c r="C17" s="692"/>
      <c r="D17" s="692"/>
      <c r="E17" s="692"/>
      <c r="F17" s="770"/>
      <c r="G17" s="695"/>
      <c r="H17" s="758"/>
      <c r="I17" s="759"/>
      <c r="J17" s="752"/>
      <c r="K17" s="752"/>
      <c r="L17" s="649"/>
      <c r="M17" s="752"/>
      <c r="N17" s="752"/>
      <c r="O17" s="649"/>
      <c r="P17" s="649"/>
      <c r="Q17" s="752"/>
      <c r="R17" s="752"/>
      <c r="S17" s="752"/>
      <c r="T17" s="649"/>
      <c r="U17" s="761"/>
      <c r="V17" s="752"/>
      <c r="W17" s="752"/>
      <c r="X17" s="649"/>
      <c r="Y17" s="649"/>
      <c r="Z17" s="752"/>
      <c r="AA17" s="752"/>
      <c r="AB17" s="649"/>
      <c r="AC17" s="752"/>
      <c r="AD17" s="652"/>
      <c r="AE17" s="758"/>
      <c r="AF17" s="759"/>
      <c r="AG17" s="752"/>
      <c r="AH17" s="752"/>
      <c r="AI17" s="649"/>
      <c r="AJ17" s="752"/>
      <c r="AK17" s="752"/>
      <c r="AL17" s="649"/>
      <c r="AM17" s="649"/>
      <c r="AN17" s="752"/>
      <c r="AO17" s="752"/>
      <c r="AP17" s="752"/>
      <c r="AQ17" s="649"/>
      <c r="AR17" s="761"/>
      <c r="AS17" s="752"/>
      <c r="AT17" s="752"/>
      <c r="AU17" s="649"/>
      <c r="AV17" s="652"/>
      <c r="AX17" s="194" t="s">
        <v>395</v>
      </c>
      <c r="AZ17" s="733"/>
      <c r="BA17" s="733"/>
    </row>
    <row r="18" spans="2:53" s="2" customFormat="1" x14ac:dyDescent="0.25">
      <c r="B18" s="144" t="s">
        <v>80</v>
      </c>
      <c r="C18" s="602" t="s">
        <v>81</v>
      </c>
      <c r="D18" s="600"/>
      <c r="E18" s="600"/>
      <c r="F18" s="749"/>
      <c r="G18" s="264">
        <f>'Priedas 5'!$G$12</f>
        <v>0</v>
      </c>
      <c r="H18" s="265">
        <f t="shared" ref="H18:AV18" si="0">SUM(H19:H20)</f>
        <v>0</v>
      </c>
      <c r="I18" s="266">
        <f t="shared" si="0"/>
        <v>0</v>
      </c>
      <c r="J18" s="266">
        <f t="shared" si="0"/>
        <v>0</v>
      </c>
      <c r="K18" s="266">
        <f t="shared" si="0"/>
        <v>0</v>
      </c>
      <c r="L18" s="266">
        <f t="shared" si="0"/>
        <v>0</v>
      </c>
      <c r="M18" s="266">
        <f t="shared" si="0"/>
        <v>0</v>
      </c>
      <c r="N18" s="266">
        <f t="shared" si="0"/>
        <v>0</v>
      </c>
      <c r="O18" s="266">
        <f t="shared" si="0"/>
        <v>0</v>
      </c>
      <c r="P18" s="266">
        <f t="shared" si="0"/>
        <v>0</v>
      </c>
      <c r="Q18" s="266">
        <f t="shared" si="0"/>
        <v>0</v>
      </c>
      <c r="R18" s="266">
        <f t="shared" si="0"/>
        <v>0</v>
      </c>
      <c r="S18" s="266">
        <f t="shared" si="0"/>
        <v>0</v>
      </c>
      <c r="T18" s="266">
        <f t="shared" si="0"/>
        <v>0</v>
      </c>
      <c r="U18" s="266">
        <f t="shared" si="0"/>
        <v>0</v>
      </c>
      <c r="V18" s="266">
        <f t="shared" si="0"/>
        <v>0</v>
      </c>
      <c r="W18" s="266">
        <f t="shared" si="0"/>
        <v>0</v>
      </c>
      <c r="X18" s="266">
        <f t="shared" si="0"/>
        <v>0</v>
      </c>
      <c r="Y18" s="266">
        <f t="shared" si="0"/>
        <v>0</v>
      </c>
      <c r="Z18" s="266">
        <f t="shared" si="0"/>
        <v>0</v>
      </c>
      <c r="AA18" s="266">
        <f t="shared" si="0"/>
        <v>0</v>
      </c>
      <c r="AB18" s="266">
        <f t="shared" si="0"/>
        <v>0</v>
      </c>
      <c r="AC18" s="266">
        <f t="shared" si="0"/>
        <v>0</v>
      </c>
      <c r="AD18" s="267">
        <f t="shared" si="0"/>
        <v>0</v>
      </c>
      <c r="AE18" s="266">
        <f t="shared" si="0"/>
        <v>0</v>
      </c>
      <c r="AF18" s="266">
        <f t="shared" si="0"/>
        <v>0</v>
      </c>
      <c r="AG18" s="266">
        <f t="shared" si="0"/>
        <v>0</v>
      </c>
      <c r="AH18" s="266">
        <f t="shared" si="0"/>
        <v>0</v>
      </c>
      <c r="AI18" s="266">
        <f t="shared" si="0"/>
        <v>0</v>
      </c>
      <c r="AJ18" s="266">
        <f t="shared" si="0"/>
        <v>0</v>
      </c>
      <c r="AK18" s="266">
        <f t="shared" si="0"/>
        <v>0</v>
      </c>
      <c r="AL18" s="266">
        <f t="shared" si="0"/>
        <v>0</v>
      </c>
      <c r="AM18" s="266">
        <f t="shared" si="0"/>
        <v>0</v>
      </c>
      <c r="AN18" s="266">
        <f t="shared" si="0"/>
        <v>0</v>
      </c>
      <c r="AO18" s="266">
        <f t="shared" si="0"/>
        <v>0</v>
      </c>
      <c r="AP18" s="266">
        <f t="shared" si="0"/>
        <v>0</v>
      </c>
      <c r="AQ18" s="266">
        <f t="shared" si="0"/>
        <v>0</v>
      </c>
      <c r="AR18" s="266">
        <f t="shared" si="0"/>
        <v>0</v>
      </c>
      <c r="AS18" s="266">
        <f t="shared" si="0"/>
        <v>0</v>
      </c>
      <c r="AT18" s="266">
        <f t="shared" si="0"/>
        <v>0</v>
      </c>
      <c r="AU18" s="266">
        <f t="shared" si="0"/>
        <v>0</v>
      </c>
      <c r="AV18" s="267">
        <f t="shared" si="0"/>
        <v>0</v>
      </c>
      <c r="AX18" s="194" t="s">
        <v>395</v>
      </c>
      <c r="AZ18" s="203">
        <f t="shared" ref="AZ18:AZ49" si="1">G18-SUM(H18:AD18)</f>
        <v>0</v>
      </c>
      <c r="BA18" s="204" t="str">
        <f t="shared" ref="BA18:BA49" si="2">IF(AZ18&gt;0.5,"Prašome paskirstyti likusias sąnaudas",IF(AZ18&lt;-0.5,"Paskirstėte daugiau sąnaudų negu yra priskirta šiam pogrupiui","-"))</f>
        <v>-</v>
      </c>
    </row>
    <row r="19" spans="2:53" s="2" customFormat="1" x14ac:dyDescent="0.25">
      <c r="B19" s="148" t="s">
        <v>82</v>
      </c>
      <c r="C19" s="596" t="s">
        <v>83</v>
      </c>
      <c r="D19" s="596"/>
      <c r="E19" s="596"/>
      <c r="F19" s="748"/>
      <c r="G19" s="264">
        <f>'Priedas 5'!$G$13</f>
        <v>0</v>
      </c>
      <c r="H19" s="268">
        <f t="shared" ref="H19:Q20" si="3">SUM(AE19)</f>
        <v>0</v>
      </c>
      <c r="I19" s="269">
        <f t="shared" si="3"/>
        <v>0</v>
      </c>
      <c r="J19" s="269">
        <f t="shared" si="3"/>
        <v>0</v>
      </c>
      <c r="K19" s="269">
        <f t="shared" si="3"/>
        <v>0</v>
      </c>
      <c r="L19" s="269">
        <f t="shared" si="3"/>
        <v>0</v>
      </c>
      <c r="M19" s="269">
        <f t="shared" si="3"/>
        <v>0</v>
      </c>
      <c r="N19" s="269">
        <f t="shared" si="3"/>
        <v>0</v>
      </c>
      <c r="O19" s="269">
        <f t="shared" si="3"/>
        <v>0</v>
      </c>
      <c r="P19" s="269">
        <f t="shared" si="3"/>
        <v>0</v>
      </c>
      <c r="Q19" s="269">
        <f t="shared" si="3"/>
        <v>0</v>
      </c>
      <c r="R19" s="269">
        <f t="shared" ref="R19:Y20" si="4">SUM(AO19)</f>
        <v>0</v>
      </c>
      <c r="S19" s="269">
        <f t="shared" si="4"/>
        <v>0</v>
      </c>
      <c r="T19" s="269">
        <f t="shared" si="4"/>
        <v>0</v>
      </c>
      <c r="U19" s="269">
        <f t="shared" si="4"/>
        <v>0</v>
      </c>
      <c r="V19" s="269">
        <f t="shared" si="4"/>
        <v>0</v>
      </c>
      <c r="W19" s="269">
        <f t="shared" si="4"/>
        <v>0</v>
      </c>
      <c r="X19" s="269">
        <f t="shared" si="4"/>
        <v>0</v>
      </c>
      <c r="Y19" s="269">
        <f t="shared" si="4"/>
        <v>0</v>
      </c>
      <c r="Z19" s="270"/>
      <c r="AA19" s="270"/>
      <c r="AB19" s="270"/>
      <c r="AC19" s="270"/>
      <c r="AD19" s="271"/>
      <c r="AE19" s="270"/>
      <c r="AF19" s="270"/>
      <c r="AG19" s="270"/>
      <c r="AH19" s="270"/>
      <c r="AI19" s="270"/>
      <c r="AJ19" s="270"/>
      <c r="AK19" s="269">
        <v>0</v>
      </c>
      <c r="AL19" s="270"/>
      <c r="AM19" s="270"/>
      <c r="AN19" s="270"/>
      <c r="AO19" s="270"/>
      <c r="AP19" s="270"/>
      <c r="AQ19" s="270"/>
      <c r="AR19" s="270"/>
      <c r="AS19" s="270"/>
      <c r="AT19" s="270"/>
      <c r="AU19" s="270"/>
      <c r="AV19" s="271"/>
      <c r="AX19" s="194" t="s">
        <v>395</v>
      </c>
      <c r="AZ19" s="203">
        <f t="shared" si="1"/>
        <v>0</v>
      </c>
      <c r="BA19" s="204" t="str">
        <f t="shared" si="2"/>
        <v>-</v>
      </c>
    </row>
    <row r="20" spans="2:53" s="2" customFormat="1" x14ac:dyDescent="0.25">
      <c r="B20" s="148" t="s">
        <v>84</v>
      </c>
      <c r="C20" s="596" t="str">
        <f>'Priedas 5'!$C$14</f>
        <v>Kitos sąnaudos, susijusios su šilumos įsigijimu (nurodyti)</v>
      </c>
      <c r="D20" s="596"/>
      <c r="E20" s="596"/>
      <c r="F20" s="748"/>
      <c r="G20" s="264">
        <f>'Priedas 5'!$G$14</f>
        <v>0</v>
      </c>
      <c r="H20" s="268">
        <f t="shared" si="3"/>
        <v>0</v>
      </c>
      <c r="I20" s="269">
        <f t="shared" si="3"/>
        <v>0</v>
      </c>
      <c r="J20" s="269">
        <f t="shared" si="3"/>
        <v>0</v>
      </c>
      <c r="K20" s="269">
        <f t="shared" si="3"/>
        <v>0</v>
      </c>
      <c r="L20" s="269">
        <f t="shared" si="3"/>
        <v>0</v>
      </c>
      <c r="M20" s="269">
        <f t="shared" si="3"/>
        <v>0</v>
      </c>
      <c r="N20" s="269">
        <f t="shared" si="3"/>
        <v>0</v>
      </c>
      <c r="O20" s="269">
        <f t="shared" si="3"/>
        <v>0</v>
      </c>
      <c r="P20" s="269">
        <f t="shared" si="3"/>
        <v>0</v>
      </c>
      <c r="Q20" s="269">
        <f t="shared" si="3"/>
        <v>0</v>
      </c>
      <c r="R20" s="269">
        <f t="shared" si="4"/>
        <v>0</v>
      </c>
      <c r="S20" s="269">
        <f t="shared" si="4"/>
        <v>0</v>
      </c>
      <c r="T20" s="269">
        <f t="shared" si="4"/>
        <v>0</v>
      </c>
      <c r="U20" s="269">
        <f t="shared" si="4"/>
        <v>0</v>
      </c>
      <c r="V20" s="269">
        <f t="shared" si="4"/>
        <v>0</v>
      </c>
      <c r="W20" s="269">
        <f t="shared" si="4"/>
        <v>0</v>
      </c>
      <c r="X20" s="269">
        <f t="shared" si="4"/>
        <v>0</v>
      </c>
      <c r="Y20" s="269">
        <f t="shared" si="4"/>
        <v>0</v>
      </c>
      <c r="Z20" s="270"/>
      <c r="AA20" s="270"/>
      <c r="AB20" s="270"/>
      <c r="AC20" s="270"/>
      <c r="AD20" s="271"/>
      <c r="AE20" s="270"/>
      <c r="AF20" s="270"/>
      <c r="AG20" s="270"/>
      <c r="AH20" s="270"/>
      <c r="AI20" s="270"/>
      <c r="AJ20" s="270"/>
      <c r="AK20" s="269">
        <v>0</v>
      </c>
      <c r="AL20" s="270"/>
      <c r="AM20" s="270"/>
      <c r="AN20" s="270"/>
      <c r="AO20" s="270"/>
      <c r="AP20" s="270"/>
      <c r="AQ20" s="270"/>
      <c r="AR20" s="270"/>
      <c r="AS20" s="270"/>
      <c r="AT20" s="270"/>
      <c r="AU20" s="270"/>
      <c r="AV20" s="271"/>
      <c r="AX20" s="194" t="s">
        <v>395</v>
      </c>
      <c r="AZ20" s="203">
        <f t="shared" si="1"/>
        <v>0</v>
      </c>
      <c r="BA20" s="204" t="str">
        <f t="shared" si="2"/>
        <v>-</v>
      </c>
    </row>
    <row r="21" spans="2:53" s="2" customFormat="1" x14ac:dyDescent="0.25">
      <c r="B21" s="155" t="s">
        <v>86</v>
      </c>
      <c r="C21" s="600" t="s">
        <v>87</v>
      </c>
      <c r="D21" s="600"/>
      <c r="E21" s="600"/>
      <c r="F21" s="749"/>
      <c r="G21" s="264">
        <f>'Priedas 5'!$G$15</f>
        <v>1004682.31</v>
      </c>
      <c r="H21" s="272">
        <f t="shared" ref="H21:AD21" si="5">SUM(H22:H29)</f>
        <v>1004682.31</v>
      </c>
      <c r="I21" s="273">
        <f t="shared" si="5"/>
        <v>0</v>
      </c>
      <c r="J21" s="273">
        <f t="shared" si="5"/>
        <v>0</v>
      </c>
      <c r="K21" s="273">
        <f t="shared" si="5"/>
        <v>0</v>
      </c>
      <c r="L21" s="273">
        <f t="shared" si="5"/>
        <v>0</v>
      </c>
      <c r="M21" s="273">
        <f t="shared" si="5"/>
        <v>0</v>
      </c>
      <c r="N21" s="273">
        <f t="shared" si="5"/>
        <v>0</v>
      </c>
      <c r="O21" s="273">
        <f t="shared" si="5"/>
        <v>0</v>
      </c>
      <c r="P21" s="273">
        <f t="shared" si="5"/>
        <v>0</v>
      </c>
      <c r="Q21" s="273">
        <f t="shared" si="5"/>
        <v>0</v>
      </c>
      <c r="R21" s="273">
        <f t="shared" si="5"/>
        <v>0</v>
      </c>
      <c r="S21" s="273">
        <f t="shared" si="5"/>
        <v>0</v>
      </c>
      <c r="T21" s="273">
        <f t="shared" si="5"/>
        <v>0</v>
      </c>
      <c r="U21" s="273">
        <f t="shared" si="5"/>
        <v>0</v>
      </c>
      <c r="V21" s="273">
        <f t="shared" si="5"/>
        <v>0</v>
      </c>
      <c r="W21" s="273">
        <f t="shared" si="5"/>
        <v>0</v>
      </c>
      <c r="X21" s="273">
        <f t="shared" si="5"/>
        <v>0</v>
      </c>
      <c r="Y21" s="273">
        <f t="shared" si="5"/>
        <v>0</v>
      </c>
      <c r="Z21" s="273">
        <f t="shared" si="5"/>
        <v>0</v>
      </c>
      <c r="AA21" s="273">
        <f t="shared" si="5"/>
        <v>0</v>
      </c>
      <c r="AB21" s="273">
        <f t="shared" si="5"/>
        <v>0</v>
      </c>
      <c r="AC21" s="273">
        <f t="shared" si="5"/>
        <v>0</v>
      </c>
      <c r="AD21" s="274">
        <f t="shared" si="5"/>
        <v>0</v>
      </c>
      <c r="AE21" s="275">
        <v>1004682.31</v>
      </c>
      <c r="AF21" s="273">
        <f t="shared" ref="AF21:AV21" si="6">SUM(AF22:AF29)</f>
        <v>0</v>
      </c>
      <c r="AG21" s="273">
        <f t="shared" si="6"/>
        <v>0</v>
      </c>
      <c r="AH21" s="273">
        <f t="shared" si="6"/>
        <v>0</v>
      </c>
      <c r="AI21" s="273">
        <f t="shared" si="6"/>
        <v>0</v>
      </c>
      <c r="AJ21" s="273">
        <f t="shared" si="6"/>
        <v>0</v>
      </c>
      <c r="AK21" s="273">
        <f t="shared" si="6"/>
        <v>0</v>
      </c>
      <c r="AL21" s="273">
        <f t="shared" si="6"/>
        <v>0</v>
      </c>
      <c r="AM21" s="273">
        <f t="shared" si="6"/>
        <v>0</v>
      </c>
      <c r="AN21" s="273">
        <f t="shared" si="6"/>
        <v>0</v>
      </c>
      <c r="AO21" s="273">
        <f t="shared" si="6"/>
        <v>0</v>
      </c>
      <c r="AP21" s="273">
        <f t="shared" si="6"/>
        <v>0</v>
      </c>
      <c r="AQ21" s="273">
        <f t="shared" si="6"/>
        <v>0</v>
      </c>
      <c r="AR21" s="273">
        <f t="shared" si="6"/>
        <v>0</v>
      </c>
      <c r="AS21" s="273">
        <f t="shared" si="6"/>
        <v>0</v>
      </c>
      <c r="AT21" s="273">
        <f t="shared" si="6"/>
        <v>0</v>
      </c>
      <c r="AU21" s="273">
        <f t="shared" si="6"/>
        <v>0</v>
      </c>
      <c r="AV21" s="274">
        <f t="shared" si="6"/>
        <v>0</v>
      </c>
      <c r="AX21" s="194" t="s">
        <v>395</v>
      </c>
      <c r="AZ21" s="203">
        <f t="shared" si="1"/>
        <v>0</v>
      </c>
      <c r="BA21" s="204" t="str">
        <f t="shared" si="2"/>
        <v>-</v>
      </c>
    </row>
    <row r="22" spans="2:53" s="2" customFormat="1" x14ac:dyDescent="0.25">
      <c r="B22" s="148" t="s">
        <v>88</v>
      </c>
      <c r="C22" s="596" t="s">
        <v>89</v>
      </c>
      <c r="D22" s="596"/>
      <c r="E22" s="596"/>
      <c r="F22" s="748"/>
      <c r="G22" s="264">
        <f>'Priedas 5'!$G$16</f>
        <v>0</v>
      </c>
      <c r="H22" s="268">
        <f t="shared" ref="H22:Q29" si="7">SUM(AE22)</f>
        <v>0</v>
      </c>
      <c r="I22" s="269">
        <f t="shared" si="7"/>
        <v>0</v>
      </c>
      <c r="J22" s="269">
        <f t="shared" si="7"/>
        <v>0</v>
      </c>
      <c r="K22" s="269">
        <f t="shared" si="7"/>
        <v>0</v>
      </c>
      <c r="L22" s="269">
        <f t="shared" si="7"/>
        <v>0</v>
      </c>
      <c r="M22" s="269">
        <f t="shared" si="7"/>
        <v>0</v>
      </c>
      <c r="N22" s="269">
        <f t="shared" si="7"/>
        <v>0</v>
      </c>
      <c r="O22" s="269">
        <f t="shared" si="7"/>
        <v>0</v>
      </c>
      <c r="P22" s="269">
        <f t="shared" si="7"/>
        <v>0</v>
      </c>
      <c r="Q22" s="269">
        <f t="shared" si="7"/>
        <v>0</v>
      </c>
      <c r="R22" s="269">
        <f t="shared" ref="R22:Y29" si="8">SUM(AO22)</f>
        <v>0</v>
      </c>
      <c r="S22" s="269">
        <f t="shared" si="8"/>
        <v>0</v>
      </c>
      <c r="T22" s="269">
        <f t="shared" si="8"/>
        <v>0</v>
      </c>
      <c r="U22" s="269">
        <f t="shared" si="8"/>
        <v>0</v>
      </c>
      <c r="V22" s="269">
        <f t="shared" si="8"/>
        <v>0</v>
      </c>
      <c r="W22" s="269">
        <f t="shared" si="8"/>
        <v>0</v>
      </c>
      <c r="X22" s="269">
        <f t="shared" si="8"/>
        <v>0</v>
      </c>
      <c r="Y22" s="269">
        <f t="shared" si="8"/>
        <v>0</v>
      </c>
      <c r="Z22" s="270"/>
      <c r="AA22" s="270"/>
      <c r="AB22" s="270"/>
      <c r="AC22" s="270"/>
      <c r="AD22" s="271"/>
      <c r="AE22" s="270"/>
      <c r="AF22" s="270"/>
      <c r="AG22" s="270"/>
      <c r="AH22" s="270"/>
      <c r="AI22" s="270"/>
      <c r="AJ22" s="270"/>
      <c r="AK22" s="269">
        <v>0</v>
      </c>
      <c r="AL22" s="270"/>
      <c r="AM22" s="270"/>
      <c r="AN22" s="270"/>
      <c r="AO22" s="270"/>
      <c r="AP22" s="270"/>
      <c r="AQ22" s="270"/>
      <c r="AR22" s="270"/>
      <c r="AS22" s="270"/>
      <c r="AT22" s="270"/>
      <c r="AU22" s="270"/>
      <c r="AV22" s="271"/>
      <c r="AX22" s="194" t="s">
        <v>395</v>
      </c>
      <c r="AZ22" s="203">
        <f t="shared" si="1"/>
        <v>0</v>
      </c>
      <c r="BA22" s="204" t="str">
        <f t="shared" si="2"/>
        <v>-</v>
      </c>
    </row>
    <row r="23" spans="2:53" s="2" customFormat="1" x14ac:dyDescent="0.25">
      <c r="B23" s="148" t="s">
        <v>90</v>
      </c>
      <c r="C23" s="596" t="s">
        <v>91</v>
      </c>
      <c r="D23" s="596"/>
      <c r="E23" s="596"/>
      <c r="F23" s="748"/>
      <c r="G23" s="264">
        <f>'Priedas 5'!$G$17</f>
        <v>0</v>
      </c>
      <c r="H23" s="268">
        <f t="shared" si="7"/>
        <v>0</v>
      </c>
      <c r="I23" s="269">
        <f t="shared" si="7"/>
        <v>0</v>
      </c>
      <c r="J23" s="269">
        <f t="shared" si="7"/>
        <v>0</v>
      </c>
      <c r="K23" s="269">
        <f t="shared" si="7"/>
        <v>0</v>
      </c>
      <c r="L23" s="269">
        <f t="shared" si="7"/>
        <v>0</v>
      </c>
      <c r="M23" s="269">
        <f t="shared" si="7"/>
        <v>0</v>
      </c>
      <c r="N23" s="269">
        <f t="shared" si="7"/>
        <v>0</v>
      </c>
      <c r="O23" s="269">
        <f t="shared" si="7"/>
        <v>0</v>
      </c>
      <c r="P23" s="269">
        <f t="shared" si="7"/>
        <v>0</v>
      </c>
      <c r="Q23" s="269">
        <f t="shared" si="7"/>
        <v>0</v>
      </c>
      <c r="R23" s="269">
        <f t="shared" si="8"/>
        <v>0</v>
      </c>
      <c r="S23" s="269">
        <f t="shared" si="8"/>
        <v>0</v>
      </c>
      <c r="T23" s="269">
        <f t="shared" si="8"/>
        <v>0</v>
      </c>
      <c r="U23" s="269">
        <f t="shared" si="8"/>
        <v>0</v>
      </c>
      <c r="V23" s="269">
        <f t="shared" si="8"/>
        <v>0</v>
      </c>
      <c r="W23" s="269">
        <f t="shared" si="8"/>
        <v>0</v>
      </c>
      <c r="X23" s="269">
        <f t="shared" si="8"/>
        <v>0</v>
      </c>
      <c r="Y23" s="269">
        <f t="shared" si="8"/>
        <v>0</v>
      </c>
      <c r="Z23" s="270"/>
      <c r="AA23" s="270"/>
      <c r="AB23" s="270"/>
      <c r="AC23" s="270"/>
      <c r="AD23" s="271"/>
      <c r="AE23" s="270"/>
      <c r="AF23" s="270"/>
      <c r="AG23" s="270"/>
      <c r="AH23" s="270"/>
      <c r="AI23" s="270"/>
      <c r="AJ23" s="270"/>
      <c r="AK23" s="269">
        <v>0</v>
      </c>
      <c r="AL23" s="270"/>
      <c r="AM23" s="270"/>
      <c r="AN23" s="270"/>
      <c r="AO23" s="270"/>
      <c r="AP23" s="270"/>
      <c r="AQ23" s="270"/>
      <c r="AR23" s="270"/>
      <c r="AS23" s="270"/>
      <c r="AT23" s="270"/>
      <c r="AU23" s="270"/>
      <c r="AV23" s="271"/>
      <c r="AX23" s="194" t="s">
        <v>395</v>
      </c>
      <c r="AZ23" s="203">
        <f t="shared" si="1"/>
        <v>0</v>
      </c>
      <c r="BA23" s="204" t="str">
        <f t="shared" si="2"/>
        <v>-</v>
      </c>
    </row>
    <row r="24" spans="2:53" s="2" customFormat="1" x14ac:dyDescent="0.25">
      <c r="B24" s="148" t="s">
        <v>92</v>
      </c>
      <c r="C24" s="596" t="s">
        <v>93</v>
      </c>
      <c r="D24" s="596"/>
      <c r="E24" s="596"/>
      <c r="F24" s="748"/>
      <c r="G24" s="264">
        <f>'Priedas 5'!$G$18</f>
        <v>966596.73</v>
      </c>
      <c r="H24" s="268">
        <f t="shared" si="7"/>
        <v>966596.73</v>
      </c>
      <c r="I24" s="269">
        <f t="shared" si="7"/>
        <v>0</v>
      </c>
      <c r="J24" s="269">
        <f t="shared" si="7"/>
        <v>0</v>
      </c>
      <c r="K24" s="269">
        <f t="shared" si="7"/>
        <v>0</v>
      </c>
      <c r="L24" s="269">
        <f t="shared" si="7"/>
        <v>0</v>
      </c>
      <c r="M24" s="269">
        <f t="shared" si="7"/>
        <v>0</v>
      </c>
      <c r="N24" s="269">
        <f t="shared" si="7"/>
        <v>0</v>
      </c>
      <c r="O24" s="269">
        <f t="shared" si="7"/>
        <v>0</v>
      </c>
      <c r="P24" s="269">
        <f t="shared" si="7"/>
        <v>0</v>
      </c>
      <c r="Q24" s="269">
        <f t="shared" si="7"/>
        <v>0</v>
      </c>
      <c r="R24" s="269">
        <f t="shared" si="8"/>
        <v>0</v>
      </c>
      <c r="S24" s="269">
        <f t="shared" si="8"/>
        <v>0</v>
      </c>
      <c r="T24" s="269">
        <f t="shared" si="8"/>
        <v>0</v>
      </c>
      <c r="U24" s="269">
        <f t="shared" si="8"/>
        <v>0</v>
      </c>
      <c r="V24" s="269">
        <f t="shared" si="8"/>
        <v>0</v>
      </c>
      <c r="W24" s="269">
        <f t="shared" si="8"/>
        <v>0</v>
      </c>
      <c r="X24" s="269">
        <f t="shared" si="8"/>
        <v>0</v>
      </c>
      <c r="Y24" s="269">
        <f t="shared" si="8"/>
        <v>0</v>
      </c>
      <c r="Z24" s="270"/>
      <c r="AA24" s="270"/>
      <c r="AB24" s="270"/>
      <c r="AC24" s="270"/>
      <c r="AD24" s="271"/>
      <c r="AE24" s="276">
        <v>966596.73</v>
      </c>
      <c r="AF24" s="270"/>
      <c r="AG24" s="270"/>
      <c r="AH24" s="270"/>
      <c r="AI24" s="270"/>
      <c r="AJ24" s="270"/>
      <c r="AK24" s="269">
        <v>0</v>
      </c>
      <c r="AL24" s="270"/>
      <c r="AM24" s="270"/>
      <c r="AN24" s="270"/>
      <c r="AO24" s="270"/>
      <c r="AP24" s="270"/>
      <c r="AQ24" s="270"/>
      <c r="AR24" s="270"/>
      <c r="AS24" s="270"/>
      <c r="AT24" s="270"/>
      <c r="AU24" s="270"/>
      <c r="AV24" s="271"/>
      <c r="AX24" s="194" t="s">
        <v>395</v>
      </c>
      <c r="AZ24" s="203">
        <f t="shared" si="1"/>
        <v>0</v>
      </c>
      <c r="BA24" s="204" t="str">
        <f t="shared" si="2"/>
        <v>-</v>
      </c>
    </row>
    <row r="25" spans="2:53" s="2" customFormat="1" x14ac:dyDescent="0.25">
      <c r="B25" s="148" t="s">
        <v>94</v>
      </c>
      <c r="C25" s="596" t="s">
        <v>95</v>
      </c>
      <c r="D25" s="596"/>
      <c r="E25" s="596"/>
      <c r="F25" s="748"/>
      <c r="G25" s="264">
        <f>'Priedas 5'!$G$19</f>
        <v>29063.15</v>
      </c>
      <c r="H25" s="268">
        <f t="shared" si="7"/>
        <v>29063.15</v>
      </c>
      <c r="I25" s="269">
        <f t="shared" si="7"/>
        <v>0</v>
      </c>
      <c r="J25" s="269">
        <f t="shared" si="7"/>
        <v>0</v>
      </c>
      <c r="K25" s="269">
        <f t="shared" si="7"/>
        <v>0</v>
      </c>
      <c r="L25" s="269">
        <f t="shared" si="7"/>
        <v>0</v>
      </c>
      <c r="M25" s="269">
        <f t="shared" si="7"/>
        <v>0</v>
      </c>
      <c r="N25" s="269">
        <f t="shared" si="7"/>
        <v>0</v>
      </c>
      <c r="O25" s="269">
        <f t="shared" si="7"/>
        <v>0</v>
      </c>
      <c r="P25" s="269">
        <f t="shared" si="7"/>
        <v>0</v>
      </c>
      <c r="Q25" s="269">
        <f t="shared" si="7"/>
        <v>0</v>
      </c>
      <c r="R25" s="269">
        <f t="shared" si="8"/>
        <v>0</v>
      </c>
      <c r="S25" s="269">
        <f t="shared" si="8"/>
        <v>0</v>
      </c>
      <c r="T25" s="269">
        <f t="shared" si="8"/>
        <v>0</v>
      </c>
      <c r="U25" s="269">
        <f t="shared" si="8"/>
        <v>0</v>
      </c>
      <c r="V25" s="269">
        <f t="shared" si="8"/>
        <v>0</v>
      </c>
      <c r="W25" s="269">
        <f t="shared" si="8"/>
        <v>0</v>
      </c>
      <c r="X25" s="269">
        <f t="shared" si="8"/>
        <v>0</v>
      </c>
      <c r="Y25" s="269">
        <f t="shared" si="8"/>
        <v>0</v>
      </c>
      <c r="Z25" s="270"/>
      <c r="AA25" s="270"/>
      <c r="AB25" s="270"/>
      <c r="AC25" s="270"/>
      <c r="AD25" s="271"/>
      <c r="AE25" s="276">
        <v>29063.15</v>
      </c>
      <c r="AF25" s="270"/>
      <c r="AG25" s="270"/>
      <c r="AH25" s="270"/>
      <c r="AI25" s="270"/>
      <c r="AJ25" s="270"/>
      <c r="AK25" s="269">
        <v>0</v>
      </c>
      <c r="AL25" s="270"/>
      <c r="AM25" s="270"/>
      <c r="AN25" s="270"/>
      <c r="AO25" s="270"/>
      <c r="AP25" s="270"/>
      <c r="AQ25" s="270"/>
      <c r="AR25" s="270"/>
      <c r="AS25" s="270"/>
      <c r="AT25" s="270"/>
      <c r="AU25" s="270"/>
      <c r="AV25" s="271"/>
      <c r="AX25" s="194" t="s">
        <v>395</v>
      </c>
      <c r="AZ25" s="203">
        <f t="shared" si="1"/>
        <v>0</v>
      </c>
      <c r="BA25" s="204" t="str">
        <f t="shared" si="2"/>
        <v>-</v>
      </c>
    </row>
    <row r="26" spans="2:53" s="2" customFormat="1" x14ac:dyDescent="0.25">
      <c r="B26" s="148" t="s">
        <v>96</v>
      </c>
      <c r="C26" s="596" t="s">
        <v>97</v>
      </c>
      <c r="D26" s="596"/>
      <c r="E26" s="596"/>
      <c r="F26" s="748"/>
      <c r="G26" s="264">
        <f>'Priedas 5'!$G$20</f>
        <v>3081.43</v>
      </c>
      <c r="H26" s="268">
        <f t="shared" si="7"/>
        <v>3081.43</v>
      </c>
      <c r="I26" s="269">
        <f t="shared" si="7"/>
        <v>0</v>
      </c>
      <c r="J26" s="269">
        <f t="shared" si="7"/>
        <v>0</v>
      </c>
      <c r="K26" s="269">
        <f t="shared" si="7"/>
        <v>0</v>
      </c>
      <c r="L26" s="269">
        <f t="shared" si="7"/>
        <v>0</v>
      </c>
      <c r="M26" s="269">
        <f t="shared" si="7"/>
        <v>0</v>
      </c>
      <c r="N26" s="269">
        <f t="shared" si="7"/>
        <v>0</v>
      </c>
      <c r="O26" s="269">
        <f t="shared" si="7"/>
        <v>0</v>
      </c>
      <c r="P26" s="269">
        <f t="shared" si="7"/>
        <v>0</v>
      </c>
      <c r="Q26" s="269">
        <f t="shared" si="7"/>
        <v>0</v>
      </c>
      <c r="R26" s="269">
        <f t="shared" si="8"/>
        <v>0</v>
      </c>
      <c r="S26" s="269">
        <f t="shared" si="8"/>
        <v>0</v>
      </c>
      <c r="T26" s="269">
        <f t="shared" si="8"/>
        <v>0</v>
      </c>
      <c r="U26" s="269">
        <f t="shared" si="8"/>
        <v>0</v>
      </c>
      <c r="V26" s="269">
        <f t="shared" si="8"/>
        <v>0</v>
      </c>
      <c r="W26" s="269">
        <f t="shared" si="8"/>
        <v>0</v>
      </c>
      <c r="X26" s="269">
        <f t="shared" si="8"/>
        <v>0</v>
      </c>
      <c r="Y26" s="269">
        <f t="shared" si="8"/>
        <v>0</v>
      </c>
      <c r="Z26" s="270"/>
      <c r="AA26" s="270"/>
      <c r="AB26" s="270"/>
      <c r="AC26" s="270"/>
      <c r="AD26" s="271"/>
      <c r="AE26" s="276">
        <v>3081.43</v>
      </c>
      <c r="AF26" s="270"/>
      <c r="AG26" s="270"/>
      <c r="AH26" s="270"/>
      <c r="AI26" s="270"/>
      <c r="AJ26" s="270"/>
      <c r="AK26" s="269">
        <v>0</v>
      </c>
      <c r="AL26" s="270"/>
      <c r="AM26" s="270"/>
      <c r="AN26" s="270"/>
      <c r="AO26" s="270"/>
      <c r="AP26" s="270"/>
      <c r="AQ26" s="270"/>
      <c r="AR26" s="270"/>
      <c r="AS26" s="270"/>
      <c r="AT26" s="270"/>
      <c r="AU26" s="270"/>
      <c r="AV26" s="271"/>
      <c r="AX26" s="194" t="s">
        <v>395</v>
      </c>
      <c r="AZ26" s="203">
        <f t="shared" si="1"/>
        <v>0</v>
      </c>
      <c r="BA26" s="204" t="str">
        <f t="shared" si="2"/>
        <v>-</v>
      </c>
    </row>
    <row r="27" spans="2:53" s="2" customFormat="1" x14ac:dyDescent="0.25">
      <c r="B27" s="148" t="s">
        <v>98</v>
      </c>
      <c r="C27" s="596" t="s">
        <v>99</v>
      </c>
      <c r="D27" s="596"/>
      <c r="E27" s="596"/>
      <c r="F27" s="748"/>
      <c r="G27" s="264">
        <f>'Priedas 5'!$G$21</f>
        <v>5941</v>
      </c>
      <c r="H27" s="268">
        <f t="shared" si="7"/>
        <v>5941</v>
      </c>
      <c r="I27" s="269">
        <f t="shared" si="7"/>
        <v>0</v>
      </c>
      <c r="J27" s="269">
        <f t="shared" si="7"/>
        <v>0</v>
      </c>
      <c r="K27" s="269">
        <f t="shared" si="7"/>
        <v>0</v>
      </c>
      <c r="L27" s="269">
        <f t="shared" si="7"/>
        <v>0</v>
      </c>
      <c r="M27" s="269">
        <f t="shared" si="7"/>
        <v>0</v>
      </c>
      <c r="N27" s="269">
        <f t="shared" si="7"/>
        <v>0</v>
      </c>
      <c r="O27" s="269">
        <f t="shared" si="7"/>
        <v>0</v>
      </c>
      <c r="P27" s="269">
        <f t="shared" si="7"/>
        <v>0</v>
      </c>
      <c r="Q27" s="269">
        <f t="shared" si="7"/>
        <v>0</v>
      </c>
      <c r="R27" s="269">
        <f t="shared" si="8"/>
        <v>0</v>
      </c>
      <c r="S27" s="269">
        <f t="shared" si="8"/>
        <v>0</v>
      </c>
      <c r="T27" s="269">
        <f t="shared" si="8"/>
        <v>0</v>
      </c>
      <c r="U27" s="269">
        <f t="shared" si="8"/>
        <v>0</v>
      </c>
      <c r="V27" s="269">
        <f t="shared" si="8"/>
        <v>0</v>
      </c>
      <c r="W27" s="269">
        <f t="shared" si="8"/>
        <v>0</v>
      </c>
      <c r="X27" s="269">
        <f t="shared" si="8"/>
        <v>0</v>
      </c>
      <c r="Y27" s="269">
        <f t="shared" si="8"/>
        <v>0</v>
      </c>
      <c r="Z27" s="270"/>
      <c r="AA27" s="270"/>
      <c r="AB27" s="270"/>
      <c r="AC27" s="270"/>
      <c r="AD27" s="271"/>
      <c r="AE27" s="276">
        <v>5941</v>
      </c>
      <c r="AF27" s="270"/>
      <c r="AG27" s="270"/>
      <c r="AH27" s="270"/>
      <c r="AI27" s="270"/>
      <c r="AJ27" s="270"/>
      <c r="AK27" s="269">
        <v>0</v>
      </c>
      <c r="AL27" s="270"/>
      <c r="AM27" s="270"/>
      <c r="AN27" s="270"/>
      <c r="AO27" s="270"/>
      <c r="AP27" s="270"/>
      <c r="AQ27" s="270"/>
      <c r="AR27" s="270"/>
      <c r="AS27" s="270"/>
      <c r="AT27" s="270"/>
      <c r="AU27" s="270"/>
      <c r="AV27" s="271"/>
      <c r="AX27" s="194" t="s">
        <v>395</v>
      </c>
      <c r="AZ27" s="203">
        <f t="shared" si="1"/>
        <v>0</v>
      </c>
      <c r="BA27" s="204" t="str">
        <f t="shared" si="2"/>
        <v>-</v>
      </c>
    </row>
    <row r="28" spans="2:53" s="2" customFormat="1" x14ac:dyDescent="0.25">
      <c r="B28" s="148" t="s">
        <v>100</v>
      </c>
      <c r="C28" s="596" t="s">
        <v>101</v>
      </c>
      <c r="D28" s="596"/>
      <c r="E28" s="596"/>
      <c r="F28" s="748"/>
      <c r="G28" s="264">
        <f>'Priedas 5'!$G$22</f>
        <v>0</v>
      </c>
      <c r="H28" s="268">
        <f t="shared" si="7"/>
        <v>0</v>
      </c>
      <c r="I28" s="269">
        <f t="shared" si="7"/>
        <v>0</v>
      </c>
      <c r="J28" s="269">
        <f t="shared" si="7"/>
        <v>0</v>
      </c>
      <c r="K28" s="269">
        <f t="shared" si="7"/>
        <v>0</v>
      </c>
      <c r="L28" s="269">
        <f t="shared" si="7"/>
        <v>0</v>
      </c>
      <c r="M28" s="269">
        <f t="shared" si="7"/>
        <v>0</v>
      </c>
      <c r="N28" s="269">
        <f t="shared" si="7"/>
        <v>0</v>
      </c>
      <c r="O28" s="269">
        <f t="shared" si="7"/>
        <v>0</v>
      </c>
      <c r="P28" s="269">
        <f t="shared" si="7"/>
        <v>0</v>
      </c>
      <c r="Q28" s="269">
        <f t="shared" si="7"/>
        <v>0</v>
      </c>
      <c r="R28" s="269">
        <f t="shared" si="8"/>
        <v>0</v>
      </c>
      <c r="S28" s="269">
        <f t="shared" si="8"/>
        <v>0</v>
      </c>
      <c r="T28" s="269">
        <f t="shared" si="8"/>
        <v>0</v>
      </c>
      <c r="U28" s="269">
        <f t="shared" si="8"/>
        <v>0</v>
      </c>
      <c r="V28" s="269">
        <f t="shared" si="8"/>
        <v>0</v>
      </c>
      <c r="W28" s="269">
        <f t="shared" si="8"/>
        <v>0</v>
      </c>
      <c r="X28" s="269">
        <f t="shared" si="8"/>
        <v>0</v>
      </c>
      <c r="Y28" s="269">
        <f t="shared" si="8"/>
        <v>0</v>
      </c>
      <c r="Z28" s="270"/>
      <c r="AA28" s="270"/>
      <c r="AB28" s="270"/>
      <c r="AC28" s="270"/>
      <c r="AD28" s="271"/>
      <c r="AE28" s="270"/>
      <c r="AF28" s="270"/>
      <c r="AG28" s="270"/>
      <c r="AH28" s="270"/>
      <c r="AI28" s="270"/>
      <c r="AJ28" s="270"/>
      <c r="AK28" s="269">
        <v>0</v>
      </c>
      <c r="AL28" s="270"/>
      <c r="AM28" s="270"/>
      <c r="AN28" s="270"/>
      <c r="AO28" s="270"/>
      <c r="AP28" s="270"/>
      <c r="AQ28" s="270"/>
      <c r="AR28" s="270"/>
      <c r="AS28" s="270"/>
      <c r="AT28" s="270"/>
      <c r="AU28" s="270"/>
      <c r="AV28" s="271"/>
      <c r="AX28" s="194" t="s">
        <v>395</v>
      </c>
      <c r="AZ28" s="203">
        <f t="shared" si="1"/>
        <v>0</v>
      </c>
      <c r="BA28" s="204" t="str">
        <f t="shared" si="2"/>
        <v>-</v>
      </c>
    </row>
    <row r="29" spans="2:53" s="2" customFormat="1" x14ac:dyDescent="0.25">
      <c r="B29" s="148" t="s">
        <v>102</v>
      </c>
      <c r="C29" s="596" t="s">
        <v>101</v>
      </c>
      <c r="D29" s="596"/>
      <c r="E29" s="596"/>
      <c r="F29" s="748"/>
      <c r="G29" s="264">
        <f>'Priedas 5'!$G$23</f>
        <v>0</v>
      </c>
      <c r="H29" s="268">
        <f t="shared" si="7"/>
        <v>0</v>
      </c>
      <c r="I29" s="269">
        <f t="shared" si="7"/>
        <v>0</v>
      </c>
      <c r="J29" s="269">
        <f t="shared" si="7"/>
        <v>0</v>
      </c>
      <c r="K29" s="269">
        <f t="shared" si="7"/>
        <v>0</v>
      </c>
      <c r="L29" s="269">
        <f t="shared" si="7"/>
        <v>0</v>
      </c>
      <c r="M29" s="269">
        <f t="shared" si="7"/>
        <v>0</v>
      </c>
      <c r="N29" s="269">
        <f t="shared" si="7"/>
        <v>0</v>
      </c>
      <c r="O29" s="269">
        <f t="shared" si="7"/>
        <v>0</v>
      </c>
      <c r="P29" s="269">
        <f t="shared" si="7"/>
        <v>0</v>
      </c>
      <c r="Q29" s="269">
        <f t="shared" si="7"/>
        <v>0</v>
      </c>
      <c r="R29" s="269">
        <f t="shared" si="8"/>
        <v>0</v>
      </c>
      <c r="S29" s="269">
        <f t="shared" si="8"/>
        <v>0</v>
      </c>
      <c r="T29" s="269">
        <f t="shared" si="8"/>
        <v>0</v>
      </c>
      <c r="U29" s="269">
        <f t="shared" si="8"/>
        <v>0</v>
      </c>
      <c r="V29" s="269">
        <f t="shared" si="8"/>
        <v>0</v>
      </c>
      <c r="W29" s="269">
        <f t="shared" si="8"/>
        <v>0</v>
      </c>
      <c r="X29" s="269">
        <f t="shared" si="8"/>
        <v>0</v>
      </c>
      <c r="Y29" s="269">
        <f t="shared" si="8"/>
        <v>0</v>
      </c>
      <c r="Z29" s="270"/>
      <c r="AA29" s="270"/>
      <c r="AB29" s="270"/>
      <c r="AC29" s="270"/>
      <c r="AD29" s="271"/>
      <c r="AE29" s="270"/>
      <c r="AF29" s="270"/>
      <c r="AG29" s="270"/>
      <c r="AH29" s="270"/>
      <c r="AI29" s="270"/>
      <c r="AJ29" s="270"/>
      <c r="AK29" s="269">
        <v>0</v>
      </c>
      <c r="AL29" s="270"/>
      <c r="AM29" s="270"/>
      <c r="AN29" s="270"/>
      <c r="AO29" s="270"/>
      <c r="AP29" s="270"/>
      <c r="AQ29" s="270"/>
      <c r="AR29" s="270"/>
      <c r="AS29" s="270"/>
      <c r="AT29" s="270"/>
      <c r="AU29" s="270"/>
      <c r="AV29" s="271"/>
      <c r="AX29" s="194" t="s">
        <v>395</v>
      </c>
      <c r="AZ29" s="203">
        <f t="shared" si="1"/>
        <v>0</v>
      </c>
      <c r="BA29" s="204" t="str">
        <f t="shared" si="2"/>
        <v>-</v>
      </c>
    </row>
    <row r="30" spans="2:53" s="2" customFormat="1" ht="33" customHeight="1" x14ac:dyDescent="0.25">
      <c r="B30" s="155" t="s">
        <v>103</v>
      </c>
      <c r="C30" s="589" t="s">
        <v>104</v>
      </c>
      <c r="D30" s="590"/>
      <c r="E30" s="590"/>
      <c r="F30" s="711"/>
      <c r="G30" s="264">
        <f>'Priedas 5'!$G$24</f>
        <v>108932.59</v>
      </c>
      <c r="H30" s="277">
        <f t="shared" ref="H30:AD30" si="9">SUM(H31:H32)</f>
        <v>55572.56</v>
      </c>
      <c r="I30" s="278">
        <f t="shared" si="9"/>
        <v>0</v>
      </c>
      <c r="J30" s="278">
        <f t="shared" si="9"/>
        <v>0</v>
      </c>
      <c r="K30" s="278">
        <f t="shared" si="9"/>
        <v>0</v>
      </c>
      <c r="L30" s="278">
        <f t="shared" si="9"/>
        <v>0</v>
      </c>
      <c r="M30" s="278">
        <f t="shared" si="9"/>
        <v>53360.03</v>
      </c>
      <c r="N30" s="278">
        <f t="shared" si="9"/>
        <v>0</v>
      </c>
      <c r="O30" s="278">
        <f t="shared" si="9"/>
        <v>0</v>
      </c>
      <c r="P30" s="278">
        <f t="shared" si="9"/>
        <v>0</v>
      </c>
      <c r="Q30" s="278">
        <f t="shared" si="9"/>
        <v>0</v>
      </c>
      <c r="R30" s="278">
        <f t="shared" si="9"/>
        <v>0</v>
      </c>
      <c r="S30" s="278">
        <f t="shared" si="9"/>
        <v>0</v>
      </c>
      <c r="T30" s="278">
        <f t="shared" si="9"/>
        <v>0</v>
      </c>
      <c r="U30" s="278">
        <f t="shared" si="9"/>
        <v>0</v>
      </c>
      <c r="V30" s="278">
        <f t="shared" si="9"/>
        <v>0</v>
      </c>
      <c r="W30" s="278">
        <f t="shared" si="9"/>
        <v>0</v>
      </c>
      <c r="X30" s="278">
        <f t="shared" si="9"/>
        <v>0</v>
      </c>
      <c r="Y30" s="278">
        <f t="shared" si="9"/>
        <v>0</v>
      </c>
      <c r="Z30" s="278">
        <f t="shared" si="9"/>
        <v>0</v>
      </c>
      <c r="AA30" s="278">
        <f t="shared" si="9"/>
        <v>0</v>
      </c>
      <c r="AB30" s="278">
        <f t="shared" si="9"/>
        <v>0</v>
      </c>
      <c r="AC30" s="278">
        <f t="shared" si="9"/>
        <v>0</v>
      </c>
      <c r="AD30" s="279">
        <f t="shared" si="9"/>
        <v>0</v>
      </c>
      <c r="AE30" s="280">
        <v>55572.56</v>
      </c>
      <c r="AF30" s="278">
        <f>SUM(AF31:AF32)</f>
        <v>0</v>
      </c>
      <c r="AG30" s="278">
        <f>SUM(AG31:AG32)</f>
        <v>0</v>
      </c>
      <c r="AH30" s="278">
        <f>SUM(AH31:AH32)</f>
        <v>0</v>
      </c>
      <c r="AI30" s="278">
        <f>SUM(AI31:AI32)</f>
        <v>0</v>
      </c>
      <c r="AJ30" s="280">
        <v>53360.03</v>
      </c>
      <c r="AK30" s="278">
        <f t="shared" ref="AK30:AV30" si="10">SUM(AK31:AK32)</f>
        <v>0</v>
      </c>
      <c r="AL30" s="278">
        <f t="shared" si="10"/>
        <v>0</v>
      </c>
      <c r="AM30" s="278">
        <f t="shared" si="10"/>
        <v>0</v>
      </c>
      <c r="AN30" s="278">
        <f t="shared" si="10"/>
        <v>0</v>
      </c>
      <c r="AO30" s="278">
        <f t="shared" si="10"/>
        <v>0</v>
      </c>
      <c r="AP30" s="278">
        <f t="shared" si="10"/>
        <v>0</v>
      </c>
      <c r="AQ30" s="278">
        <f t="shared" si="10"/>
        <v>0</v>
      </c>
      <c r="AR30" s="278">
        <f t="shared" si="10"/>
        <v>0</v>
      </c>
      <c r="AS30" s="278">
        <f t="shared" si="10"/>
        <v>0</v>
      </c>
      <c r="AT30" s="278">
        <f t="shared" si="10"/>
        <v>0</v>
      </c>
      <c r="AU30" s="278">
        <f t="shared" si="10"/>
        <v>0</v>
      </c>
      <c r="AV30" s="279">
        <f t="shared" si="10"/>
        <v>0</v>
      </c>
      <c r="AX30" s="194" t="s">
        <v>395</v>
      </c>
      <c r="AZ30" s="203">
        <f t="shared" si="1"/>
        <v>0</v>
      </c>
      <c r="BA30" s="204" t="str">
        <f t="shared" si="2"/>
        <v>-</v>
      </c>
    </row>
    <row r="31" spans="2:53" s="2" customFormat="1" x14ac:dyDescent="0.25">
      <c r="B31" s="148" t="s">
        <v>105</v>
      </c>
      <c r="C31" s="596" t="s">
        <v>106</v>
      </c>
      <c r="D31" s="596"/>
      <c r="E31" s="596"/>
      <c r="F31" s="748"/>
      <c r="G31" s="264">
        <f>'Priedas 5'!$G$25</f>
        <v>108932.59</v>
      </c>
      <c r="H31" s="268">
        <f t="shared" ref="H31:Q32" si="11">SUM(AE31)</f>
        <v>55572.56</v>
      </c>
      <c r="I31" s="269">
        <f t="shared" si="11"/>
        <v>0</v>
      </c>
      <c r="J31" s="269">
        <f t="shared" si="11"/>
        <v>0</v>
      </c>
      <c r="K31" s="269">
        <f t="shared" si="11"/>
        <v>0</v>
      </c>
      <c r="L31" s="269">
        <f t="shared" si="11"/>
        <v>0</v>
      </c>
      <c r="M31" s="269">
        <f t="shared" si="11"/>
        <v>53360.03</v>
      </c>
      <c r="N31" s="269">
        <f t="shared" si="11"/>
        <v>0</v>
      </c>
      <c r="O31" s="269">
        <f t="shared" si="11"/>
        <v>0</v>
      </c>
      <c r="P31" s="269">
        <f t="shared" si="11"/>
        <v>0</v>
      </c>
      <c r="Q31" s="269">
        <f t="shared" si="11"/>
        <v>0</v>
      </c>
      <c r="R31" s="269">
        <f t="shared" ref="R31:Y32" si="12">SUM(AO31)</f>
        <v>0</v>
      </c>
      <c r="S31" s="269">
        <f t="shared" si="12"/>
        <v>0</v>
      </c>
      <c r="T31" s="269">
        <f t="shared" si="12"/>
        <v>0</v>
      </c>
      <c r="U31" s="269">
        <f t="shared" si="12"/>
        <v>0</v>
      </c>
      <c r="V31" s="269">
        <f t="shared" si="12"/>
        <v>0</v>
      </c>
      <c r="W31" s="269">
        <f t="shared" si="12"/>
        <v>0</v>
      </c>
      <c r="X31" s="269">
        <f t="shared" si="12"/>
        <v>0</v>
      </c>
      <c r="Y31" s="269">
        <f t="shared" si="12"/>
        <v>0</v>
      </c>
      <c r="Z31" s="270"/>
      <c r="AA31" s="270"/>
      <c r="AB31" s="270"/>
      <c r="AC31" s="270"/>
      <c r="AD31" s="271"/>
      <c r="AE31" s="276">
        <v>55572.56</v>
      </c>
      <c r="AF31" s="270"/>
      <c r="AG31" s="270"/>
      <c r="AH31" s="270"/>
      <c r="AI31" s="270"/>
      <c r="AJ31" s="276">
        <v>53360.03</v>
      </c>
      <c r="AK31" s="269">
        <v>0</v>
      </c>
      <c r="AL31" s="270"/>
      <c r="AM31" s="270"/>
      <c r="AN31" s="270"/>
      <c r="AO31" s="270"/>
      <c r="AP31" s="270"/>
      <c r="AQ31" s="270"/>
      <c r="AR31" s="270"/>
      <c r="AS31" s="270"/>
      <c r="AT31" s="270"/>
      <c r="AU31" s="270"/>
      <c r="AV31" s="271"/>
      <c r="AX31" s="194" t="s">
        <v>395</v>
      </c>
      <c r="AZ31" s="203">
        <f t="shared" si="1"/>
        <v>0</v>
      </c>
      <c r="BA31" s="204" t="str">
        <f t="shared" si="2"/>
        <v>-</v>
      </c>
    </row>
    <row r="32" spans="2:53" s="2" customFormat="1" x14ac:dyDescent="0.25">
      <c r="B32" s="148" t="s">
        <v>107</v>
      </c>
      <c r="C32" s="592" t="s">
        <v>108</v>
      </c>
      <c r="D32" s="582"/>
      <c r="E32" s="582"/>
      <c r="F32" s="642"/>
      <c r="G32" s="264">
        <f>'Priedas 5'!$G$26</f>
        <v>0</v>
      </c>
      <c r="H32" s="268">
        <f t="shared" si="11"/>
        <v>0</v>
      </c>
      <c r="I32" s="269">
        <f t="shared" si="11"/>
        <v>0</v>
      </c>
      <c r="J32" s="269">
        <f t="shared" si="11"/>
        <v>0</v>
      </c>
      <c r="K32" s="269">
        <f t="shared" si="11"/>
        <v>0</v>
      </c>
      <c r="L32" s="269">
        <f t="shared" si="11"/>
        <v>0</v>
      </c>
      <c r="M32" s="269">
        <f t="shared" si="11"/>
        <v>0</v>
      </c>
      <c r="N32" s="269">
        <f t="shared" si="11"/>
        <v>0</v>
      </c>
      <c r="O32" s="269">
        <f t="shared" si="11"/>
        <v>0</v>
      </c>
      <c r="P32" s="269">
        <f t="shared" si="11"/>
        <v>0</v>
      </c>
      <c r="Q32" s="269">
        <f t="shared" si="11"/>
        <v>0</v>
      </c>
      <c r="R32" s="269">
        <f t="shared" si="12"/>
        <v>0</v>
      </c>
      <c r="S32" s="269">
        <f t="shared" si="12"/>
        <v>0</v>
      </c>
      <c r="T32" s="269">
        <f t="shared" si="12"/>
        <v>0</v>
      </c>
      <c r="U32" s="269">
        <f t="shared" si="12"/>
        <v>0</v>
      </c>
      <c r="V32" s="269">
        <f t="shared" si="12"/>
        <v>0</v>
      </c>
      <c r="W32" s="269">
        <f t="shared" si="12"/>
        <v>0</v>
      </c>
      <c r="X32" s="269">
        <f t="shared" si="12"/>
        <v>0</v>
      </c>
      <c r="Y32" s="269">
        <f t="shared" si="12"/>
        <v>0</v>
      </c>
      <c r="Z32" s="270"/>
      <c r="AA32" s="270"/>
      <c r="AB32" s="270"/>
      <c r="AC32" s="270"/>
      <c r="AD32" s="271"/>
      <c r="AE32" s="270"/>
      <c r="AF32" s="270"/>
      <c r="AG32" s="270"/>
      <c r="AH32" s="270"/>
      <c r="AI32" s="270"/>
      <c r="AJ32" s="270"/>
      <c r="AK32" s="269">
        <v>0</v>
      </c>
      <c r="AL32" s="270"/>
      <c r="AM32" s="270"/>
      <c r="AN32" s="270"/>
      <c r="AO32" s="270"/>
      <c r="AP32" s="270"/>
      <c r="AQ32" s="270"/>
      <c r="AR32" s="270"/>
      <c r="AS32" s="270"/>
      <c r="AT32" s="270"/>
      <c r="AU32" s="270"/>
      <c r="AV32" s="271"/>
      <c r="AX32" s="194" t="s">
        <v>395</v>
      </c>
      <c r="AZ32" s="203">
        <f t="shared" si="1"/>
        <v>0</v>
      </c>
      <c r="BA32" s="204" t="str">
        <f t="shared" si="2"/>
        <v>-</v>
      </c>
    </row>
    <row r="33" spans="2:53" s="2" customFormat="1" ht="26.25" customHeight="1" x14ac:dyDescent="0.25">
      <c r="B33" s="155" t="s">
        <v>109</v>
      </c>
      <c r="C33" s="590" t="s">
        <v>110</v>
      </c>
      <c r="D33" s="590"/>
      <c r="E33" s="590"/>
      <c r="F33" s="711"/>
      <c r="G33" s="264">
        <f>'Priedas 5'!$G$27</f>
        <v>169597.88</v>
      </c>
      <c r="H33" s="277">
        <f t="shared" ref="H33:AD33" si="13">SUM(H34:H36)</f>
        <v>17.82</v>
      </c>
      <c r="I33" s="278">
        <f t="shared" si="13"/>
        <v>0</v>
      </c>
      <c r="J33" s="278">
        <f t="shared" si="13"/>
        <v>0</v>
      </c>
      <c r="K33" s="278">
        <f t="shared" si="13"/>
        <v>0</v>
      </c>
      <c r="L33" s="278">
        <f t="shared" si="13"/>
        <v>0</v>
      </c>
      <c r="M33" s="278">
        <f t="shared" si="13"/>
        <v>229.86</v>
      </c>
      <c r="N33" s="278">
        <f t="shared" si="13"/>
        <v>0</v>
      </c>
      <c r="O33" s="278">
        <f t="shared" si="13"/>
        <v>0</v>
      </c>
      <c r="P33" s="278">
        <f t="shared" si="13"/>
        <v>0</v>
      </c>
      <c r="Q33" s="278">
        <f t="shared" si="13"/>
        <v>169350.2</v>
      </c>
      <c r="R33" s="278">
        <f t="shared" si="13"/>
        <v>0</v>
      </c>
      <c r="S33" s="278">
        <f t="shared" si="13"/>
        <v>0</v>
      </c>
      <c r="T33" s="278">
        <f t="shared" si="13"/>
        <v>0</v>
      </c>
      <c r="U33" s="278">
        <f t="shared" si="13"/>
        <v>0</v>
      </c>
      <c r="V33" s="278">
        <f t="shared" si="13"/>
        <v>0</v>
      </c>
      <c r="W33" s="278">
        <f t="shared" si="13"/>
        <v>0</v>
      </c>
      <c r="X33" s="278">
        <f t="shared" si="13"/>
        <v>0</v>
      </c>
      <c r="Y33" s="278">
        <f t="shared" si="13"/>
        <v>0</v>
      </c>
      <c r="Z33" s="278">
        <f t="shared" si="13"/>
        <v>0</v>
      </c>
      <c r="AA33" s="278">
        <f t="shared" si="13"/>
        <v>0</v>
      </c>
      <c r="AB33" s="278">
        <f t="shared" si="13"/>
        <v>0</v>
      </c>
      <c r="AC33" s="278">
        <f t="shared" si="13"/>
        <v>0</v>
      </c>
      <c r="AD33" s="279">
        <f t="shared" si="13"/>
        <v>0</v>
      </c>
      <c r="AE33" s="280">
        <v>17.82</v>
      </c>
      <c r="AF33" s="278">
        <f>SUM(AF34:AF36)</f>
        <v>0</v>
      </c>
      <c r="AG33" s="278">
        <f>SUM(AG34:AG36)</f>
        <v>0</v>
      </c>
      <c r="AH33" s="278">
        <f>SUM(AH34:AH36)</f>
        <v>0</v>
      </c>
      <c r="AI33" s="278">
        <f>SUM(AI34:AI36)</f>
        <v>0</v>
      </c>
      <c r="AJ33" s="280">
        <v>229.86</v>
      </c>
      <c r="AK33" s="278">
        <f>SUM(AK34:AK36)</f>
        <v>0</v>
      </c>
      <c r="AL33" s="278">
        <f>SUM(AL34:AL36)</f>
        <v>0</v>
      </c>
      <c r="AM33" s="278">
        <f>SUM(AM34:AM36)</f>
        <v>0</v>
      </c>
      <c r="AN33" s="280">
        <v>169350.2</v>
      </c>
      <c r="AO33" s="278">
        <f t="shared" ref="AO33:AV33" si="14">SUM(AO34:AO36)</f>
        <v>0</v>
      </c>
      <c r="AP33" s="278">
        <f t="shared" si="14"/>
        <v>0</v>
      </c>
      <c r="AQ33" s="278">
        <f t="shared" si="14"/>
        <v>0</v>
      </c>
      <c r="AR33" s="278">
        <f t="shared" si="14"/>
        <v>0</v>
      </c>
      <c r="AS33" s="278">
        <f t="shared" si="14"/>
        <v>0</v>
      </c>
      <c r="AT33" s="278">
        <f t="shared" si="14"/>
        <v>0</v>
      </c>
      <c r="AU33" s="278">
        <f t="shared" si="14"/>
        <v>0</v>
      </c>
      <c r="AV33" s="279">
        <f t="shared" si="14"/>
        <v>0</v>
      </c>
      <c r="AX33" s="194" t="s">
        <v>395</v>
      </c>
      <c r="AZ33" s="203">
        <f t="shared" si="1"/>
        <v>0</v>
      </c>
      <c r="BA33" s="204" t="str">
        <f t="shared" si="2"/>
        <v>-</v>
      </c>
    </row>
    <row r="34" spans="2:53" s="2" customFormat="1" x14ac:dyDescent="0.25">
      <c r="B34" s="148" t="s">
        <v>111</v>
      </c>
      <c r="C34" s="582" t="s">
        <v>112</v>
      </c>
      <c r="D34" s="582"/>
      <c r="E34" s="582"/>
      <c r="F34" s="642"/>
      <c r="G34" s="264">
        <f>'Priedas 5'!$G$28</f>
        <v>169597.88</v>
      </c>
      <c r="H34" s="268">
        <f t="shared" ref="H34:Q36" si="15">SUM(AE34)</f>
        <v>17.82</v>
      </c>
      <c r="I34" s="269">
        <f t="shared" si="15"/>
        <v>0</v>
      </c>
      <c r="J34" s="269">
        <f t="shared" si="15"/>
        <v>0</v>
      </c>
      <c r="K34" s="269">
        <f t="shared" si="15"/>
        <v>0</v>
      </c>
      <c r="L34" s="269">
        <f t="shared" si="15"/>
        <v>0</v>
      </c>
      <c r="M34" s="269">
        <f t="shared" si="15"/>
        <v>229.86</v>
      </c>
      <c r="N34" s="269">
        <f t="shared" si="15"/>
        <v>0</v>
      </c>
      <c r="O34" s="269">
        <f t="shared" si="15"/>
        <v>0</v>
      </c>
      <c r="P34" s="269">
        <f t="shared" si="15"/>
        <v>0</v>
      </c>
      <c r="Q34" s="269">
        <f t="shared" si="15"/>
        <v>169350.2</v>
      </c>
      <c r="R34" s="269">
        <f t="shared" ref="R34:Y36" si="16">SUM(AO34)</f>
        <v>0</v>
      </c>
      <c r="S34" s="269">
        <f t="shared" si="16"/>
        <v>0</v>
      </c>
      <c r="T34" s="269">
        <f t="shared" si="16"/>
        <v>0</v>
      </c>
      <c r="U34" s="269">
        <f t="shared" si="16"/>
        <v>0</v>
      </c>
      <c r="V34" s="269">
        <f t="shared" si="16"/>
        <v>0</v>
      </c>
      <c r="W34" s="269">
        <f t="shared" si="16"/>
        <v>0</v>
      </c>
      <c r="X34" s="269">
        <f t="shared" si="16"/>
        <v>0</v>
      </c>
      <c r="Y34" s="269">
        <f t="shared" si="16"/>
        <v>0</v>
      </c>
      <c r="Z34" s="270"/>
      <c r="AA34" s="270"/>
      <c r="AB34" s="270"/>
      <c r="AC34" s="270"/>
      <c r="AD34" s="271"/>
      <c r="AE34" s="276">
        <v>17.82</v>
      </c>
      <c r="AF34" s="270"/>
      <c r="AG34" s="270"/>
      <c r="AH34" s="270"/>
      <c r="AI34" s="270"/>
      <c r="AJ34" s="276">
        <v>229.86</v>
      </c>
      <c r="AK34" s="269">
        <v>0</v>
      </c>
      <c r="AL34" s="270"/>
      <c r="AM34" s="270"/>
      <c r="AN34" s="276">
        <v>169350.2</v>
      </c>
      <c r="AO34" s="270"/>
      <c r="AP34" s="270"/>
      <c r="AQ34" s="270"/>
      <c r="AR34" s="270"/>
      <c r="AS34" s="270"/>
      <c r="AT34" s="270"/>
      <c r="AU34" s="270"/>
      <c r="AV34" s="271"/>
      <c r="AX34" s="194" t="s">
        <v>395</v>
      </c>
      <c r="AZ34" s="203">
        <f t="shared" si="1"/>
        <v>0</v>
      </c>
      <c r="BA34" s="204" t="str">
        <f t="shared" si="2"/>
        <v>-</v>
      </c>
    </row>
    <row r="35" spans="2:53" s="2" customFormat="1" x14ac:dyDescent="0.25">
      <c r="B35" s="148" t="s">
        <v>113</v>
      </c>
      <c r="C35" s="582" t="s">
        <v>114</v>
      </c>
      <c r="D35" s="582"/>
      <c r="E35" s="582"/>
      <c r="F35" s="642"/>
      <c r="G35" s="264">
        <f>'Priedas 5'!$G$29</f>
        <v>0</v>
      </c>
      <c r="H35" s="268">
        <f t="shared" si="15"/>
        <v>0</v>
      </c>
      <c r="I35" s="269">
        <f t="shared" si="15"/>
        <v>0</v>
      </c>
      <c r="J35" s="269">
        <f t="shared" si="15"/>
        <v>0</v>
      </c>
      <c r="K35" s="269">
        <f t="shared" si="15"/>
        <v>0</v>
      </c>
      <c r="L35" s="269">
        <f t="shared" si="15"/>
        <v>0</v>
      </c>
      <c r="M35" s="269">
        <f t="shared" si="15"/>
        <v>0</v>
      </c>
      <c r="N35" s="269">
        <f t="shared" si="15"/>
        <v>0</v>
      </c>
      <c r="O35" s="269">
        <f t="shared" si="15"/>
        <v>0</v>
      </c>
      <c r="P35" s="269">
        <f t="shared" si="15"/>
        <v>0</v>
      </c>
      <c r="Q35" s="269">
        <f t="shared" si="15"/>
        <v>0</v>
      </c>
      <c r="R35" s="269">
        <f t="shared" si="16"/>
        <v>0</v>
      </c>
      <c r="S35" s="269">
        <f t="shared" si="16"/>
        <v>0</v>
      </c>
      <c r="T35" s="269">
        <f t="shared" si="16"/>
        <v>0</v>
      </c>
      <c r="U35" s="269">
        <f t="shared" si="16"/>
        <v>0</v>
      </c>
      <c r="V35" s="269">
        <f t="shared" si="16"/>
        <v>0</v>
      </c>
      <c r="W35" s="269">
        <f t="shared" si="16"/>
        <v>0</v>
      </c>
      <c r="X35" s="269">
        <f t="shared" si="16"/>
        <v>0</v>
      </c>
      <c r="Y35" s="269">
        <f t="shared" si="16"/>
        <v>0</v>
      </c>
      <c r="Z35" s="270"/>
      <c r="AA35" s="270"/>
      <c r="AB35" s="270"/>
      <c r="AC35" s="270"/>
      <c r="AD35" s="271"/>
      <c r="AE35" s="270"/>
      <c r="AF35" s="270"/>
      <c r="AG35" s="270"/>
      <c r="AH35" s="270"/>
      <c r="AI35" s="270"/>
      <c r="AJ35" s="270"/>
      <c r="AK35" s="269">
        <v>0</v>
      </c>
      <c r="AL35" s="270"/>
      <c r="AM35" s="270"/>
      <c r="AN35" s="270"/>
      <c r="AO35" s="270"/>
      <c r="AP35" s="270"/>
      <c r="AQ35" s="270"/>
      <c r="AR35" s="270"/>
      <c r="AS35" s="270"/>
      <c r="AT35" s="270"/>
      <c r="AU35" s="270"/>
      <c r="AV35" s="271"/>
      <c r="AX35" s="194"/>
      <c r="AZ35" s="203">
        <f t="shared" si="1"/>
        <v>0</v>
      </c>
      <c r="BA35" s="204" t="str">
        <f t="shared" si="2"/>
        <v>-</v>
      </c>
    </row>
    <row r="36" spans="2:53" s="2" customFormat="1" x14ac:dyDescent="0.25">
      <c r="B36" s="148" t="s">
        <v>115</v>
      </c>
      <c r="C36" s="582" t="s">
        <v>116</v>
      </c>
      <c r="D36" s="582"/>
      <c r="E36" s="582"/>
      <c r="F36" s="642"/>
      <c r="G36" s="264">
        <f>'Priedas 5'!$G$30</f>
        <v>0</v>
      </c>
      <c r="H36" s="268">
        <f t="shared" si="15"/>
        <v>0</v>
      </c>
      <c r="I36" s="269">
        <f t="shared" si="15"/>
        <v>0</v>
      </c>
      <c r="J36" s="269">
        <f t="shared" si="15"/>
        <v>0</v>
      </c>
      <c r="K36" s="269">
        <f t="shared" si="15"/>
        <v>0</v>
      </c>
      <c r="L36" s="269">
        <f t="shared" si="15"/>
        <v>0</v>
      </c>
      <c r="M36" s="269">
        <f t="shared" si="15"/>
        <v>0</v>
      </c>
      <c r="N36" s="269">
        <f t="shared" si="15"/>
        <v>0</v>
      </c>
      <c r="O36" s="269">
        <f t="shared" si="15"/>
        <v>0</v>
      </c>
      <c r="P36" s="269">
        <f t="shared" si="15"/>
        <v>0</v>
      </c>
      <c r="Q36" s="269">
        <f t="shared" si="15"/>
        <v>0</v>
      </c>
      <c r="R36" s="269">
        <f t="shared" si="16"/>
        <v>0</v>
      </c>
      <c r="S36" s="269">
        <f t="shared" si="16"/>
        <v>0</v>
      </c>
      <c r="T36" s="269">
        <f t="shared" si="16"/>
        <v>0</v>
      </c>
      <c r="U36" s="269">
        <f t="shared" si="16"/>
        <v>0</v>
      </c>
      <c r="V36" s="269">
        <f t="shared" si="16"/>
        <v>0</v>
      </c>
      <c r="W36" s="269">
        <f t="shared" si="16"/>
        <v>0</v>
      </c>
      <c r="X36" s="269">
        <f t="shared" si="16"/>
        <v>0</v>
      </c>
      <c r="Y36" s="269">
        <f t="shared" si="16"/>
        <v>0</v>
      </c>
      <c r="Z36" s="270"/>
      <c r="AA36" s="270"/>
      <c r="AB36" s="270"/>
      <c r="AC36" s="270"/>
      <c r="AD36" s="271"/>
      <c r="AE36" s="270"/>
      <c r="AF36" s="270"/>
      <c r="AG36" s="270"/>
      <c r="AH36" s="270"/>
      <c r="AI36" s="270"/>
      <c r="AJ36" s="270"/>
      <c r="AK36" s="269">
        <v>0</v>
      </c>
      <c r="AL36" s="270"/>
      <c r="AM36" s="270"/>
      <c r="AN36" s="270"/>
      <c r="AO36" s="270"/>
      <c r="AP36" s="270"/>
      <c r="AQ36" s="270"/>
      <c r="AR36" s="270"/>
      <c r="AS36" s="270"/>
      <c r="AT36" s="270"/>
      <c r="AU36" s="270"/>
      <c r="AV36" s="271"/>
      <c r="AX36" s="194" t="s">
        <v>395</v>
      </c>
      <c r="AZ36" s="203">
        <f t="shared" si="1"/>
        <v>0</v>
      </c>
      <c r="BA36" s="204" t="str">
        <f t="shared" si="2"/>
        <v>-</v>
      </c>
    </row>
    <row r="37" spans="2:53" s="2" customFormat="1" x14ac:dyDescent="0.25">
      <c r="B37" s="155" t="s">
        <v>117</v>
      </c>
      <c r="C37" s="590" t="s">
        <v>118</v>
      </c>
      <c r="D37" s="590"/>
      <c r="E37" s="590"/>
      <c r="F37" s="711"/>
      <c r="G37" s="264">
        <f>'Priedas 5'!$G$31</f>
        <v>4150</v>
      </c>
      <c r="H37" s="277">
        <f t="shared" ref="H37:AU37" si="17">SUM(H38:H40)</f>
        <v>0</v>
      </c>
      <c r="I37" s="278">
        <f t="shared" si="17"/>
        <v>0</v>
      </c>
      <c r="J37" s="278">
        <f t="shared" si="17"/>
        <v>0</v>
      </c>
      <c r="K37" s="278">
        <f t="shared" si="17"/>
        <v>0</v>
      </c>
      <c r="L37" s="278">
        <f t="shared" si="17"/>
        <v>0</v>
      </c>
      <c r="M37" s="278">
        <f t="shared" si="17"/>
        <v>0</v>
      </c>
      <c r="N37" s="278">
        <f t="shared" si="17"/>
        <v>0</v>
      </c>
      <c r="O37" s="278">
        <f t="shared" si="17"/>
        <v>0</v>
      </c>
      <c r="P37" s="278">
        <f t="shared" si="17"/>
        <v>0</v>
      </c>
      <c r="Q37" s="278">
        <f t="shared" si="17"/>
        <v>0</v>
      </c>
      <c r="R37" s="278">
        <f t="shared" si="17"/>
        <v>0</v>
      </c>
      <c r="S37" s="278">
        <f t="shared" si="17"/>
        <v>0</v>
      </c>
      <c r="T37" s="278">
        <f t="shared" si="17"/>
        <v>0</v>
      </c>
      <c r="U37" s="278">
        <f t="shared" si="17"/>
        <v>0</v>
      </c>
      <c r="V37" s="278">
        <f t="shared" si="17"/>
        <v>0</v>
      </c>
      <c r="W37" s="278">
        <f t="shared" si="17"/>
        <v>0</v>
      </c>
      <c r="X37" s="278">
        <f t="shared" si="17"/>
        <v>0</v>
      </c>
      <c r="Y37" s="278">
        <f t="shared" si="17"/>
        <v>4150</v>
      </c>
      <c r="Z37" s="278">
        <f t="shared" si="17"/>
        <v>0</v>
      </c>
      <c r="AA37" s="278">
        <f t="shared" si="17"/>
        <v>0</v>
      </c>
      <c r="AB37" s="278">
        <f t="shared" si="17"/>
        <v>0</v>
      </c>
      <c r="AC37" s="278">
        <f t="shared" si="17"/>
        <v>0</v>
      </c>
      <c r="AD37" s="279">
        <f t="shared" si="17"/>
        <v>0</v>
      </c>
      <c r="AE37" s="278">
        <f t="shared" si="17"/>
        <v>0</v>
      </c>
      <c r="AF37" s="278">
        <f t="shared" si="17"/>
        <v>0</v>
      </c>
      <c r="AG37" s="278">
        <f t="shared" si="17"/>
        <v>0</v>
      </c>
      <c r="AH37" s="278">
        <f t="shared" si="17"/>
        <v>0</v>
      </c>
      <c r="AI37" s="278">
        <f t="shared" si="17"/>
        <v>0</v>
      </c>
      <c r="AJ37" s="278">
        <f t="shared" si="17"/>
        <v>0</v>
      </c>
      <c r="AK37" s="278">
        <f t="shared" si="17"/>
        <v>0</v>
      </c>
      <c r="AL37" s="278">
        <f t="shared" si="17"/>
        <v>0</v>
      </c>
      <c r="AM37" s="278">
        <f t="shared" si="17"/>
        <v>0</v>
      </c>
      <c r="AN37" s="278">
        <f t="shared" si="17"/>
        <v>0</v>
      </c>
      <c r="AO37" s="278">
        <f t="shared" si="17"/>
        <v>0</v>
      </c>
      <c r="AP37" s="278">
        <f t="shared" si="17"/>
        <v>0</v>
      </c>
      <c r="AQ37" s="278">
        <f t="shared" si="17"/>
        <v>0</v>
      </c>
      <c r="AR37" s="278">
        <f t="shared" si="17"/>
        <v>0</v>
      </c>
      <c r="AS37" s="278">
        <f t="shared" si="17"/>
        <v>0</v>
      </c>
      <c r="AT37" s="278">
        <f t="shared" si="17"/>
        <v>0</v>
      </c>
      <c r="AU37" s="278">
        <f t="shared" si="17"/>
        <v>0</v>
      </c>
      <c r="AV37" s="281">
        <v>4150</v>
      </c>
      <c r="AX37" s="194" t="s">
        <v>395</v>
      </c>
      <c r="AZ37" s="203">
        <f t="shared" si="1"/>
        <v>0</v>
      </c>
      <c r="BA37" s="204" t="str">
        <f t="shared" si="2"/>
        <v>-</v>
      </c>
    </row>
    <row r="38" spans="2:53" s="2" customFormat="1" x14ac:dyDescent="0.25">
      <c r="B38" s="148" t="s">
        <v>119</v>
      </c>
      <c r="C38" s="582" t="s">
        <v>120</v>
      </c>
      <c r="D38" s="582"/>
      <c r="E38" s="582"/>
      <c r="F38" s="642"/>
      <c r="G38" s="264">
        <f>'Priedas 5'!$G$32</f>
        <v>0</v>
      </c>
      <c r="H38" s="268">
        <f t="shared" ref="H38:Q40" si="18">SUM(AE38)</f>
        <v>0</v>
      </c>
      <c r="I38" s="269">
        <f t="shared" si="18"/>
        <v>0</v>
      </c>
      <c r="J38" s="269">
        <f t="shared" si="18"/>
        <v>0</v>
      </c>
      <c r="K38" s="269">
        <f t="shared" si="18"/>
        <v>0</v>
      </c>
      <c r="L38" s="269">
        <f t="shared" si="18"/>
        <v>0</v>
      </c>
      <c r="M38" s="269">
        <f t="shared" si="18"/>
        <v>0</v>
      </c>
      <c r="N38" s="269">
        <f t="shared" si="18"/>
        <v>0</v>
      </c>
      <c r="O38" s="269">
        <f t="shared" si="18"/>
        <v>0</v>
      </c>
      <c r="P38" s="269">
        <f t="shared" si="18"/>
        <v>0</v>
      </c>
      <c r="Q38" s="269">
        <f t="shared" si="18"/>
        <v>0</v>
      </c>
      <c r="R38" s="269">
        <f t="shared" ref="R38:Y40" si="19">SUM(AO38)</f>
        <v>0</v>
      </c>
      <c r="S38" s="269">
        <f t="shared" si="19"/>
        <v>0</v>
      </c>
      <c r="T38" s="269">
        <f t="shared" si="19"/>
        <v>0</v>
      </c>
      <c r="U38" s="269">
        <f t="shared" si="19"/>
        <v>0</v>
      </c>
      <c r="V38" s="269">
        <f t="shared" si="19"/>
        <v>0</v>
      </c>
      <c r="W38" s="269">
        <f t="shared" si="19"/>
        <v>0</v>
      </c>
      <c r="X38" s="269">
        <f t="shared" si="19"/>
        <v>0</v>
      </c>
      <c r="Y38" s="269">
        <f t="shared" si="19"/>
        <v>0</v>
      </c>
      <c r="Z38" s="270"/>
      <c r="AA38" s="270"/>
      <c r="AB38" s="270"/>
      <c r="AC38" s="270"/>
      <c r="AD38" s="271"/>
      <c r="AE38" s="270"/>
      <c r="AF38" s="270"/>
      <c r="AG38" s="270"/>
      <c r="AH38" s="270"/>
      <c r="AI38" s="270"/>
      <c r="AJ38" s="270"/>
      <c r="AK38" s="269">
        <v>0</v>
      </c>
      <c r="AL38" s="270"/>
      <c r="AM38" s="270"/>
      <c r="AN38" s="270"/>
      <c r="AO38" s="270"/>
      <c r="AP38" s="270"/>
      <c r="AQ38" s="270"/>
      <c r="AR38" s="270"/>
      <c r="AS38" s="270"/>
      <c r="AT38" s="270"/>
      <c r="AU38" s="270"/>
      <c r="AV38" s="271"/>
      <c r="AX38" s="194" t="s">
        <v>395</v>
      </c>
      <c r="AZ38" s="203">
        <f t="shared" si="1"/>
        <v>0</v>
      </c>
      <c r="BA38" s="204" t="str">
        <f t="shared" si="2"/>
        <v>-</v>
      </c>
    </row>
    <row r="39" spans="2:53" s="2" customFormat="1" x14ac:dyDescent="0.25">
      <c r="B39" s="148" t="s">
        <v>121</v>
      </c>
      <c r="C39" s="582" t="s">
        <v>122</v>
      </c>
      <c r="D39" s="582"/>
      <c r="E39" s="582"/>
      <c r="F39" s="642"/>
      <c r="G39" s="264">
        <f>'Priedas 5'!$G$33</f>
        <v>4150</v>
      </c>
      <c r="H39" s="268">
        <f t="shared" si="18"/>
        <v>0</v>
      </c>
      <c r="I39" s="269">
        <f t="shared" si="18"/>
        <v>0</v>
      </c>
      <c r="J39" s="269">
        <f t="shared" si="18"/>
        <v>0</v>
      </c>
      <c r="K39" s="269">
        <f t="shared" si="18"/>
        <v>0</v>
      </c>
      <c r="L39" s="269">
        <f t="shared" si="18"/>
        <v>0</v>
      </c>
      <c r="M39" s="269">
        <f t="shared" si="18"/>
        <v>0</v>
      </c>
      <c r="N39" s="269">
        <f t="shared" si="18"/>
        <v>0</v>
      </c>
      <c r="O39" s="269">
        <f t="shared" si="18"/>
        <v>0</v>
      </c>
      <c r="P39" s="269">
        <f t="shared" si="18"/>
        <v>0</v>
      </c>
      <c r="Q39" s="269">
        <f t="shared" si="18"/>
        <v>0</v>
      </c>
      <c r="R39" s="269">
        <f t="shared" si="19"/>
        <v>0</v>
      </c>
      <c r="S39" s="269">
        <f t="shared" si="19"/>
        <v>0</v>
      </c>
      <c r="T39" s="269">
        <f t="shared" si="19"/>
        <v>0</v>
      </c>
      <c r="U39" s="269">
        <f t="shared" si="19"/>
        <v>0</v>
      </c>
      <c r="V39" s="269">
        <f t="shared" si="19"/>
        <v>0</v>
      </c>
      <c r="W39" s="269">
        <f t="shared" si="19"/>
        <v>0</v>
      </c>
      <c r="X39" s="269">
        <f t="shared" si="19"/>
        <v>0</v>
      </c>
      <c r="Y39" s="269">
        <f t="shared" si="19"/>
        <v>4150</v>
      </c>
      <c r="Z39" s="270"/>
      <c r="AA39" s="270"/>
      <c r="AB39" s="270"/>
      <c r="AC39" s="270"/>
      <c r="AD39" s="271"/>
      <c r="AE39" s="270"/>
      <c r="AF39" s="270"/>
      <c r="AG39" s="270"/>
      <c r="AH39" s="270"/>
      <c r="AI39" s="270"/>
      <c r="AJ39" s="270"/>
      <c r="AK39" s="269">
        <v>0</v>
      </c>
      <c r="AL39" s="270"/>
      <c r="AM39" s="270"/>
      <c r="AN39" s="270"/>
      <c r="AO39" s="270"/>
      <c r="AP39" s="270"/>
      <c r="AQ39" s="270"/>
      <c r="AR39" s="270"/>
      <c r="AS39" s="270"/>
      <c r="AT39" s="270"/>
      <c r="AU39" s="270"/>
      <c r="AV39" s="282">
        <v>4150</v>
      </c>
      <c r="AX39" s="194" t="s">
        <v>395</v>
      </c>
      <c r="AZ39" s="203">
        <f t="shared" si="1"/>
        <v>0</v>
      </c>
      <c r="BA39" s="204" t="str">
        <f t="shared" si="2"/>
        <v>-</v>
      </c>
    </row>
    <row r="40" spans="2:53" s="2" customFormat="1" x14ac:dyDescent="0.25">
      <c r="B40" s="148" t="s">
        <v>123</v>
      </c>
      <c r="C40" s="582" t="s">
        <v>101</v>
      </c>
      <c r="D40" s="582"/>
      <c r="E40" s="582"/>
      <c r="F40" s="642"/>
      <c r="G40" s="264">
        <f>'Priedas 5'!$G$34</f>
        <v>0</v>
      </c>
      <c r="H40" s="268">
        <f t="shared" si="18"/>
        <v>0</v>
      </c>
      <c r="I40" s="269">
        <f t="shared" si="18"/>
        <v>0</v>
      </c>
      <c r="J40" s="269">
        <f t="shared" si="18"/>
        <v>0</v>
      </c>
      <c r="K40" s="269">
        <f t="shared" si="18"/>
        <v>0</v>
      </c>
      <c r="L40" s="269">
        <f t="shared" si="18"/>
        <v>0</v>
      </c>
      <c r="M40" s="269">
        <f t="shared" si="18"/>
        <v>0</v>
      </c>
      <c r="N40" s="269">
        <f t="shared" si="18"/>
        <v>0</v>
      </c>
      <c r="O40" s="269">
        <f t="shared" si="18"/>
        <v>0</v>
      </c>
      <c r="P40" s="269">
        <f t="shared" si="18"/>
        <v>0</v>
      </c>
      <c r="Q40" s="269">
        <f t="shared" si="18"/>
        <v>0</v>
      </c>
      <c r="R40" s="269">
        <f t="shared" si="19"/>
        <v>0</v>
      </c>
      <c r="S40" s="269">
        <f t="shared" si="19"/>
        <v>0</v>
      </c>
      <c r="T40" s="269">
        <f t="shared" si="19"/>
        <v>0</v>
      </c>
      <c r="U40" s="269">
        <f t="shared" si="19"/>
        <v>0</v>
      </c>
      <c r="V40" s="269">
        <f t="shared" si="19"/>
        <v>0</v>
      </c>
      <c r="W40" s="269">
        <f t="shared" si="19"/>
        <v>0</v>
      </c>
      <c r="X40" s="269">
        <f t="shared" si="19"/>
        <v>0</v>
      </c>
      <c r="Y40" s="269">
        <f t="shared" si="19"/>
        <v>0</v>
      </c>
      <c r="Z40" s="270"/>
      <c r="AA40" s="270"/>
      <c r="AB40" s="270"/>
      <c r="AC40" s="270"/>
      <c r="AD40" s="271"/>
      <c r="AE40" s="270"/>
      <c r="AF40" s="270"/>
      <c r="AG40" s="270"/>
      <c r="AH40" s="270"/>
      <c r="AI40" s="270"/>
      <c r="AJ40" s="270"/>
      <c r="AK40" s="269">
        <v>0</v>
      </c>
      <c r="AL40" s="270"/>
      <c r="AM40" s="270"/>
      <c r="AN40" s="270"/>
      <c r="AO40" s="270"/>
      <c r="AP40" s="270"/>
      <c r="AQ40" s="270"/>
      <c r="AR40" s="270"/>
      <c r="AS40" s="270"/>
      <c r="AT40" s="270"/>
      <c r="AU40" s="270"/>
      <c r="AV40" s="271"/>
      <c r="AX40" s="194" t="s">
        <v>395</v>
      </c>
      <c r="AZ40" s="203">
        <f t="shared" si="1"/>
        <v>0</v>
      </c>
      <c r="BA40" s="204" t="str">
        <f t="shared" si="2"/>
        <v>-</v>
      </c>
    </row>
    <row r="41" spans="2:53" s="2" customFormat="1" ht="15" customHeight="1" x14ac:dyDescent="0.25">
      <c r="B41" s="162" t="s">
        <v>124</v>
      </c>
      <c r="C41" s="590" t="s">
        <v>125</v>
      </c>
      <c r="D41" s="590"/>
      <c r="E41" s="590"/>
      <c r="F41" s="711"/>
      <c r="G41" s="264">
        <f>'Priedas 5'!$G$35</f>
        <v>8521.4699999999993</v>
      </c>
      <c r="H41" s="277">
        <f t="shared" ref="H41:AD41" si="20">SUM(H42:H48)</f>
        <v>8521.4699999999993</v>
      </c>
      <c r="I41" s="278">
        <f t="shared" si="20"/>
        <v>0</v>
      </c>
      <c r="J41" s="278">
        <f t="shared" si="20"/>
        <v>0</v>
      </c>
      <c r="K41" s="278">
        <f t="shared" si="20"/>
        <v>0</v>
      </c>
      <c r="L41" s="278">
        <f t="shared" si="20"/>
        <v>0</v>
      </c>
      <c r="M41" s="278">
        <f t="shared" si="20"/>
        <v>0</v>
      </c>
      <c r="N41" s="278">
        <f t="shared" si="20"/>
        <v>0</v>
      </c>
      <c r="O41" s="278">
        <f t="shared" si="20"/>
        <v>0</v>
      </c>
      <c r="P41" s="278">
        <f t="shared" si="20"/>
        <v>0</v>
      </c>
      <c r="Q41" s="278">
        <f t="shared" si="20"/>
        <v>0</v>
      </c>
      <c r="R41" s="278">
        <f t="shared" si="20"/>
        <v>0</v>
      </c>
      <c r="S41" s="278">
        <f t="shared" si="20"/>
        <v>0</v>
      </c>
      <c r="T41" s="278">
        <f t="shared" si="20"/>
        <v>0</v>
      </c>
      <c r="U41" s="278">
        <f t="shared" si="20"/>
        <v>0</v>
      </c>
      <c r="V41" s="278">
        <f t="shared" si="20"/>
        <v>0</v>
      </c>
      <c r="W41" s="278">
        <f t="shared" si="20"/>
        <v>0</v>
      </c>
      <c r="X41" s="278">
        <f t="shared" si="20"/>
        <v>0</v>
      </c>
      <c r="Y41" s="278">
        <f t="shared" si="20"/>
        <v>0</v>
      </c>
      <c r="Z41" s="278">
        <f t="shared" si="20"/>
        <v>0</v>
      </c>
      <c r="AA41" s="278">
        <f t="shared" si="20"/>
        <v>0</v>
      </c>
      <c r="AB41" s="278">
        <f t="shared" si="20"/>
        <v>0</v>
      </c>
      <c r="AC41" s="278">
        <f t="shared" si="20"/>
        <v>0</v>
      </c>
      <c r="AD41" s="279">
        <f t="shared" si="20"/>
        <v>0</v>
      </c>
      <c r="AE41" s="280">
        <v>8521.4699999999993</v>
      </c>
      <c r="AF41" s="278">
        <f t="shared" ref="AF41:AV41" si="21">SUM(AF42:AF48)</f>
        <v>0</v>
      </c>
      <c r="AG41" s="278">
        <f t="shared" si="21"/>
        <v>0</v>
      </c>
      <c r="AH41" s="278">
        <f t="shared" si="21"/>
        <v>0</v>
      </c>
      <c r="AI41" s="278">
        <f t="shared" si="21"/>
        <v>0</v>
      </c>
      <c r="AJ41" s="278">
        <f t="shared" si="21"/>
        <v>0</v>
      </c>
      <c r="AK41" s="278">
        <f t="shared" si="21"/>
        <v>0</v>
      </c>
      <c r="AL41" s="278">
        <f t="shared" si="21"/>
        <v>0</v>
      </c>
      <c r="AM41" s="278">
        <f t="shared" si="21"/>
        <v>0</v>
      </c>
      <c r="AN41" s="278">
        <f t="shared" si="21"/>
        <v>0</v>
      </c>
      <c r="AO41" s="278">
        <f t="shared" si="21"/>
        <v>0</v>
      </c>
      <c r="AP41" s="278">
        <f t="shared" si="21"/>
        <v>0</v>
      </c>
      <c r="AQ41" s="278">
        <f t="shared" si="21"/>
        <v>0</v>
      </c>
      <c r="AR41" s="278">
        <f t="shared" si="21"/>
        <v>0</v>
      </c>
      <c r="AS41" s="278">
        <f t="shared" si="21"/>
        <v>0</v>
      </c>
      <c r="AT41" s="278">
        <f t="shared" si="21"/>
        <v>0</v>
      </c>
      <c r="AU41" s="278">
        <f t="shared" si="21"/>
        <v>0</v>
      </c>
      <c r="AV41" s="279">
        <f t="shared" si="21"/>
        <v>0</v>
      </c>
      <c r="AX41" s="194"/>
      <c r="AZ41" s="203">
        <f t="shared" si="1"/>
        <v>0</v>
      </c>
      <c r="BA41" s="204" t="str">
        <f t="shared" si="2"/>
        <v>-</v>
      </c>
    </row>
    <row r="42" spans="2:53" s="2" customFormat="1" ht="15" customHeight="1" x14ac:dyDescent="0.25">
      <c r="B42" s="163" t="s">
        <v>126</v>
      </c>
      <c r="C42" s="582" t="s">
        <v>127</v>
      </c>
      <c r="D42" s="582"/>
      <c r="E42" s="582"/>
      <c r="F42" s="583"/>
      <c r="G42" s="264">
        <f>'Priedas 5'!$G$36</f>
        <v>5883.9</v>
      </c>
      <c r="H42" s="268">
        <f t="shared" ref="H42:Q48" si="22">SUM(AE42)</f>
        <v>5883.9</v>
      </c>
      <c r="I42" s="269">
        <f t="shared" si="22"/>
        <v>0</v>
      </c>
      <c r="J42" s="269">
        <f t="shared" si="22"/>
        <v>0</v>
      </c>
      <c r="K42" s="269">
        <f t="shared" si="22"/>
        <v>0</v>
      </c>
      <c r="L42" s="269">
        <f t="shared" si="22"/>
        <v>0</v>
      </c>
      <c r="M42" s="269">
        <f t="shared" si="22"/>
        <v>0</v>
      </c>
      <c r="N42" s="269">
        <f t="shared" si="22"/>
        <v>0</v>
      </c>
      <c r="O42" s="269">
        <f t="shared" si="22"/>
        <v>0</v>
      </c>
      <c r="P42" s="269">
        <f t="shared" si="22"/>
        <v>0</v>
      </c>
      <c r="Q42" s="269">
        <f t="shared" si="22"/>
        <v>0</v>
      </c>
      <c r="R42" s="269">
        <f t="shared" ref="R42:Y48" si="23">SUM(AO42)</f>
        <v>0</v>
      </c>
      <c r="S42" s="269">
        <f t="shared" si="23"/>
        <v>0</v>
      </c>
      <c r="T42" s="269">
        <f t="shared" si="23"/>
        <v>0</v>
      </c>
      <c r="U42" s="269">
        <f t="shared" si="23"/>
        <v>0</v>
      </c>
      <c r="V42" s="269">
        <f t="shared" si="23"/>
        <v>0</v>
      </c>
      <c r="W42" s="269">
        <f t="shared" si="23"/>
        <v>0</v>
      </c>
      <c r="X42" s="269">
        <f t="shared" si="23"/>
        <v>0</v>
      </c>
      <c r="Y42" s="269">
        <f t="shared" si="23"/>
        <v>0</v>
      </c>
      <c r="Z42" s="270"/>
      <c r="AA42" s="270"/>
      <c r="AB42" s="270"/>
      <c r="AC42" s="270"/>
      <c r="AD42" s="271"/>
      <c r="AE42" s="276">
        <v>5883.9</v>
      </c>
      <c r="AF42" s="270"/>
      <c r="AG42" s="270"/>
      <c r="AH42" s="270"/>
      <c r="AI42" s="270"/>
      <c r="AJ42" s="270"/>
      <c r="AK42" s="269">
        <v>0</v>
      </c>
      <c r="AL42" s="270"/>
      <c r="AM42" s="270"/>
      <c r="AN42" s="270"/>
      <c r="AO42" s="270"/>
      <c r="AP42" s="270"/>
      <c r="AQ42" s="270"/>
      <c r="AR42" s="270"/>
      <c r="AS42" s="270"/>
      <c r="AT42" s="270"/>
      <c r="AU42" s="270"/>
      <c r="AV42" s="271"/>
      <c r="AX42" s="194"/>
      <c r="AZ42" s="203">
        <f t="shared" si="1"/>
        <v>0</v>
      </c>
      <c r="BA42" s="204" t="str">
        <f t="shared" si="2"/>
        <v>-</v>
      </c>
    </row>
    <row r="43" spans="2:53" s="2" customFormat="1" ht="15" customHeight="1" x14ac:dyDescent="0.25">
      <c r="B43" s="163" t="s">
        <v>128</v>
      </c>
      <c r="C43" s="582" t="s">
        <v>129</v>
      </c>
      <c r="D43" s="582"/>
      <c r="E43" s="582"/>
      <c r="F43" s="583"/>
      <c r="G43" s="264">
        <f>'Priedas 5'!$G$37</f>
        <v>2637.57</v>
      </c>
      <c r="H43" s="268">
        <f t="shared" si="22"/>
        <v>2637.57</v>
      </c>
      <c r="I43" s="269">
        <f t="shared" si="22"/>
        <v>0</v>
      </c>
      <c r="J43" s="269">
        <f t="shared" si="22"/>
        <v>0</v>
      </c>
      <c r="K43" s="269">
        <f t="shared" si="22"/>
        <v>0</v>
      </c>
      <c r="L43" s="269">
        <f t="shared" si="22"/>
        <v>0</v>
      </c>
      <c r="M43" s="269">
        <f t="shared" si="22"/>
        <v>0</v>
      </c>
      <c r="N43" s="269">
        <f t="shared" si="22"/>
        <v>0</v>
      </c>
      <c r="O43" s="269">
        <f t="shared" si="22"/>
        <v>0</v>
      </c>
      <c r="P43" s="269">
        <f t="shared" si="22"/>
        <v>0</v>
      </c>
      <c r="Q43" s="269">
        <f t="shared" si="22"/>
        <v>0</v>
      </c>
      <c r="R43" s="269">
        <f t="shared" si="23"/>
        <v>0</v>
      </c>
      <c r="S43" s="269">
        <f t="shared" si="23"/>
        <v>0</v>
      </c>
      <c r="T43" s="269">
        <f t="shared" si="23"/>
        <v>0</v>
      </c>
      <c r="U43" s="269">
        <f t="shared" si="23"/>
        <v>0</v>
      </c>
      <c r="V43" s="269">
        <f t="shared" si="23"/>
        <v>0</v>
      </c>
      <c r="W43" s="269">
        <f t="shared" si="23"/>
        <v>0</v>
      </c>
      <c r="X43" s="269">
        <f t="shared" si="23"/>
        <v>0</v>
      </c>
      <c r="Y43" s="269">
        <f t="shared" si="23"/>
        <v>0</v>
      </c>
      <c r="Z43" s="270"/>
      <c r="AA43" s="270"/>
      <c r="AB43" s="270"/>
      <c r="AC43" s="270"/>
      <c r="AD43" s="271"/>
      <c r="AE43" s="276">
        <v>2637.57</v>
      </c>
      <c r="AF43" s="270"/>
      <c r="AG43" s="270"/>
      <c r="AH43" s="270"/>
      <c r="AI43" s="270"/>
      <c r="AJ43" s="270"/>
      <c r="AK43" s="269">
        <v>0</v>
      </c>
      <c r="AL43" s="270"/>
      <c r="AM43" s="270"/>
      <c r="AN43" s="270"/>
      <c r="AO43" s="270"/>
      <c r="AP43" s="270"/>
      <c r="AQ43" s="270"/>
      <c r="AR43" s="270"/>
      <c r="AS43" s="270"/>
      <c r="AT43" s="270"/>
      <c r="AU43" s="270"/>
      <c r="AV43" s="271"/>
      <c r="AX43" s="194"/>
      <c r="AZ43" s="203">
        <f t="shared" si="1"/>
        <v>0</v>
      </c>
      <c r="BA43" s="204" t="str">
        <f t="shared" si="2"/>
        <v>-</v>
      </c>
    </row>
    <row r="44" spans="2:53" s="2" customFormat="1" ht="15" customHeight="1" x14ac:dyDescent="0.25">
      <c r="B44" s="163" t="s">
        <v>130</v>
      </c>
      <c r="C44" s="149" t="s">
        <v>131</v>
      </c>
      <c r="D44" s="159"/>
      <c r="E44" s="159"/>
      <c r="F44" s="160"/>
      <c r="G44" s="264">
        <f>'Priedas 5'!$G$38</f>
        <v>0</v>
      </c>
      <c r="H44" s="268">
        <f t="shared" si="22"/>
        <v>0</v>
      </c>
      <c r="I44" s="269">
        <f t="shared" si="22"/>
        <v>0</v>
      </c>
      <c r="J44" s="269">
        <f t="shared" si="22"/>
        <v>0</v>
      </c>
      <c r="K44" s="269">
        <f t="shared" si="22"/>
        <v>0</v>
      </c>
      <c r="L44" s="269">
        <f t="shared" si="22"/>
        <v>0</v>
      </c>
      <c r="M44" s="269">
        <f t="shared" si="22"/>
        <v>0</v>
      </c>
      <c r="N44" s="269">
        <f t="shared" si="22"/>
        <v>0</v>
      </c>
      <c r="O44" s="269">
        <f t="shared" si="22"/>
        <v>0</v>
      </c>
      <c r="P44" s="269">
        <f t="shared" si="22"/>
        <v>0</v>
      </c>
      <c r="Q44" s="269">
        <f t="shared" si="22"/>
        <v>0</v>
      </c>
      <c r="R44" s="269">
        <f t="shared" si="23"/>
        <v>0</v>
      </c>
      <c r="S44" s="269">
        <f t="shared" si="23"/>
        <v>0</v>
      </c>
      <c r="T44" s="269">
        <f t="shared" si="23"/>
        <v>0</v>
      </c>
      <c r="U44" s="269">
        <f t="shared" si="23"/>
        <v>0</v>
      </c>
      <c r="V44" s="269">
        <f t="shared" si="23"/>
        <v>0</v>
      </c>
      <c r="W44" s="269">
        <f t="shared" si="23"/>
        <v>0</v>
      </c>
      <c r="X44" s="269">
        <f t="shared" si="23"/>
        <v>0</v>
      </c>
      <c r="Y44" s="269">
        <f t="shared" si="23"/>
        <v>0</v>
      </c>
      <c r="Z44" s="270"/>
      <c r="AA44" s="270"/>
      <c r="AB44" s="270"/>
      <c r="AC44" s="270"/>
      <c r="AD44" s="271"/>
      <c r="AE44" s="270"/>
      <c r="AF44" s="270"/>
      <c r="AG44" s="270"/>
      <c r="AH44" s="270"/>
      <c r="AI44" s="270"/>
      <c r="AJ44" s="270"/>
      <c r="AK44" s="269">
        <v>0</v>
      </c>
      <c r="AL44" s="270"/>
      <c r="AM44" s="270"/>
      <c r="AN44" s="270"/>
      <c r="AO44" s="270"/>
      <c r="AP44" s="270"/>
      <c r="AQ44" s="270"/>
      <c r="AR44" s="270"/>
      <c r="AS44" s="270"/>
      <c r="AT44" s="270"/>
      <c r="AU44" s="270"/>
      <c r="AV44" s="271"/>
      <c r="AX44" s="194"/>
      <c r="AZ44" s="203">
        <f t="shared" si="1"/>
        <v>0</v>
      </c>
      <c r="BA44" s="204" t="str">
        <f t="shared" si="2"/>
        <v>-</v>
      </c>
    </row>
    <row r="45" spans="2:53" s="2" customFormat="1" ht="15" customHeight="1" x14ac:dyDescent="0.25">
      <c r="B45" s="163" t="s">
        <v>132</v>
      </c>
      <c r="C45" s="592" t="s">
        <v>133</v>
      </c>
      <c r="D45" s="582"/>
      <c r="E45" s="582"/>
      <c r="F45" s="583"/>
      <c r="G45" s="264">
        <f>'Priedas 5'!$G$39</f>
        <v>0</v>
      </c>
      <c r="H45" s="268">
        <f t="shared" si="22"/>
        <v>0</v>
      </c>
      <c r="I45" s="269">
        <f t="shared" si="22"/>
        <v>0</v>
      </c>
      <c r="J45" s="269">
        <f t="shared" si="22"/>
        <v>0</v>
      </c>
      <c r="K45" s="269">
        <f t="shared" si="22"/>
        <v>0</v>
      </c>
      <c r="L45" s="269">
        <f t="shared" si="22"/>
        <v>0</v>
      </c>
      <c r="M45" s="269">
        <f t="shared" si="22"/>
        <v>0</v>
      </c>
      <c r="N45" s="269">
        <f t="shared" si="22"/>
        <v>0</v>
      </c>
      <c r="O45" s="269">
        <f t="shared" si="22"/>
        <v>0</v>
      </c>
      <c r="P45" s="269">
        <f t="shared" si="22"/>
        <v>0</v>
      </c>
      <c r="Q45" s="269">
        <f t="shared" si="22"/>
        <v>0</v>
      </c>
      <c r="R45" s="269">
        <f t="shared" si="23"/>
        <v>0</v>
      </c>
      <c r="S45" s="269">
        <f t="shared" si="23"/>
        <v>0</v>
      </c>
      <c r="T45" s="269">
        <f t="shared" si="23"/>
        <v>0</v>
      </c>
      <c r="U45" s="269">
        <f t="shared" si="23"/>
        <v>0</v>
      </c>
      <c r="V45" s="269">
        <f t="shared" si="23"/>
        <v>0</v>
      </c>
      <c r="W45" s="269">
        <f t="shared" si="23"/>
        <v>0</v>
      </c>
      <c r="X45" s="269">
        <f t="shared" si="23"/>
        <v>0</v>
      </c>
      <c r="Y45" s="269">
        <f t="shared" si="23"/>
        <v>0</v>
      </c>
      <c r="Z45" s="270"/>
      <c r="AA45" s="270"/>
      <c r="AB45" s="270"/>
      <c r="AC45" s="270"/>
      <c r="AD45" s="271"/>
      <c r="AE45" s="270"/>
      <c r="AF45" s="270"/>
      <c r="AG45" s="270"/>
      <c r="AH45" s="270"/>
      <c r="AI45" s="270"/>
      <c r="AJ45" s="270"/>
      <c r="AK45" s="269">
        <v>0</v>
      </c>
      <c r="AL45" s="270"/>
      <c r="AM45" s="270"/>
      <c r="AN45" s="270"/>
      <c r="AO45" s="270"/>
      <c r="AP45" s="270"/>
      <c r="AQ45" s="270"/>
      <c r="AR45" s="270"/>
      <c r="AS45" s="270"/>
      <c r="AT45" s="270"/>
      <c r="AU45" s="270"/>
      <c r="AV45" s="271"/>
      <c r="AX45" s="194"/>
      <c r="AZ45" s="203">
        <f t="shared" si="1"/>
        <v>0</v>
      </c>
      <c r="BA45" s="204" t="str">
        <f t="shared" si="2"/>
        <v>-</v>
      </c>
    </row>
    <row r="46" spans="2:53" s="2" customFormat="1" ht="15" customHeight="1" x14ac:dyDescent="0.25">
      <c r="B46" s="163" t="s">
        <v>134</v>
      </c>
      <c r="C46" s="149" t="s">
        <v>135</v>
      </c>
      <c r="D46" s="159"/>
      <c r="E46" s="159"/>
      <c r="F46" s="160"/>
      <c r="G46" s="264">
        <f>'Priedas 5'!$G$40</f>
        <v>0</v>
      </c>
      <c r="H46" s="268">
        <f t="shared" si="22"/>
        <v>0</v>
      </c>
      <c r="I46" s="269">
        <f t="shared" si="22"/>
        <v>0</v>
      </c>
      <c r="J46" s="269">
        <f t="shared" si="22"/>
        <v>0</v>
      </c>
      <c r="K46" s="269">
        <f t="shared" si="22"/>
        <v>0</v>
      </c>
      <c r="L46" s="269">
        <f t="shared" si="22"/>
        <v>0</v>
      </c>
      <c r="M46" s="269">
        <f t="shared" si="22"/>
        <v>0</v>
      </c>
      <c r="N46" s="269">
        <f t="shared" si="22"/>
        <v>0</v>
      </c>
      <c r="O46" s="269">
        <f t="shared" si="22"/>
        <v>0</v>
      </c>
      <c r="P46" s="269">
        <f t="shared" si="22"/>
        <v>0</v>
      </c>
      <c r="Q46" s="269">
        <f t="shared" si="22"/>
        <v>0</v>
      </c>
      <c r="R46" s="269">
        <f t="shared" si="23"/>
        <v>0</v>
      </c>
      <c r="S46" s="269">
        <f t="shared" si="23"/>
        <v>0</v>
      </c>
      <c r="T46" s="269">
        <f t="shared" si="23"/>
        <v>0</v>
      </c>
      <c r="U46" s="269">
        <f t="shared" si="23"/>
        <v>0</v>
      </c>
      <c r="V46" s="269">
        <f t="shared" si="23"/>
        <v>0</v>
      </c>
      <c r="W46" s="269">
        <f t="shared" si="23"/>
        <v>0</v>
      </c>
      <c r="X46" s="269">
        <f t="shared" si="23"/>
        <v>0</v>
      </c>
      <c r="Y46" s="269">
        <f t="shared" si="23"/>
        <v>0</v>
      </c>
      <c r="Z46" s="270"/>
      <c r="AA46" s="270"/>
      <c r="AB46" s="270"/>
      <c r="AC46" s="270"/>
      <c r="AD46" s="271"/>
      <c r="AE46" s="270"/>
      <c r="AF46" s="270"/>
      <c r="AG46" s="270"/>
      <c r="AH46" s="270"/>
      <c r="AI46" s="270"/>
      <c r="AJ46" s="270"/>
      <c r="AK46" s="269">
        <v>0</v>
      </c>
      <c r="AL46" s="270"/>
      <c r="AM46" s="270"/>
      <c r="AN46" s="270"/>
      <c r="AO46" s="270"/>
      <c r="AP46" s="270"/>
      <c r="AQ46" s="270"/>
      <c r="AR46" s="270"/>
      <c r="AS46" s="270"/>
      <c r="AT46" s="270"/>
      <c r="AU46" s="270"/>
      <c r="AV46" s="271"/>
      <c r="AX46" s="194"/>
      <c r="AZ46" s="203">
        <f t="shared" si="1"/>
        <v>0</v>
      </c>
      <c r="BA46" s="204" t="str">
        <f t="shared" si="2"/>
        <v>-</v>
      </c>
    </row>
    <row r="47" spans="2:53" s="2" customFormat="1" ht="15.75" customHeight="1" x14ac:dyDescent="0.25">
      <c r="B47" s="163" t="s">
        <v>136</v>
      </c>
      <c r="C47" s="582" t="s">
        <v>137</v>
      </c>
      <c r="D47" s="582"/>
      <c r="E47" s="582"/>
      <c r="F47" s="583"/>
      <c r="G47" s="264">
        <f>'Priedas 5'!$G$41</f>
        <v>0</v>
      </c>
      <c r="H47" s="268">
        <f t="shared" si="22"/>
        <v>0</v>
      </c>
      <c r="I47" s="269">
        <f t="shared" si="22"/>
        <v>0</v>
      </c>
      <c r="J47" s="269">
        <f t="shared" si="22"/>
        <v>0</v>
      </c>
      <c r="K47" s="269">
        <f t="shared" si="22"/>
        <v>0</v>
      </c>
      <c r="L47" s="269">
        <f t="shared" si="22"/>
        <v>0</v>
      </c>
      <c r="M47" s="269">
        <f t="shared" si="22"/>
        <v>0</v>
      </c>
      <c r="N47" s="269">
        <f t="shared" si="22"/>
        <v>0</v>
      </c>
      <c r="O47" s="269">
        <f t="shared" si="22"/>
        <v>0</v>
      </c>
      <c r="P47" s="269">
        <f t="shared" si="22"/>
        <v>0</v>
      </c>
      <c r="Q47" s="269">
        <f t="shared" si="22"/>
        <v>0</v>
      </c>
      <c r="R47" s="269">
        <f t="shared" si="23"/>
        <v>0</v>
      </c>
      <c r="S47" s="269">
        <f t="shared" si="23"/>
        <v>0</v>
      </c>
      <c r="T47" s="269">
        <f t="shared" si="23"/>
        <v>0</v>
      </c>
      <c r="U47" s="269">
        <f t="shared" si="23"/>
        <v>0</v>
      </c>
      <c r="V47" s="269">
        <f t="shared" si="23"/>
        <v>0</v>
      </c>
      <c r="W47" s="269">
        <f t="shared" si="23"/>
        <v>0</v>
      </c>
      <c r="X47" s="269">
        <f t="shared" si="23"/>
        <v>0</v>
      </c>
      <c r="Y47" s="269">
        <f t="shared" si="23"/>
        <v>0</v>
      </c>
      <c r="Z47" s="270"/>
      <c r="AA47" s="270"/>
      <c r="AB47" s="270"/>
      <c r="AC47" s="270"/>
      <c r="AD47" s="271"/>
      <c r="AE47" s="270"/>
      <c r="AF47" s="270"/>
      <c r="AG47" s="270"/>
      <c r="AH47" s="270"/>
      <c r="AI47" s="270"/>
      <c r="AJ47" s="270"/>
      <c r="AK47" s="269">
        <v>0</v>
      </c>
      <c r="AL47" s="270"/>
      <c r="AM47" s="270"/>
      <c r="AN47" s="270"/>
      <c r="AO47" s="270"/>
      <c r="AP47" s="270"/>
      <c r="AQ47" s="270"/>
      <c r="AR47" s="270"/>
      <c r="AS47" s="270"/>
      <c r="AT47" s="270"/>
      <c r="AU47" s="270"/>
      <c r="AV47" s="271"/>
      <c r="AX47" s="194"/>
      <c r="AZ47" s="203">
        <f t="shared" si="1"/>
        <v>0</v>
      </c>
      <c r="BA47" s="204" t="str">
        <f t="shared" si="2"/>
        <v>-</v>
      </c>
    </row>
    <row r="48" spans="2:53" s="2" customFormat="1" ht="15.75" customHeight="1" x14ac:dyDescent="0.25">
      <c r="B48" s="163" t="s">
        <v>138</v>
      </c>
      <c r="C48" s="582" t="s">
        <v>101</v>
      </c>
      <c r="D48" s="582"/>
      <c r="E48" s="582"/>
      <c r="F48" s="583"/>
      <c r="G48" s="264">
        <f>'Priedas 5'!$G$42</f>
        <v>0</v>
      </c>
      <c r="H48" s="268">
        <f t="shared" si="22"/>
        <v>0</v>
      </c>
      <c r="I48" s="269">
        <f t="shared" si="22"/>
        <v>0</v>
      </c>
      <c r="J48" s="269">
        <f t="shared" si="22"/>
        <v>0</v>
      </c>
      <c r="K48" s="269">
        <f t="shared" si="22"/>
        <v>0</v>
      </c>
      <c r="L48" s="269">
        <f t="shared" si="22"/>
        <v>0</v>
      </c>
      <c r="M48" s="269">
        <f t="shared" si="22"/>
        <v>0</v>
      </c>
      <c r="N48" s="269">
        <f t="shared" si="22"/>
        <v>0</v>
      </c>
      <c r="O48" s="269">
        <f t="shared" si="22"/>
        <v>0</v>
      </c>
      <c r="P48" s="269">
        <f t="shared" si="22"/>
        <v>0</v>
      </c>
      <c r="Q48" s="269">
        <f t="shared" si="22"/>
        <v>0</v>
      </c>
      <c r="R48" s="269">
        <f t="shared" si="23"/>
        <v>0</v>
      </c>
      <c r="S48" s="269">
        <f t="shared" si="23"/>
        <v>0</v>
      </c>
      <c r="T48" s="269">
        <f t="shared" si="23"/>
        <v>0</v>
      </c>
      <c r="U48" s="269">
        <f t="shared" si="23"/>
        <v>0</v>
      </c>
      <c r="V48" s="269">
        <f t="shared" si="23"/>
        <v>0</v>
      </c>
      <c r="W48" s="269">
        <f t="shared" si="23"/>
        <v>0</v>
      </c>
      <c r="X48" s="269">
        <f t="shared" si="23"/>
        <v>0</v>
      </c>
      <c r="Y48" s="269">
        <f t="shared" si="23"/>
        <v>0</v>
      </c>
      <c r="Z48" s="270"/>
      <c r="AA48" s="270"/>
      <c r="AB48" s="270"/>
      <c r="AC48" s="270"/>
      <c r="AD48" s="271"/>
      <c r="AE48" s="270"/>
      <c r="AF48" s="270"/>
      <c r="AG48" s="270"/>
      <c r="AH48" s="270"/>
      <c r="AI48" s="270"/>
      <c r="AJ48" s="270"/>
      <c r="AK48" s="269">
        <v>0</v>
      </c>
      <c r="AL48" s="270"/>
      <c r="AM48" s="270"/>
      <c r="AN48" s="270"/>
      <c r="AO48" s="270"/>
      <c r="AP48" s="270"/>
      <c r="AQ48" s="270"/>
      <c r="AR48" s="270"/>
      <c r="AS48" s="270"/>
      <c r="AT48" s="270"/>
      <c r="AU48" s="270"/>
      <c r="AV48" s="271"/>
      <c r="AX48" s="194"/>
      <c r="AZ48" s="203">
        <f t="shared" si="1"/>
        <v>0</v>
      </c>
      <c r="BA48" s="204" t="str">
        <f t="shared" si="2"/>
        <v>-</v>
      </c>
    </row>
    <row r="49" spans="2:53" s="2" customFormat="1" ht="18.75" x14ac:dyDescent="0.25">
      <c r="B49" s="155" t="s">
        <v>139</v>
      </c>
      <c r="C49" s="590" t="s">
        <v>140</v>
      </c>
      <c r="D49" s="590"/>
      <c r="E49" s="590"/>
      <c r="F49" s="711"/>
      <c r="G49" s="453">
        <f>'Priedas 5'!$G$43</f>
        <v>282430.61</v>
      </c>
      <c r="H49" s="455">
        <f t="shared" ref="H49:AD49" si="24">SUM(H50:H76)</f>
        <v>204356.63999999998</v>
      </c>
      <c r="I49" s="278">
        <f t="shared" si="24"/>
        <v>0</v>
      </c>
      <c r="J49" s="278">
        <f t="shared" si="24"/>
        <v>0</v>
      </c>
      <c r="K49" s="278">
        <f t="shared" si="24"/>
        <v>0</v>
      </c>
      <c r="L49" s="278">
        <f t="shared" si="24"/>
        <v>0</v>
      </c>
      <c r="M49" s="449">
        <f t="shared" si="24"/>
        <v>78073.97</v>
      </c>
      <c r="N49" s="278">
        <f t="shared" si="24"/>
        <v>0</v>
      </c>
      <c r="O49" s="278">
        <f t="shared" si="24"/>
        <v>0</v>
      </c>
      <c r="P49" s="278">
        <f t="shared" si="24"/>
        <v>0</v>
      </c>
      <c r="Q49" s="278">
        <f t="shared" si="24"/>
        <v>0</v>
      </c>
      <c r="R49" s="278">
        <f t="shared" si="24"/>
        <v>0</v>
      </c>
      <c r="S49" s="278">
        <f t="shared" si="24"/>
        <v>0</v>
      </c>
      <c r="T49" s="278">
        <f t="shared" si="24"/>
        <v>0</v>
      </c>
      <c r="U49" s="278">
        <f t="shared" si="24"/>
        <v>0</v>
      </c>
      <c r="V49" s="278">
        <f t="shared" si="24"/>
        <v>0</v>
      </c>
      <c r="W49" s="278">
        <f t="shared" si="24"/>
        <v>0</v>
      </c>
      <c r="X49" s="278">
        <f t="shared" si="24"/>
        <v>0</v>
      </c>
      <c r="Y49" s="278">
        <f t="shared" si="24"/>
        <v>0</v>
      </c>
      <c r="Z49" s="278">
        <f t="shared" si="24"/>
        <v>0</v>
      </c>
      <c r="AA49" s="278">
        <f t="shared" si="24"/>
        <v>0</v>
      </c>
      <c r="AB49" s="278">
        <f t="shared" si="24"/>
        <v>0</v>
      </c>
      <c r="AC49" s="278">
        <f t="shared" si="24"/>
        <v>0</v>
      </c>
      <c r="AD49" s="279">
        <f t="shared" si="24"/>
        <v>0</v>
      </c>
      <c r="AE49" s="280">
        <v>204356.64</v>
      </c>
      <c r="AF49" s="278">
        <f>SUM(AF50:AF76)</f>
        <v>0</v>
      </c>
      <c r="AG49" s="278">
        <f>SUM(AG50:AG76)</f>
        <v>0</v>
      </c>
      <c r="AH49" s="278">
        <f>SUM(AH50:AH76)</f>
        <v>0</v>
      </c>
      <c r="AI49" s="278">
        <f>SUM(AI50:AI76)</f>
        <v>0</v>
      </c>
      <c r="AJ49" s="280">
        <v>78073.97</v>
      </c>
      <c r="AK49" s="278">
        <f t="shared" ref="AK49:AV49" si="25">SUM(AK50:AK76)</f>
        <v>0</v>
      </c>
      <c r="AL49" s="278">
        <f t="shared" si="25"/>
        <v>0</v>
      </c>
      <c r="AM49" s="278">
        <f t="shared" si="25"/>
        <v>0</v>
      </c>
      <c r="AN49" s="278">
        <f t="shared" si="25"/>
        <v>0</v>
      </c>
      <c r="AO49" s="278">
        <f t="shared" si="25"/>
        <v>0</v>
      </c>
      <c r="AP49" s="278">
        <f t="shared" si="25"/>
        <v>0</v>
      </c>
      <c r="AQ49" s="278">
        <f t="shared" si="25"/>
        <v>0</v>
      </c>
      <c r="AR49" s="278">
        <f t="shared" si="25"/>
        <v>0</v>
      </c>
      <c r="AS49" s="278">
        <f t="shared" si="25"/>
        <v>0</v>
      </c>
      <c r="AT49" s="278">
        <f t="shared" si="25"/>
        <v>0</v>
      </c>
      <c r="AU49" s="278">
        <f t="shared" si="25"/>
        <v>0</v>
      </c>
      <c r="AV49" s="279">
        <f t="shared" si="25"/>
        <v>0</v>
      </c>
      <c r="AX49" s="194" t="s">
        <v>395</v>
      </c>
      <c r="AZ49" s="203">
        <f t="shared" si="1"/>
        <v>0</v>
      </c>
      <c r="BA49" s="204" t="str">
        <f t="shared" si="2"/>
        <v>-</v>
      </c>
    </row>
    <row r="50" spans="2:53" s="2" customFormat="1" x14ac:dyDescent="0.25">
      <c r="B50" s="164" t="s">
        <v>141</v>
      </c>
      <c r="C50" s="582" t="s">
        <v>142</v>
      </c>
      <c r="D50" s="582"/>
      <c r="E50" s="582"/>
      <c r="F50" s="642"/>
      <c r="G50" s="264">
        <f>'Priedas 5'!$G$44</f>
        <v>0</v>
      </c>
      <c r="H50" s="283">
        <f t="shared" ref="H50:H76" si="26">SUM(AE50)</f>
        <v>0</v>
      </c>
      <c r="I50" s="284">
        <f t="shared" ref="I50:I76" si="27">SUM(AF50)</f>
        <v>0</v>
      </c>
      <c r="J50" s="284">
        <f t="shared" ref="J50:J76" si="28">SUM(AG50)</f>
        <v>0</v>
      </c>
      <c r="K50" s="284">
        <f t="shared" ref="K50:K76" si="29">SUM(AH50)</f>
        <v>0</v>
      </c>
      <c r="L50" s="284">
        <f t="shared" ref="L50:L76" si="30">SUM(AI50)</f>
        <v>0</v>
      </c>
      <c r="M50" s="284">
        <f t="shared" ref="M50:M76" si="31">SUM(AJ50)</f>
        <v>0</v>
      </c>
      <c r="N50" s="284">
        <f t="shared" ref="N50:N76" si="32">SUM(AK50)</f>
        <v>0</v>
      </c>
      <c r="O50" s="284">
        <f t="shared" ref="O50:O76" si="33">SUM(AL50)</f>
        <v>0</v>
      </c>
      <c r="P50" s="284">
        <f t="shared" ref="P50:P76" si="34">SUM(AM50)</f>
        <v>0</v>
      </c>
      <c r="Q50" s="284">
        <f t="shared" ref="Q50:Q76" si="35">SUM(AN50)</f>
        <v>0</v>
      </c>
      <c r="R50" s="284">
        <f t="shared" ref="R50:R76" si="36">SUM(AO50)</f>
        <v>0</v>
      </c>
      <c r="S50" s="284">
        <f t="shared" ref="S50:S76" si="37">SUM(AP50)</f>
        <v>0</v>
      </c>
      <c r="T50" s="284">
        <f t="shared" ref="T50:T76" si="38">SUM(AQ50)</f>
        <v>0</v>
      </c>
      <c r="U50" s="284">
        <f t="shared" ref="U50:U76" si="39">SUM(AR50)</f>
        <v>0</v>
      </c>
      <c r="V50" s="284">
        <f t="shared" ref="V50:V76" si="40">SUM(AS50)</f>
        <v>0</v>
      </c>
      <c r="W50" s="284">
        <f t="shared" ref="W50:W76" si="41">SUM(AT50)</f>
        <v>0</v>
      </c>
      <c r="X50" s="284">
        <f t="shared" ref="X50:X76" si="42">SUM(AU50)</f>
        <v>0</v>
      </c>
      <c r="Y50" s="284">
        <f t="shared" ref="Y50:Y76" si="43">SUM(AV50)</f>
        <v>0</v>
      </c>
      <c r="Z50" s="270"/>
      <c r="AA50" s="270"/>
      <c r="AB50" s="270"/>
      <c r="AC50" s="270"/>
      <c r="AD50" s="271"/>
      <c r="AE50" s="270"/>
      <c r="AF50" s="270"/>
      <c r="AG50" s="270"/>
      <c r="AH50" s="270"/>
      <c r="AI50" s="270"/>
      <c r="AJ50" s="270"/>
      <c r="AK50" s="269">
        <v>0</v>
      </c>
      <c r="AL50" s="270"/>
      <c r="AM50" s="270"/>
      <c r="AN50" s="270"/>
      <c r="AO50" s="270"/>
      <c r="AP50" s="270"/>
      <c r="AQ50" s="270"/>
      <c r="AR50" s="270"/>
      <c r="AS50" s="270"/>
      <c r="AT50" s="270"/>
      <c r="AU50" s="270"/>
      <c r="AV50" s="271"/>
      <c r="AX50" s="194" t="s">
        <v>395</v>
      </c>
      <c r="AZ50" s="203">
        <f t="shared" ref="AZ50:AZ81" si="44">G50-SUM(H50:AD50)</f>
        <v>0</v>
      </c>
      <c r="BA50" s="204" t="str">
        <f t="shared" ref="BA50:BA81" si="45">IF(AZ50&gt;0.5,"Prašome paskirstyti likusias sąnaudas",IF(AZ50&lt;-0.5,"Paskirstėte daugiau sąnaudų negu yra priskirta šiam pogrupiui","-"))</f>
        <v>-</v>
      </c>
    </row>
    <row r="51" spans="2:53" s="2" customFormat="1" x14ac:dyDescent="0.25">
      <c r="B51" s="164" t="s">
        <v>143</v>
      </c>
      <c r="C51" s="582" t="s">
        <v>144</v>
      </c>
      <c r="D51" s="582"/>
      <c r="E51" s="582"/>
      <c r="F51" s="642"/>
      <c r="G51" s="264">
        <f>'Priedas 5'!$G$45</f>
        <v>0</v>
      </c>
      <c r="H51" s="283">
        <f t="shared" si="26"/>
        <v>0</v>
      </c>
      <c r="I51" s="284">
        <f t="shared" si="27"/>
        <v>0</v>
      </c>
      <c r="J51" s="284">
        <f t="shared" si="28"/>
        <v>0</v>
      </c>
      <c r="K51" s="284">
        <f t="shared" si="29"/>
        <v>0</v>
      </c>
      <c r="L51" s="284">
        <f t="shared" si="30"/>
        <v>0</v>
      </c>
      <c r="M51" s="284">
        <f t="shared" si="31"/>
        <v>0</v>
      </c>
      <c r="N51" s="284">
        <f t="shared" si="32"/>
        <v>0</v>
      </c>
      <c r="O51" s="284">
        <f t="shared" si="33"/>
        <v>0</v>
      </c>
      <c r="P51" s="284">
        <f t="shared" si="34"/>
        <v>0</v>
      </c>
      <c r="Q51" s="284">
        <f t="shared" si="35"/>
        <v>0</v>
      </c>
      <c r="R51" s="284">
        <f t="shared" si="36"/>
        <v>0</v>
      </c>
      <c r="S51" s="284">
        <f t="shared" si="37"/>
        <v>0</v>
      </c>
      <c r="T51" s="284">
        <f t="shared" si="38"/>
        <v>0</v>
      </c>
      <c r="U51" s="284">
        <f t="shared" si="39"/>
        <v>0</v>
      </c>
      <c r="V51" s="284">
        <f t="shared" si="40"/>
        <v>0</v>
      </c>
      <c r="W51" s="284">
        <f t="shared" si="41"/>
        <v>0</v>
      </c>
      <c r="X51" s="284">
        <f t="shared" si="42"/>
        <v>0</v>
      </c>
      <c r="Y51" s="284">
        <f t="shared" si="43"/>
        <v>0</v>
      </c>
      <c r="Z51" s="270"/>
      <c r="AA51" s="270"/>
      <c r="AB51" s="270"/>
      <c r="AC51" s="270"/>
      <c r="AD51" s="271"/>
      <c r="AE51" s="270"/>
      <c r="AF51" s="270"/>
      <c r="AG51" s="270"/>
      <c r="AH51" s="270"/>
      <c r="AI51" s="270"/>
      <c r="AJ51" s="270"/>
      <c r="AK51" s="269">
        <v>0</v>
      </c>
      <c r="AL51" s="270"/>
      <c r="AM51" s="270"/>
      <c r="AN51" s="270"/>
      <c r="AO51" s="270"/>
      <c r="AP51" s="270"/>
      <c r="AQ51" s="270"/>
      <c r="AR51" s="270"/>
      <c r="AS51" s="270"/>
      <c r="AT51" s="270"/>
      <c r="AU51" s="270"/>
      <c r="AV51" s="271"/>
      <c r="AX51" s="194" t="s">
        <v>395</v>
      </c>
      <c r="AZ51" s="203">
        <f t="shared" si="44"/>
        <v>0</v>
      </c>
      <c r="BA51" s="204" t="str">
        <f t="shared" si="45"/>
        <v>-</v>
      </c>
    </row>
    <row r="52" spans="2:53" s="2" customFormat="1" x14ac:dyDescent="0.25">
      <c r="B52" s="164" t="s">
        <v>145</v>
      </c>
      <c r="C52" s="582" t="s">
        <v>146</v>
      </c>
      <c r="D52" s="582"/>
      <c r="E52" s="582"/>
      <c r="F52" s="642"/>
      <c r="G52" s="264">
        <f>'Priedas 5'!$G$46</f>
        <v>0</v>
      </c>
      <c r="H52" s="283">
        <f t="shared" si="26"/>
        <v>0</v>
      </c>
      <c r="I52" s="284">
        <f t="shared" si="27"/>
        <v>0</v>
      </c>
      <c r="J52" s="284">
        <f t="shared" si="28"/>
        <v>0</v>
      </c>
      <c r="K52" s="284">
        <f t="shared" si="29"/>
        <v>0</v>
      </c>
      <c r="L52" s="284">
        <f t="shared" si="30"/>
        <v>0</v>
      </c>
      <c r="M52" s="284">
        <f t="shared" si="31"/>
        <v>0</v>
      </c>
      <c r="N52" s="284">
        <f t="shared" si="32"/>
        <v>0</v>
      </c>
      <c r="O52" s="284">
        <f t="shared" si="33"/>
        <v>0</v>
      </c>
      <c r="P52" s="284">
        <f t="shared" si="34"/>
        <v>0</v>
      </c>
      <c r="Q52" s="284">
        <f t="shared" si="35"/>
        <v>0</v>
      </c>
      <c r="R52" s="284">
        <f t="shared" si="36"/>
        <v>0</v>
      </c>
      <c r="S52" s="284">
        <f t="shared" si="37"/>
        <v>0</v>
      </c>
      <c r="T52" s="284">
        <f t="shared" si="38"/>
        <v>0</v>
      </c>
      <c r="U52" s="284">
        <f t="shared" si="39"/>
        <v>0</v>
      </c>
      <c r="V52" s="284">
        <f t="shared" si="40"/>
        <v>0</v>
      </c>
      <c r="W52" s="284">
        <f t="shared" si="41"/>
        <v>0</v>
      </c>
      <c r="X52" s="284">
        <f t="shared" si="42"/>
        <v>0</v>
      </c>
      <c r="Y52" s="284">
        <f t="shared" si="43"/>
        <v>0</v>
      </c>
      <c r="Z52" s="270"/>
      <c r="AA52" s="270"/>
      <c r="AB52" s="270"/>
      <c r="AC52" s="270"/>
      <c r="AD52" s="271"/>
      <c r="AE52" s="270"/>
      <c r="AF52" s="270"/>
      <c r="AG52" s="270"/>
      <c r="AH52" s="270"/>
      <c r="AI52" s="270"/>
      <c r="AJ52" s="270"/>
      <c r="AK52" s="269">
        <v>0</v>
      </c>
      <c r="AL52" s="270"/>
      <c r="AM52" s="270"/>
      <c r="AN52" s="270"/>
      <c r="AO52" s="270"/>
      <c r="AP52" s="270"/>
      <c r="AQ52" s="270"/>
      <c r="AR52" s="270"/>
      <c r="AS52" s="270"/>
      <c r="AT52" s="270"/>
      <c r="AU52" s="270"/>
      <c r="AV52" s="271"/>
      <c r="AX52" s="194" t="s">
        <v>395</v>
      </c>
      <c r="AZ52" s="203">
        <f t="shared" si="44"/>
        <v>0</v>
      </c>
      <c r="BA52" s="204" t="str">
        <f t="shared" si="45"/>
        <v>-</v>
      </c>
    </row>
    <row r="53" spans="2:53" s="2" customFormat="1" x14ac:dyDescent="0.25">
      <c r="B53" s="164" t="s">
        <v>147</v>
      </c>
      <c r="C53" s="582" t="s">
        <v>148</v>
      </c>
      <c r="D53" s="582"/>
      <c r="E53" s="582"/>
      <c r="F53" s="642"/>
      <c r="G53" s="264">
        <f>'Priedas 5'!$G$47</f>
        <v>0</v>
      </c>
      <c r="H53" s="283">
        <f t="shared" si="26"/>
        <v>0</v>
      </c>
      <c r="I53" s="284">
        <f t="shared" si="27"/>
        <v>0</v>
      </c>
      <c r="J53" s="284">
        <f t="shared" si="28"/>
        <v>0</v>
      </c>
      <c r="K53" s="284">
        <f t="shared" si="29"/>
        <v>0</v>
      </c>
      <c r="L53" s="284">
        <f t="shared" si="30"/>
        <v>0</v>
      </c>
      <c r="M53" s="284">
        <f t="shared" si="31"/>
        <v>0</v>
      </c>
      <c r="N53" s="284">
        <f t="shared" si="32"/>
        <v>0</v>
      </c>
      <c r="O53" s="284">
        <f t="shared" si="33"/>
        <v>0</v>
      </c>
      <c r="P53" s="284">
        <f t="shared" si="34"/>
        <v>0</v>
      </c>
      <c r="Q53" s="284">
        <f t="shared" si="35"/>
        <v>0</v>
      </c>
      <c r="R53" s="284">
        <f t="shared" si="36"/>
        <v>0</v>
      </c>
      <c r="S53" s="284">
        <f t="shared" si="37"/>
        <v>0</v>
      </c>
      <c r="T53" s="284">
        <f t="shared" si="38"/>
        <v>0</v>
      </c>
      <c r="U53" s="284">
        <f t="shared" si="39"/>
        <v>0</v>
      </c>
      <c r="V53" s="284">
        <f t="shared" si="40"/>
        <v>0</v>
      </c>
      <c r="W53" s="284">
        <f t="shared" si="41"/>
        <v>0</v>
      </c>
      <c r="X53" s="284">
        <f t="shared" si="42"/>
        <v>0</v>
      </c>
      <c r="Y53" s="284">
        <f t="shared" si="43"/>
        <v>0</v>
      </c>
      <c r="Z53" s="270"/>
      <c r="AA53" s="270"/>
      <c r="AB53" s="270"/>
      <c r="AC53" s="270"/>
      <c r="AD53" s="271"/>
      <c r="AE53" s="270"/>
      <c r="AF53" s="270"/>
      <c r="AG53" s="270"/>
      <c r="AH53" s="270"/>
      <c r="AI53" s="270"/>
      <c r="AJ53" s="270"/>
      <c r="AK53" s="269">
        <v>0</v>
      </c>
      <c r="AL53" s="270"/>
      <c r="AM53" s="270"/>
      <c r="AN53" s="270"/>
      <c r="AO53" s="270"/>
      <c r="AP53" s="270"/>
      <c r="AQ53" s="270"/>
      <c r="AR53" s="270"/>
      <c r="AS53" s="270"/>
      <c r="AT53" s="270"/>
      <c r="AU53" s="270"/>
      <c r="AV53" s="271"/>
      <c r="AX53" s="194" t="s">
        <v>395</v>
      </c>
      <c r="AZ53" s="203">
        <f t="shared" si="44"/>
        <v>0</v>
      </c>
      <c r="BA53" s="204" t="str">
        <f t="shared" si="45"/>
        <v>-</v>
      </c>
    </row>
    <row r="54" spans="2:53" s="2" customFormat="1" x14ac:dyDescent="0.25">
      <c r="B54" s="164" t="s">
        <v>149</v>
      </c>
      <c r="C54" s="582" t="s">
        <v>150</v>
      </c>
      <c r="D54" s="582"/>
      <c r="E54" s="582"/>
      <c r="F54" s="642"/>
      <c r="G54" s="264">
        <f>'Priedas 5'!$G$48</f>
        <v>0</v>
      </c>
      <c r="H54" s="283">
        <f t="shared" si="26"/>
        <v>0</v>
      </c>
      <c r="I54" s="284">
        <f t="shared" si="27"/>
        <v>0</v>
      </c>
      <c r="J54" s="284">
        <f t="shared" si="28"/>
        <v>0</v>
      </c>
      <c r="K54" s="284">
        <f t="shared" si="29"/>
        <v>0</v>
      </c>
      <c r="L54" s="284">
        <f t="shared" si="30"/>
        <v>0</v>
      </c>
      <c r="M54" s="284">
        <f t="shared" si="31"/>
        <v>0</v>
      </c>
      <c r="N54" s="284">
        <f t="shared" si="32"/>
        <v>0</v>
      </c>
      <c r="O54" s="284">
        <f t="shared" si="33"/>
        <v>0</v>
      </c>
      <c r="P54" s="284">
        <f t="shared" si="34"/>
        <v>0</v>
      </c>
      <c r="Q54" s="284">
        <f t="shared" si="35"/>
        <v>0</v>
      </c>
      <c r="R54" s="284">
        <f t="shared" si="36"/>
        <v>0</v>
      </c>
      <c r="S54" s="284">
        <f t="shared" si="37"/>
        <v>0</v>
      </c>
      <c r="T54" s="284">
        <f t="shared" si="38"/>
        <v>0</v>
      </c>
      <c r="U54" s="284">
        <f t="shared" si="39"/>
        <v>0</v>
      </c>
      <c r="V54" s="284">
        <f t="shared" si="40"/>
        <v>0</v>
      </c>
      <c r="W54" s="284">
        <f t="shared" si="41"/>
        <v>0</v>
      </c>
      <c r="X54" s="284">
        <f t="shared" si="42"/>
        <v>0</v>
      </c>
      <c r="Y54" s="284">
        <f t="shared" si="43"/>
        <v>0</v>
      </c>
      <c r="Z54" s="270"/>
      <c r="AA54" s="270"/>
      <c r="AB54" s="270"/>
      <c r="AC54" s="270"/>
      <c r="AD54" s="271"/>
      <c r="AE54" s="270"/>
      <c r="AF54" s="270"/>
      <c r="AG54" s="270"/>
      <c r="AH54" s="270"/>
      <c r="AI54" s="270"/>
      <c r="AJ54" s="270"/>
      <c r="AK54" s="269">
        <v>0</v>
      </c>
      <c r="AL54" s="270"/>
      <c r="AM54" s="270"/>
      <c r="AN54" s="270"/>
      <c r="AO54" s="270"/>
      <c r="AP54" s="270"/>
      <c r="AQ54" s="270"/>
      <c r="AR54" s="270"/>
      <c r="AS54" s="270"/>
      <c r="AT54" s="270"/>
      <c r="AU54" s="270"/>
      <c r="AV54" s="271"/>
      <c r="AX54" s="194" t="s">
        <v>395</v>
      </c>
      <c r="AZ54" s="203">
        <f t="shared" si="44"/>
        <v>0</v>
      </c>
      <c r="BA54" s="204" t="str">
        <f t="shared" si="45"/>
        <v>-</v>
      </c>
    </row>
    <row r="55" spans="2:53" s="285" customFormat="1" x14ac:dyDescent="0.25">
      <c r="B55" s="164" t="s">
        <v>151</v>
      </c>
      <c r="C55" s="582" t="s">
        <v>152</v>
      </c>
      <c r="D55" s="582"/>
      <c r="E55" s="582"/>
      <c r="F55" s="642"/>
      <c r="G55" s="264">
        <f>'Priedas 5'!$G$49</f>
        <v>16842.48</v>
      </c>
      <c r="H55" s="286">
        <f t="shared" si="26"/>
        <v>16842.48</v>
      </c>
      <c r="I55" s="287">
        <f t="shared" si="27"/>
        <v>0</v>
      </c>
      <c r="J55" s="287">
        <f t="shared" si="28"/>
        <v>0</v>
      </c>
      <c r="K55" s="287">
        <f t="shared" si="29"/>
        <v>0</v>
      </c>
      <c r="L55" s="287">
        <f t="shared" si="30"/>
        <v>0</v>
      </c>
      <c r="M55" s="287">
        <f t="shared" si="31"/>
        <v>0</v>
      </c>
      <c r="N55" s="287">
        <f t="shared" si="32"/>
        <v>0</v>
      </c>
      <c r="O55" s="287">
        <f t="shared" si="33"/>
        <v>0</v>
      </c>
      <c r="P55" s="287">
        <f t="shared" si="34"/>
        <v>0</v>
      </c>
      <c r="Q55" s="287">
        <f t="shared" si="35"/>
        <v>0</v>
      </c>
      <c r="R55" s="287">
        <f t="shared" si="36"/>
        <v>0</v>
      </c>
      <c r="S55" s="287">
        <f t="shared" si="37"/>
        <v>0</v>
      </c>
      <c r="T55" s="287">
        <f t="shared" si="38"/>
        <v>0</v>
      </c>
      <c r="U55" s="287">
        <f t="shared" si="39"/>
        <v>0</v>
      </c>
      <c r="V55" s="287">
        <f t="shared" si="40"/>
        <v>0</v>
      </c>
      <c r="W55" s="287">
        <f t="shared" si="41"/>
        <v>0</v>
      </c>
      <c r="X55" s="287">
        <f t="shared" si="42"/>
        <v>0</v>
      </c>
      <c r="Y55" s="287">
        <f t="shared" si="43"/>
        <v>0</v>
      </c>
      <c r="Z55" s="288"/>
      <c r="AA55" s="288"/>
      <c r="AB55" s="288"/>
      <c r="AC55" s="288"/>
      <c r="AD55" s="289"/>
      <c r="AE55" s="290">
        <v>16842.48</v>
      </c>
      <c r="AF55" s="288"/>
      <c r="AG55" s="288"/>
      <c r="AH55" s="288"/>
      <c r="AI55" s="288"/>
      <c r="AJ55" s="288"/>
      <c r="AK55" s="269">
        <v>0</v>
      </c>
      <c r="AL55" s="288"/>
      <c r="AM55" s="288"/>
      <c r="AN55" s="288"/>
      <c r="AO55" s="288"/>
      <c r="AP55" s="288"/>
      <c r="AQ55" s="288"/>
      <c r="AR55" s="288"/>
      <c r="AS55" s="288"/>
      <c r="AT55" s="288"/>
      <c r="AU55" s="288"/>
      <c r="AV55" s="289"/>
      <c r="AX55" s="194" t="s">
        <v>395</v>
      </c>
      <c r="AZ55" s="203">
        <f t="shared" si="44"/>
        <v>0</v>
      </c>
      <c r="BA55" s="204" t="str">
        <f t="shared" si="45"/>
        <v>-</v>
      </c>
    </row>
    <row r="56" spans="2:53" s="2" customFormat="1" ht="24.75" customHeight="1" x14ac:dyDescent="0.25">
      <c r="B56" s="164" t="s">
        <v>153</v>
      </c>
      <c r="C56" s="582" t="s">
        <v>154</v>
      </c>
      <c r="D56" s="582"/>
      <c r="E56" s="582"/>
      <c r="F56" s="642"/>
      <c r="G56" s="264">
        <f>'Priedas 5'!$G$50</f>
        <v>89.76</v>
      </c>
      <c r="H56" s="283">
        <f t="shared" si="26"/>
        <v>89.76</v>
      </c>
      <c r="I56" s="284">
        <f t="shared" si="27"/>
        <v>0</v>
      </c>
      <c r="J56" s="284">
        <f t="shared" si="28"/>
        <v>0</v>
      </c>
      <c r="K56" s="284">
        <f t="shared" si="29"/>
        <v>0</v>
      </c>
      <c r="L56" s="284">
        <f t="shared" si="30"/>
        <v>0</v>
      </c>
      <c r="M56" s="284">
        <f t="shared" si="31"/>
        <v>0</v>
      </c>
      <c r="N56" s="284">
        <f t="shared" si="32"/>
        <v>0</v>
      </c>
      <c r="O56" s="284">
        <f t="shared" si="33"/>
        <v>0</v>
      </c>
      <c r="P56" s="284">
        <f t="shared" si="34"/>
        <v>0</v>
      </c>
      <c r="Q56" s="284">
        <f t="shared" si="35"/>
        <v>0</v>
      </c>
      <c r="R56" s="284">
        <f t="shared" si="36"/>
        <v>0</v>
      </c>
      <c r="S56" s="284">
        <f t="shared" si="37"/>
        <v>0</v>
      </c>
      <c r="T56" s="284">
        <f t="shared" si="38"/>
        <v>0</v>
      </c>
      <c r="U56" s="284">
        <f t="shared" si="39"/>
        <v>0</v>
      </c>
      <c r="V56" s="284">
        <f t="shared" si="40"/>
        <v>0</v>
      </c>
      <c r="W56" s="284">
        <f t="shared" si="41"/>
        <v>0</v>
      </c>
      <c r="X56" s="284">
        <f t="shared" si="42"/>
        <v>0</v>
      </c>
      <c r="Y56" s="284">
        <f t="shared" si="43"/>
        <v>0</v>
      </c>
      <c r="Z56" s="270"/>
      <c r="AA56" s="270"/>
      <c r="AB56" s="270"/>
      <c r="AC56" s="270"/>
      <c r="AD56" s="271"/>
      <c r="AE56" s="276">
        <v>89.76</v>
      </c>
      <c r="AF56" s="270"/>
      <c r="AG56" s="270"/>
      <c r="AH56" s="270"/>
      <c r="AI56" s="270"/>
      <c r="AJ56" s="270"/>
      <c r="AK56" s="269">
        <v>0</v>
      </c>
      <c r="AL56" s="270"/>
      <c r="AM56" s="270"/>
      <c r="AN56" s="270"/>
      <c r="AO56" s="270"/>
      <c r="AP56" s="270"/>
      <c r="AQ56" s="270"/>
      <c r="AR56" s="270"/>
      <c r="AS56" s="270"/>
      <c r="AT56" s="270"/>
      <c r="AU56" s="270"/>
      <c r="AV56" s="271"/>
      <c r="AX56" s="194" t="s">
        <v>395</v>
      </c>
      <c r="AZ56" s="203">
        <f t="shared" si="44"/>
        <v>0</v>
      </c>
      <c r="BA56" s="204" t="str">
        <f t="shared" si="45"/>
        <v>-</v>
      </c>
    </row>
    <row r="57" spans="2:53" s="2" customFormat="1" ht="24.75" customHeight="1" x14ac:dyDescent="0.25">
      <c r="B57" s="164" t="s">
        <v>155</v>
      </c>
      <c r="C57" s="582" t="s">
        <v>156</v>
      </c>
      <c r="D57" s="582"/>
      <c r="E57" s="582"/>
      <c r="F57" s="642"/>
      <c r="G57" s="264">
        <f>'Priedas 5'!$G$51</f>
        <v>1731.84</v>
      </c>
      <c r="H57" s="283">
        <f t="shared" si="26"/>
        <v>1731.84</v>
      </c>
      <c r="I57" s="284">
        <f t="shared" si="27"/>
        <v>0</v>
      </c>
      <c r="J57" s="284">
        <f t="shared" si="28"/>
        <v>0</v>
      </c>
      <c r="K57" s="284">
        <f t="shared" si="29"/>
        <v>0</v>
      </c>
      <c r="L57" s="284">
        <f t="shared" si="30"/>
        <v>0</v>
      </c>
      <c r="M57" s="284">
        <f t="shared" si="31"/>
        <v>0</v>
      </c>
      <c r="N57" s="284">
        <f t="shared" si="32"/>
        <v>0</v>
      </c>
      <c r="O57" s="284">
        <f t="shared" si="33"/>
        <v>0</v>
      </c>
      <c r="P57" s="284">
        <f t="shared" si="34"/>
        <v>0</v>
      </c>
      <c r="Q57" s="284">
        <f t="shared" si="35"/>
        <v>0</v>
      </c>
      <c r="R57" s="284">
        <f t="shared" si="36"/>
        <v>0</v>
      </c>
      <c r="S57" s="284">
        <f t="shared" si="37"/>
        <v>0</v>
      </c>
      <c r="T57" s="284">
        <f t="shared" si="38"/>
        <v>0</v>
      </c>
      <c r="U57" s="284">
        <f t="shared" si="39"/>
        <v>0</v>
      </c>
      <c r="V57" s="284">
        <f t="shared" si="40"/>
        <v>0</v>
      </c>
      <c r="W57" s="284">
        <f t="shared" si="41"/>
        <v>0</v>
      </c>
      <c r="X57" s="284">
        <f t="shared" si="42"/>
        <v>0</v>
      </c>
      <c r="Y57" s="284">
        <f t="shared" si="43"/>
        <v>0</v>
      </c>
      <c r="Z57" s="270"/>
      <c r="AA57" s="270"/>
      <c r="AB57" s="270"/>
      <c r="AC57" s="270"/>
      <c r="AD57" s="271"/>
      <c r="AE57" s="276">
        <v>1731.84</v>
      </c>
      <c r="AF57" s="270"/>
      <c r="AG57" s="270"/>
      <c r="AH57" s="270"/>
      <c r="AI57" s="270"/>
      <c r="AJ57" s="270"/>
      <c r="AK57" s="269">
        <v>0</v>
      </c>
      <c r="AL57" s="270"/>
      <c r="AM57" s="270"/>
      <c r="AN57" s="270"/>
      <c r="AO57" s="270"/>
      <c r="AP57" s="270"/>
      <c r="AQ57" s="270"/>
      <c r="AR57" s="270"/>
      <c r="AS57" s="270"/>
      <c r="AT57" s="270"/>
      <c r="AU57" s="270"/>
      <c r="AV57" s="271"/>
      <c r="AX57" s="194" t="s">
        <v>395</v>
      </c>
      <c r="AZ57" s="203">
        <f t="shared" si="44"/>
        <v>0</v>
      </c>
      <c r="BA57" s="204" t="str">
        <f t="shared" si="45"/>
        <v>-</v>
      </c>
    </row>
    <row r="58" spans="2:53" s="2" customFormat="1" ht="24.75" customHeight="1" x14ac:dyDescent="0.25">
      <c r="B58" s="163" t="s">
        <v>157</v>
      </c>
      <c r="C58" s="582" t="s">
        <v>158</v>
      </c>
      <c r="D58" s="582"/>
      <c r="E58" s="582"/>
      <c r="F58" s="642"/>
      <c r="G58" s="264">
        <f>'Priedas 5'!$G$52</f>
        <v>1316.4</v>
      </c>
      <c r="H58" s="283">
        <f t="shared" si="26"/>
        <v>1316.4</v>
      </c>
      <c r="I58" s="284">
        <f t="shared" si="27"/>
        <v>0</v>
      </c>
      <c r="J58" s="284">
        <f t="shared" si="28"/>
        <v>0</v>
      </c>
      <c r="K58" s="284">
        <f t="shared" si="29"/>
        <v>0</v>
      </c>
      <c r="L58" s="284">
        <f t="shared" si="30"/>
        <v>0</v>
      </c>
      <c r="M58" s="284">
        <f t="shared" si="31"/>
        <v>0</v>
      </c>
      <c r="N58" s="284">
        <f t="shared" si="32"/>
        <v>0</v>
      </c>
      <c r="O58" s="284">
        <f t="shared" si="33"/>
        <v>0</v>
      </c>
      <c r="P58" s="284">
        <f t="shared" si="34"/>
        <v>0</v>
      </c>
      <c r="Q58" s="284">
        <f t="shared" si="35"/>
        <v>0</v>
      </c>
      <c r="R58" s="284">
        <f t="shared" si="36"/>
        <v>0</v>
      </c>
      <c r="S58" s="284">
        <f t="shared" si="37"/>
        <v>0</v>
      </c>
      <c r="T58" s="284">
        <f t="shared" si="38"/>
        <v>0</v>
      </c>
      <c r="U58" s="284">
        <f t="shared" si="39"/>
        <v>0</v>
      </c>
      <c r="V58" s="284">
        <f t="shared" si="40"/>
        <v>0</v>
      </c>
      <c r="W58" s="284">
        <f t="shared" si="41"/>
        <v>0</v>
      </c>
      <c r="X58" s="284">
        <f t="shared" si="42"/>
        <v>0</v>
      </c>
      <c r="Y58" s="284">
        <f t="shared" si="43"/>
        <v>0</v>
      </c>
      <c r="Z58" s="270"/>
      <c r="AA58" s="270"/>
      <c r="AB58" s="270"/>
      <c r="AC58" s="270"/>
      <c r="AD58" s="271"/>
      <c r="AE58" s="276">
        <v>1316.4</v>
      </c>
      <c r="AF58" s="270"/>
      <c r="AG58" s="270"/>
      <c r="AH58" s="270"/>
      <c r="AI58" s="270"/>
      <c r="AJ58" s="270"/>
      <c r="AK58" s="269">
        <v>0</v>
      </c>
      <c r="AL58" s="270"/>
      <c r="AM58" s="270"/>
      <c r="AN58" s="270"/>
      <c r="AO58" s="270"/>
      <c r="AP58" s="270"/>
      <c r="AQ58" s="270"/>
      <c r="AR58" s="270"/>
      <c r="AS58" s="270"/>
      <c r="AT58" s="270"/>
      <c r="AU58" s="270"/>
      <c r="AV58" s="271"/>
      <c r="AX58" s="194" t="s">
        <v>395</v>
      </c>
      <c r="AZ58" s="203">
        <f t="shared" si="44"/>
        <v>0</v>
      </c>
      <c r="BA58" s="204" t="str">
        <f t="shared" si="45"/>
        <v>-</v>
      </c>
    </row>
    <row r="59" spans="2:53" s="2" customFormat="1" ht="24.75" customHeight="1" x14ac:dyDescent="0.25">
      <c r="B59" s="163" t="s">
        <v>159</v>
      </c>
      <c r="C59" s="592" t="s">
        <v>160</v>
      </c>
      <c r="D59" s="582"/>
      <c r="E59" s="582"/>
      <c r="F59" s="642"/>
      <c r="G59" s="264">
        <f>'Priedas 5'!$G$53</f>
        <v>199.56</v>
      </c>
      <c r="H59" s="283">
        <f t="shared" si="26"/>
        <v>199.56</v>
      </c>
      <c r="I59" s="284">
        <f t="shared" si="27"/>
        <v>0</v>
      </c>
      <c r="J59" s="284">
        <f t="shared" si="28"/>
        <v>0</v>
      </c>
      <c r="K59" s="284">
        <f t="shared" si="29"/>
        <v>0</v>
      </c>
      <c r="L59" s="284">
        <f t="shared" si="30"/>
        <v>0</v>
      </c>
      <c r="M59" s="284">
        <f t="shared" si="31"/>
        <v>0</v>
      </c>
      <c r="N59" s="284">
        <f t="shared" si="32"/>
        <v>0</v>
      </c>
      <c r="O59" s="284">
        <f t="shared" si="33"/>
        <v>0</v>
      </c>
      <c r="P59" s="284">
        <f t="shared" si="34"/>
        <v>0</v>
      </c>
      <c r="Q59" s="284">
        <f t="shared" si="35"/>
        <v>0</v>
      </c>
      <c r="R59" s="284">
        <f t="shared" si="36"/>
        <v>0</v>
      </c>
      <c r="S59" s="284">
        <f t="shared" si="37"/>
        <v>0</v>
      </c>
      <c r="T59" s="284">
        <f t="shared" si="38"/>
        <v>0</v>
      </c>
      <c r="U59" s="284">
        <f t="shared" si="39"/>
        <v>0</v>
      </c>
      <c r="V59" s="284">
        <f t="shared" si="40"/>
        <v>0</v>
      </c>
      <c r="W59" s="284">
        <f t="shared" si="41"/>
        <v>0</v>
      </c>
      <c r="X59" s="284">
        <f t="shared" si="42"/>
        <v>0</v>
      </c>
      <c r="Y59" s="284">
        <f t="shared" si="43"/>
        <v>0</v>
      </c>
      <c r="Z59" s="270"/>
      <c r="AA59" s="270"/>
      <c r="AB59" s="270"/>
      <c r="AC59" s="270"/>
      <c r="AD59" s="271"/>
      <c r="AE59" s="276">
        <v>199.56</v>
      </c>
      <c r="AF59" s="270"/>
      <c r="AG59" s="270"/>
      <c r="AH59" s="270"/>
      <c r="AI59" s="270"/>
      <c r="AJ59" s="270"/>
      <c r="AK59" s="269">
        <v>0</v>
      </c>
      <c r="AL59" s="270"/>
      <c r="AM59" s="270"/>
      <c r="AN59" s="270"/>
      <c r="AO59" s="270"/>
      <c r="AP59" s="270"/>
      <c r="AQ59" s="270"/>
      <c r="AR59" s="270"/>
      <c r="AS59" s="270"/>
      <c r="AT59" s="270"/>
      <c r="AU59" s="270"/>
      <c r="AV59" s="271"/>
      <c r="AX59" s="194" t="s">
        <v>395</v>
      </c>
      <c r="AZ59" s="203">
        <f t="shared" si="44"/>
        <v>0</v>
      </c>
      <c r="BA59" s="204" t="str">
        <f t="shared" si="45"/>
        <v>-</v>
      </c>
    </row>
    <row r="60" spans="2:53" s="2" customFormat="1" x14ac:dyDescent="0.25">
      <c r="B60" s="163" t="s">
        <v>161</v>
      </c>
      <c r="C60" s="592" t="s">
        <v>162</v>
      </c>
      <c r="D60" s="582"/>
      <c r="E60" s="582"/>
      <c r="F60" s="642"/>
      <c r="G60" s="264">
        <f>'Priedas 5'!$G$54</f>
        <v>3388.08</v>
      </c>
      <c r="H60" s="283">
        <f t="shared" si="26"/>
        <v>3388.08</v>
      </c>
      <c r="I60" s="284">
        <f t="shared" si="27"/>
        <v>0</v>
      </c>
      <c r="J60" s="284">
        <f t="shared" si="28"/>
        <v>0</v>
      </c>
      <c r="K60" s="284">
        <f t="shared" si="29"/>
        <v>0</v>
      </c>
      <c r="L60" s="284">
        <f t="shared" si="30"/>
        <v>0</v>
      </c>
      <c r="M60" s="284">
        <f t="shared" si="31"/>
        <v>0</v>
      </c>
      <c r="N60" s="284">
        <f t="shared" si="32"/>
        <v>0</v>
      </c>
      <c r="O60" s="284">
        <f t="shared" si="33"/>
        <v>0</v>
      </c>
      <c r="P60" s="284">
        <f t="shared" si="34"/>
        <v>0</v>
      </c>
      <c r="Q60" s="284">
        <f t="shared" si="35"/>
        <v>0</v>
      </c>
      <c r="R60" s="284">
        <f t="shared" si="36"/>
        <v>0</v>
      </c>
      <c r="S60" s="284">
        <f t="shared" si="37"/>
        <v>0</v>
      </c>
      <c r="T60" s="284">
        <f t="shared" si="38"/>
        <v>0</v>
      </c>
      <c r="U60" s="284">
        <f t="shared" si="39"/>
        <v>0</v>
      </c>
      <c r="V60" s="284">
        <f t="shared" si="40"/>
        <v>0</v>
      </c>
      <c r="W60" s="284">
        <f t="shared" si="41"/>
        <v>0</v>
      </c>
      <c r="X60" s="284">
        <f t="shared" si="42"/>
        <v>0</v>
      </c>
      <c r="Y60" s="284">
        <f t="shared" si="43"/>
        <v>0</v>
      </c>
      <c r="Z60" s="270"/>
      <c r="AA60" s="270"/>
      <c r="AB60" s="270"/>
      <c r="AC60" s="270"/>
      <c r="AD60" s="271"/>
      <c r="AE60" s="276">
        <v>3388.08</v>
      </c>
      <c r="AF60" s="270"/>
      <c r="AG60" s="270"/>
      <c r="AH60" s="270"/>
      <c r="AI60" s="270"/>
      <c r="AJ60" s="270"/>
      <c r="AK60" s="269">
        <v>0</v>
      </c>
      <c r="AL60" s="270"/>
      <c r="AM60" s="270"/>
      <c r="AN60" s="270"/>
      <c r="AO60" s="270"/>
      <c r="AP60" s="270"/>
      <c r="AQ60" s="270"/>
      <c r="AR60" s="270"/>
      <c r="AS60" s="270"/>
      <c r="AT60" s="270"/>
      <c r="AU60" s="270"/>
      <c r="AV60" s="271"/>
      <c r="AX60" s="194" t="s">
        <v>395</v>
      </c>
      <c r="AZ60" s="203">
        <f t="shared" si="44"/>
        <v>0</v>
      </c>
      <c r="BA60" s="204" t="str">
        <f t="shared" si="45"/>
        <v>-</v>
      </c>
    </row>
    <row r="61" spans="2:53" s="2" customFormat="1" ht="15" customHeight="1" x14ac:dyDescent="0.25">
      <c r="B61" s="163" t="s">
        <v>163</v>
      </c>
      <c r="C61" s="592" t="s">
        <v>164</v>
      </c>
      <c r="D61" s="582"/>
      <c r="E61" s="582"/>
      <c r="F61" s="642"/>
      <c r="G61" s="264">
        <f>'Priedas 5'!$G$55</f>
        <v>76044.12</v>
      </c>
      <c r="H61" s="283">
        <f t="shared" si="26"/>
        <v>0</v>
      </c>
      <c r="I61" s="284">
        <f t="shared" si="27"/>
        <v>0</v>
      </c>
      <c r="J61" s="284">
        <f t="shared" si="28"/>
        <v>0</v>
      </c>
      <c r="K61" s="284">
        <f t="shared" si="29"/>
        <v>0</v>
      </c>
      <c r="L61" s="284">
        <f t="shared" si="30"/>
        <v>0</v>
      </c>
      <c r="M61" s="284">
        <f t="shared" si="31"/>
        <v>76044.12</v>
      </c>
      <c r="N61" s="284">
        <f t="shared" si="32"/>
        <v>0</v>
      </c>
      <c r="O61" s="284">
        <f t="shared" si="33"/>
        <v>0</v>
      </c>
      <c r="P61" s="284">
        <f t="shared" si="34"/>
        <v>0</v>
      </c>
      <c r="Q61" s="284">
        <f t="shared" si="35"/>
        <v>0</v>
      </c>
      <c r="R61" s="284">
        <f t="shared" si="36"/>
        <v>0</v>
      </c>
      <c r="S61" s="284">
        <f t="shared" si="37"/>
        <v>0</v>
      </c>
      <c r="T61" s="284">
        <f t="shared" si="38"/>
        <v>0</v>
      </c>
      <c r="U61" s="284">
        <f t="shared" si="39"/>
        <v>0</v>
      </c>
      <c r="V61" s="284">
        <f t="shared" si="40"/>
        <v>0</v>
      </c>
      <c r="W61" s="284">
        <f t="shared" si="41"/>
        <v>0</v>
      </c>
      <c r="X61" s="284">
        <f t="shared" si="42"/>
        <v>0</v>
      </c>
      <c r="Y61" s="284">
        <f t="shared" si="43"/>
        <v>0</v>
      </c>
      <c r="Z61" s="270"/>
      <c r="AA61" s="270"/>
      <c r="AB61" s="270"/>
      <c r="AC61" s="270"/>
      <c r="AD61" s="271"/>
      <c r="AE61" s="270"/>
      <c r="AF61" s="270"/>
      <c r="AG61" s="270"/>
      <c r="AH61" s="270"/>
      <c r="AI61" s="270"/>
      <c r="AJ61" s="276">
        <v>76044.12</v>
      </c>
      <c r="AK61" s="269">
        <v>0</v>
      </c>
      <c r="AL61" s="270"/>
      <c r="AM61" s="270"/>
      <c r="AN61" s="270"/>
      <c r="AO61" s="270"/>
      <c r="AP61" s="270"/>
      <c r="AQ61" s="270"/>
      <c r="AR61" s="270"/>
      <c r="AS61" s="270"/>
      <c r="AT61" s="270"/>
      <c r="AU61" s="270"/>
      <c r="AV61" s="271"/>
      <c r="AX61" s="194" t="s">
        <v>395</v>
      </c>
      <c r="AZ61" s="203">
        <f t="shared" si="44"/>
        <v>0</v>
      </c>
      <c r="BA61" s="204" t="str">
        <f t="shared" si="45"/>
        <v>-</v>
      </c>
    </row>
    <row r="62" spans="2:53" s="2" customFormat="1" x14ac:dyDescent="0.25">
      <c r="B62" s="163" t="s">
        <v>165</v>
      </c>
      <c r="C62" s="582" t="s">
        <v>166</v>
      </c>
      <c r="D62" s="582"/>
      <c r="E62" s="582"/>
      <c r="F62" s="642"/>
      <c r="G62" s="264">
        <f>'Priedas 5'!$G$56</f>
        <v>0</v>
      </c>
      <c r="H62" s="291">
        <f t="shared" si="26"/>
        <v>0</v>
      </c>
      <c r="I62" s="292">
        <f t="shared" si="27"/>
        <v>0</v>
      </c>
      <c r="J62" s="292">
        <f t="shared" si="28"/>
        <v>0</v>
      </c>
      <c r="K62" s="292">
        <f t="shared" si="29"/>
        <v>0</v>
      </c>
      <c r="L62" s="292">
        <f t="shared" si="30"/>
        <v>0</v>
      </c>
      <c r="M62" s="292">
        <f t="shared" si="31"/>
        <v>0</v>
      </c>
      <c r="N62" s="292">
        <f t="shared" si="32"/>
        <v>0</v>
      </c>
      <c r="O62" s="292">
        <f t="shared" si="33"/>
        <v>0</v>
      </c>
      <c r="P62" s="292">
        <f t="shared" si="34"/>
        <v>0</v>
      </c>
      <c r="Q62" s="292">
        <f t="shared" si="35"/>
        <v>0</v>
      </c>
      <c r="R62" s="292">
        <f t="shared" si="36"/>
        <v>0</v>
      </c>
      <c r="S62" s="292">
        <f t="shared" si="37"/>
        <v>0</v>
      </c>
      <c r="T62" s="292">
        <f t="shared" si="38"/>
        <v>0</v>
      </c>
      <c r="U62" s="292">
        <f t="shared" si="39"/>
        <v>0</v>
      </c>
      <c r="V62" s="292">
        <f t="shared" si="40"/>
        <v>0</v>
      </c>
      <c r="W62" s="292">
        <f t="shared" si="41"/>
        <v>0</v>
      </c>
      <c r="X62" s="292">
        <f t="shared" si="42"/>
        <v>0</v>
      </c>
      <c r="Y62" s="292">
        <f t="shared" si="43"/>
        <v>0</v>
      </c>
      <c r="Z62" s="293"/>
      <c r="AA62" s="293"/>
      <c r="AB62" s="293"/>
      <c r="AC62" s="293"/>
      <c r="AD62" s="294"/>
      <c r="AE62" s="293"/>
      <c r="AF62" s="293"/>
      <c r="AG62" s="293"/>
      <c r="AH62" s="293"/>
      <c r="AI62" s="293"/>
      <c r="AJ62" s="293"/>
      <c r="AK62" s="269">
        <v>0</v>
      </c>
      <c r="AL62" s="293"/>
      <c r="AM62" s="293"/>
      <c r="AN62" s="293"/>
      <c r="AO62" s="293"/>
      <c r="AP62" s="293"/>
      <c r="AQ62" s="293"/>
      <c r="AR62" s="293"/>
      <c r="AS62" s="293"/>
      <c r="AT62" s="293"/>
      <c r="AU62" s="293"/>
      <c r="AV62" s="294"/>
      <c r="AX62" s="194" t="s">
        <v>395</v>
      </c>
      <c r="AZ62" s="203">
        <f t="shared" si="44"/>
        <v>0</v>
      </c>
      <c r="BA62" s="204" t="str">
        <f t="shared" si="45"/>
        <v>-</v>
      </c>
    </row>
    <row r="63" spans="2:53" s="2" customFormat="1" x14ac:dyDescent="0.25">
      <c r="B63" s="163" t="s">
        <v>167</v>
      </c>
      <c r="C63" s="582" t="s">
        <v>168</v>
      </c>
      <c r="D63" s="582"/>
      <c r="E63" s="582"/>
      <c r="F63" s="642"/>
      <c r="G63" s="264">
        <f>'Priedas 5'!$G$57</f>
        <v>0</v>
      </c>
      <c r="H63" s="283">
        <f t="shared" si="26"/>
        <v>0</v>
      </c>
      <c r="I63" s="284">
        <f t="shared" si="27"/>
        <v>0</v>
      </c>
      <c r="J63" s="284">
        <f t="shared" si="28"/>
        <v>0</v>
      </c>
      <c r="K63" s="284">
        <f t="shared" si="29"/>
        <v>0</v>
      </c>
      <c r="L63" s="284">
        <f t="shared" si="30"/>
        <v>0</v>
      </c>
      <c r="M63" s="284">
        <f t="shared" si="31"/>
        <v>0</v>
      </c>
      <c r="N63" s="284">
        <f t="shared" si="32"/>
        <v>0</v>
      </c>
      <c r="O63" s="284">
        <f t="shared" si="33"/>
        <v>0</v>
      </c>
      <c r="P63" s="284">
        <f t="shared" si="34"/>
        <v>0</v>
      </c>
      <c r="Q63" s="284">
        <f t="shared" si="35"/>
        <v>0</v>
      </c>
      <c r="R63" s="284">
        <f t="shared" si="36"/>
        <v>0</v>
      </c>
      <c r="S63" s="284">
        <f t="shared" si="37"/>
        <v>0</v>
      </c>
      <c r="T63" s="284">
        <f t="shared" si="38"/>
        <v>0</v>
      </c>
      <c r="U63" s="284">
        <f t="shared" si="39"/>
        <v>0</v>
      </c>
      <c r="V63" s="284">
        <f t="shared" si="40"/>
        <v>0</v>
      </c>
      <c r="W63" s="284">
        <f t="shared" si="41"/>
        <v>0</v>
      </c>
      <c r="X63" s="284">
        <f t="shared" si="42"/>
        <v>0</v>
      </c>
      <c r="Y63" s="284">
        <f t="shared" si="43"/>
        <v>0</v>
      </c>
      <c r="Z63" s="270"/>
      <c r="AA63" s="270"/>
      <c r="AB63" s="270"/>
      <c r="AC63" s="270"/>
      <c r="AD63" s="271"/>
      <c r="AE63" s="270"/>
      <c r="AF63" s="270"/>
      <c r="AG63" s="270"/>
      <c r="AH63" s="270"/>
      <c r="AI63" s="270"/>
      <c r="AJ63" s="270"/>
      <c r="AK63" s="269">
        <v>0</v>
      </c>
      <c r="AL63" s="270"/>
      <c r="AM63" s="270"/>
      <c r="AN63" s="270"/>
      <c r="AO63" s="270"/>
      <c r="AP63" s="270"/>
      <c r="AQ63" s="270"/>
      <c r="AR63" s="270"/>
      <c r="AS63" s="270"/>
      <c r="AT63" s="270"/>
      <c r="AU63" s="270"/>
      <c r="AV63" s="271"/>
      <c r="AX63" s="194" t="s">
        <v>395</v>
      </c>
      <c r="AZ63" s="203">
        <f t="shared" si="44"/>
        <v>0</v>
      </c>
      <c r="BA63" s="204" t="str">
        <f t="shared" si="45"/>
        <v>-</v>
      </c>
    </row>
    <row r="64" spans="2:53" s="2" customFormat="1" ht="24.75" customHeight="1" x14ac:dyDescent="0.25">
      <c r="B64" s="163" t="s">
        <v>169</v>
      </c>
      <c r="C64" s="582" t="s">
        <v>170</v>
      </c>
      <c r="D64" s="582"/>
      <c r="E64" s="582"/>
      <c r="F64" s="642"/>
      <c r="G64" s="264">
        <f>'Priedas 5'!$G$58</f>
        <v>5160.6000000000004</v>
      </c>
      <c r="H64" s="283">
        <f t="shared" si="26"/>
        <v>5160.6000000000004</v>
      </c>
      <c r="I64" s="284">
        <f t="shared" si="27"/>
        <v>0</v>
      </c>
      <c r="J64" s="284">
        <f t="shared" si="28"/>
        <v>0</v>
      </c>
      <c r="K64" s="284">
        <f t="shared" si="29"/>
        <v>0</v>
      </c>
      <c r="L64" s="284">
        <f t="shared" si="30"/>
        <v>0</v>
      </c>
      <c r="M64" s="284">
        <f t="shared" si="31"/>
        <v>0</v>
      </c>
      <c r="N64" s="284">
        <f t="shared" si="32"/>
        <v>0</v>
      </c>
      <c r="O64" s="284">
        <f t="shared" si="33"/>
        <v>0</v>
      </c>
      <c r="P64" s="284">
        <f t="shared" si="34"/>
        <v>0</v>
      </c>
      <c r="Q64" s="284">
        <f t="shared" si="35"/>
        <v>0</v>
      </c>
      <c r="R64" s="284">
        <f t="shared" si="36"/>
        <v>0</v>
      </c>
      <c r="S64" s="284">
        <f t="shared" si="37"/>
        <v>0</v>
      </c>
      <c r="T64" s="284">
        <f t="shared" si="38"/>
        <v>0</v>
      </c>
      <c r="U64" s="284">
        <f t="shared" si="39"/>
        <v>0</v>
      </c>
      <c r="V64" s="284">
        <f t="shared" si="40"/>
        <v>0</v>
      </c>
      <c r="W64" s="284">
        <f t="shared" si="41"/>
        <v>0</v>
      </c>
      <c r="X64" s="284">
        <f t="shared" si="42"/>
        <v>0</v>
      </c>
      <c r="Y64" s="284">
        <f t="shared" si="43"/>
        <v>0</v>
      </c>
      <c r="Z64" s="270"/>
      <c r="AA64" s="270"/>
      <c r="AB64" s="270"/>
      <c r="AC64" s="270"/>
      <c r="AD64" s="271"/>
      <c r="AE64" s="276">
        <v>5160.6000000000004</v>
      </c>
      <c r="AF64" s="270"/>
      <c r="AG64" s="270"/>
      <c r="AH64" s="270"/>
      <c r="AI64" s="270"/>
      <c r="AJ64" s="270"/>
      <c r="AK64" s="269">
        <v>0</v>
      </c>
      <c r="AL64" s="270"/>
      <c r="AM64" s="270"/>
      <c r="AN64" s="270"/>
      <c r="AO64" s="270"/>
      <c r="AP64" s="270"/>
      <c r="AQ64" s="270"/>
      <c r="AR64" s="270"/>
      <c r="AS64" s="270"/>
      <c r="AT64" s="270"/>
      <c r="AU64" s="270"/>
      <c r="AV64" s="271"/>
      <c r="AX64" s="194" t="s">
        <v>395</v>
      </c>
      <c r="AZ64" s="203">
        <f t="shared" si="44"/>
        <v>0</v>
      </c>
      <c r="BA64" s="204" t="str">
        <f t="shared" si="45"/>
        <v>-</v>
      </c>
    </row>
    <row r="65" spans="2:53" s="2" customFormat="1" ht="24.75" customHeight="1" x14ac:dyDescent="0.25">
      <c r="B65" s="163" t="s">
        <v>171</v>
      </c>
      <c r="C65" s="582" t="s">
        <v>172</v>
      </c>
      <c r="D65" s="582"/>
      <c r="E65" s="582"/>
      <c r="F65" s="642"/>
      <c r="G65" s="264">
        <f>'Priedas 5'!$G$59</f>
        <v>110710.07</v>
      </c>
      <c r="H65" s="283">
        <f t="shared" si="26"/>
        <v>110710.07</v>
      </c>
      <c r="I65" s="284">
        <f t="shared" si="27"/>
        <v>0</v>
      </c>
      <c r="J65" s="284">
        <f t="shared" si="28"/>
        <v>0</v>
      </c>
      <c r="K65" s="284">
        <f t="shared" si="29"/>
        <v>0</v>
      </c>
      <c r="L65" s="284">
        <f t="shared" si="30"/>
        <v>0</v>
      </c>
      <c r="M65" s="284">
        <f t="shared" si="31"/>
        <v>0</v>
      </c>
      <c r="N65" s="284">
        <f t="shared" si="32"/>
        <v>0</v>
      </c>
      <c r="O65" s="284">
        <f t="shared" si="33"/>
        <v>0</v>
      </c>
      <c r="P65" s="284">
        <f t="shared" si="34"/>
        <v>0</v>
      </c>
      <c r="Q65" s="284">
        <f t="shared" si="35"/>
        <v>0</v>
      </c>
      <c r="R65" s="284">
        <f t="shared" si="36"/>
        <v>0</v>
      </c>
      <c r="S65" s="284">
        <f t="shared" si="37"/>
        <v>0</v>
      </c>
      <c r="T65" s="284">
        <f t="shared" si="38"/>
        <v>0</v>
      </c>
      <c r="U65" s="284">
        <f t="shared" si="39"/>
        <v>0</v>
      </c>
      <c r="V65" s="284">
        <f t="shared" si="40"/>
        <v>0</v>
      </c>
      <c r="W65" s="284">
        <f t="shared" si="41"/>
        <v>0</v>
      </c>
      <c r="X65" s="284">
        <f t="shared" si="42"/>
        <v>0</v>
      </c>
      <c r="Y65" s="284">
        <f t="shared" si="43"/>
        <v>0</v>
      </c>
      <c r="Z65" s="270"/>
      <c r="AA65" s="270"/>
      <c r="AB65" s="270"/>
      <c r="AC65" s="270"/>
      <c r="AD65" s="271"/>
      <c r="AE65" s="276">
        <v>110710.07</v>
      </c>
      <c r="AF65" s="270"/>
      <c r="AG65" s="270"/>
      <c r="AH65" s="270"/>
      <c r="AI65" s="270"/>
      <c r="AJ65" s="270"/>
      <c r="AK65" s="269">
        <v>0</v>
      </c>
      <c r="AL65" s="270"/>
      <c r="AM65" s="270"/>
      <c r="AN65" s="270"/>
      <c r="AO65" s="270"/>
      <c r="AP65" s="270"/>
      <c r="AQ65" s="270"/>
      <c r="AR65" s="270"/>
      <c r="AS65" s="270"/>
      <c r="AT65" s="270"/>
      <c r="AU65" s="270"/>
      <c r="AV65" s="271"/>
      <c r="AX65" s="194" t="s">
        <v>395</v>
      </c>
      <c r="AZ65" s="203">
        <f t="shared" si="44"/>
        <v>0</v>
      </c>
      <c r="BA65" s="204" t="str">
        <f t="shared" si="45"/>
        <v>-</v>
      </c>
    </row>
    <row r="66" spans="2:53" s="2" customFormat="1" x14ac:dyDescent="0.25">
      <c r="B66" s="163" t="s">
        <v>173</v>
      </c>
      <c r="C66" s="582" t="s">
        <v>174</v>
      </c>
      <c r="D66" s="582"/>
      <c r="E66" s="582"/>
      <c r="F66" s="642"/>
      <c r="G66" s="264">
        <f>'Priedas 5'!$G$60</f>
        <v>25224.720000000001</v>
      </c>
      <c r="H66" s="283">
        <f t="shared" si="26"/>
        <v>25224.720000000001</v>
      </c>
      <c r="I66" s="284">
        <f t="shared" si="27"/>
        <v>0</v>
      </c>
      <c r="J66" s="284">
        <f t="shared" si="28"/>
        <v>0</v>
      </c>
      <c r="K66" s="284">
        <f t="shared" si="29"/>
        <v>0</v>
      </c>
      <c r="L66" s="284">
        <f t="shared" si="30"/>
        <v>0</v>
      </c>
      <c r="M66" s="284">
        <f t="shared" si="31"/>
        <v>0</v>
      </c>
      <c r="N66" s="284">
        <f t="shared" si="32"/>
        <v>0</v>
      </c>
      <c r="O66" s="284">
        <f t="shared" si="33"/>
        <v>0</v>
      </c>
      <c r="P66" s="284">
        <f t="shared" si="34"/>
        <v>0</v>
      </c>
      <c r="Q66" s="284">
        <f t="shared" si="35"/>
        <v>0</v>
      </c>
      <c r="R66" s="284">
        <f t="shared" si="36"/>
        <v>0</v>
      </c>
      <c r="S66" s="284">
        <f t="shared" si="37"/>
        <v>0</v>
      </c>
      <c r="T66" s="284">
        <f t="shared" si="38"/>
        <v>0</v>
      </c>
      <c r="U66" s="284">
        <f t="shared" si="39"/>
        <v>0</v>
      </c>
      <c r="V66" s="284">
        <f t="shared" si="40"/>
        <v>0</v>
      </c>
      <c r="W66" s="284">
        <f t="shared" si="41"/>
        <v>0</v>
      </c>
      <c r="X66" s="284">
        <f t="shared" si="42"/>
        <v>0</v>
      </c>
      <c r="Y66" s="284">
        <f t="shared" si="43"/>
        <v>0</v>
      </c>
      <c r="Z66" s="270"/>
      <c r="AA66" s="270"/>
      <c r="AB66" s="270"/>
      <c r="AC66" s="270"/>
      <c r="AD66" s="271"/>
      <c r="AE66" s="276">
        <v>25224.720000000001</v>
      </c>
      <c r="AF66" s="270"/>
      <c r="AG66" s="270"/>
      <c r="AH66" s="270"/>
      <c r="AI66" s="270"/>
      <c r="AJ66" s="270"/>
      <c r="AK66" s="269">
        <v>0</v>
      </c>
      <c r="AL66" s="270"/>
      <c r="AM66" s="270"/>
      <c r="AN66" s="270"/>
      <c r="AO66" s="270"/>
      <c r="AP66" s="270"/>
      <c r="AQ66" s="270"/>
      <c r="AR66" s="270"/>
      <c r="AS66" s="270"/>
      <c r="AT66" s="270"/>
      <c r="AU66" s="270"/>
      <c r="AV66" s="271"/>
      <c r="AX66" s="194" t="s">
        <v>395</v>
      </c>
      <c r="AZ66" s="203">
        <f t="shared" si="44"/>
        <v>0</v>
      </c>
      <c r="BA66" s="204" t="str">
        <f t="shared" si="45"/>
        <v>-</v>
      </c>
    </row>
    <row r="67" spans="2:53" s="2" customFormat="1" x14ac:dyDescent="0.25">
      <c r="B67" s="163" t="s">
        <v>175</v>
      </c>
      <c r="C67" s="582" t="s">
        <v>176</v>
      </c>
      <c r="D67" s="582"/>
      <c r="E67" s="582"/>
      <c r="F67" s="642"/>
      <c r="G67" s="264">
        <f>'Priedas 5'!$G$61</f>
        <v>6029.76</v>
      </c>
      <c r="H67" s="283">
        <f t="shared" si="26"/>
        <v>5979.12</v>
      </c>
      <c r="I67" s="284">
        <f t="shared" si="27"/>
        <v>0</v>
      </c>
      <c r="J67" s="284">
        <f t="shared" si="28"/>
        <v>0</v>
      </c>
      <c r="K67" s="284">
        <f t="shared" si="29"/>
        <v>0</v>
      </c>
      <c r="L67" s="284">
        <f t="shared" si="30"/>
        <v>0</v>
      </c>
      <c r="M67" s="284">
        <f t="shared" si="31"/>
        <v>50.64</v>
      </c>
      <c r="N67" s="284">
        <f t="shared" si="32"/>
        <v>0</v>
      </c>
      <c r="O67" s="284">
        <f t="shared" si="33"/>
        <v>0</v>
      </c>
      <c r="P67" s="284">
        <f t="shared" si="34"/>
        <v>0</v>
      </c>
      <c r="Q67" s="284">
        <f t="shared" si="35"/>
        <v>0</v>
      </c>
      <c r="R67" s="284">
        <f t="shared" si="36"/>
        <v>0</v>
      </c>
      <c r="S67" s="284">
        <f t="shared" si="37"/>
        <v>0</v>
      </c>
      <c r="T67" s="284">
        <f t="shared" si="38"/>
        <v>0</v>
      </c>
      <c r="U67" s="284">
        <f t="shared" si="39"/>
        <v>0</v>
      </c>
      <c r="V67" s="284">
        <f t="shared" si="40"/>
        <v>0</v>
      </c>
      <c r="W67" s="284">
        <f t="shared" si="41"/>
        <v>0</v>
      </c>
      <c r="X67" s="284">
        <f t="shared" si="42"/>
        <v>0</v>
      </c>
      <c r="Y67" s="284">
        <f t="shared" si="43"/>
        <v>0</v>
      </c>
      <c r="Z67" s="270"/>
      <c r="AA67" s="270"/>
      <c r="AB67" s="270"/>
      <c r="AC67" s="270"/>
      <c r="AD67" s="271"/>
      <c r="AE67" s="276">
        <v>5979.12</v>
      </c>
      <c r="AF67" s="270"/>
      <c r="AG67" s="270"/>
      <c r="AH67" s="270"/>
      <c r="AI67" s="270"/>
      <c r="AJ67" s="276">
        <v>50.64</v>
      </c>
      <c r="AK67" s="269">
        <v>0</v>
      </c>
      <c r="AL67" s="270"/>
      <c r="AM67" s="270"/>
      <c r="AN67" s="270"/>
      <c r="AO67" s="270"/>
      <c r="AP67" s="270"/>
      <c r="AQ67" s="270"/>
      <c r="AR67" s="270"/>
      <c r="AS67" s="270"/>
      <c r="AT67" s="270"/>
      <c r="AU67" s="270"/>
      <c r="AV67" s="271"/>
      <c r="AX67" s="194" t="s">
        <v>395</v>
      </c>
      <c r="AZ67" s="203">
        <f t="shared" si="44"/>
        <v>0</v>
      </c>
      <c r="BA67" s="204" t="str">
        <f t="shared" si="45"/>
        <v>-</v>
      </c>
    </row>
    <row r="68" spans="2:53" s="2" customFormat="1" x14ac:dyDescent="0.25">
      <c r="B68" s="163" t="s">
        <v>177</v>
      </c>
      <c r="C68" s="582" t="s">
        <v>178</v>
      </c>
      <c r="D68" s="582"/>
      <c r="E68" s="582"/>
      <c r="F68" s="642"/>
      <c r="G68" s="264">
        <f>'Priedas 5'!$G$62</f>
        <v>143.28</v>
      </c>
      <c r="H68" s="283">
        <f t="shared" si="26"/>
        <v>143.28</v>
      </c>
      <c r="I68" s="284">
        <f t="shared" si="27"/>
        <v>0</v>
      </c>
      <c r="J68" s="284">
        <f t="shared" si="28"/>
        <v>0</v>
      </c>
      <c r="K68" s="284">
        <f t="shared" si="29"/>
        <v>0</v>
      </c>
      <c r="L68" s="284">
        <f t="shared" si="30"/>
        <v>0</v>
      </c>
      <c r="M68" s="284">
        <f t="shared" si="31"/>
        <v>0</v>
      </c>
      <c r="N68" s="284">
        <f t="shared" si="32"/>
        <v>0</v>
      </c>
      <c r="O68" s="284">
        <f t="shared" si="33"/>
        <v>0</v>
      </c>
      <c r="P68" s="284">
        <f t="shared" si="34"/>
        <v>0</v>
      </c>
      <c r="Q68" s="284">
        <f t="shared" si="35"/>
        <v>0</v>
      </c>
      <c r="R68" s="284">
        <f t="shared" si="36"/>
        <v>0</v>
      </c>
      <c r="S68" s="284">
        <f t="shared" si="37"/>
        <v>0</v>
      </c>
      <c r="T68" s="284">
        <f t="shared" si="38"/>
        <v>0</v>
      </c>
      <c r="U68" s="284">
        <f t="shared" si="39"/>
        <v>0</v>
      </c>
      <c r="V68" s="284">
        <f t="shared" si="40"/>
        <v>0</v>
      </c>
      <c r="W68" s="284">
        <f t="shared" si="41"/>
        <v>0</v>
      </c>
      <c r="X68" s="284">
        <f t="shared" si="42"/>
        <v>0</v>
      </c>
      <c r="Y68" s="284">
        <f t="shared" si="43"/>
        <v>0</v>
      </c>
      <c r="Z68" s="270"/>
      <c r="AA68" s="270"/>
      <c r="AB68" s="270"/>
      <c r="AC68" s="270"/>
      <c r="AD68" s="271"/>
      <c r="AE68" s="276">
        <v>143.28</v>
      </c>
      <c r="AF68" s="270"/>
      <c r="AG68" s="270"/>
      <c r="AH68" s="270"/>
      <c r="AI68" s="270"/>
      <c r="AJ68" s="270"/>
      <c r="AK68" s="269">
        <v>0</v>
      </c>
      <c r="AL68" s="270"/>
      <c r="AM68" s="270"/>
      <c r="AN68" s="270"/>
      <c r="AO68" s="270"/>
      <c r="AP68" s="270"/>
      <c r="AQ68" s="270"/>
      <c r="AR68" s="270"/>
      <c r="AS68" s="270"/>
      <c r="AT68" s="270"/>
      <c r="AU68" s="270"/>
      <c r="AV68" s="271"/>
      <c r="AX68" s="194" t="s">
        <v>395</v>
      </c>
      <c r="AZ68" s="203">
        <f t="shared" si="44"/>
        <v>0</v>
      </c>
      <c r="BA68" s="204" t="str">
        <f t="shared" si="45"/>
        <v>-</v>
      </c>
    </row>
    <row r="69" spans="2:53" s="2" customFormat="1" x14ac:dyDescent="0.25">
      <c r="B69" s="163" t="s">
        <v>179</v>
      </c>
      <c r="C69" s="582" t="s">
        <v>180</v>
      </c>
      <c r="D69" s="582"/>
      <c r="E69" s="582"/>
      <c r="F69" s="642"/>
      <c r="G69" s="264">
        <f>'Priedas 5'!$G$63</f>
        <v>22086.37</v>
      </c>
      <c r="H69" s="283">
        <f t="shared" si="26"/>
        <v>22086.37</v>
      </c>
      <c r="I69" s="284">
        <f t="shared" si="27"/>
        <v>0</v>
      </c>
      <c r="J69" s="284">
        <f t="shared" si="28"/>
        <v>0</v>
      </c>
      <c r="K69" s="284">
        <f t="shared" si="29"/>
        <v>0</v>
      </c>
      <c r="L69" s="284">
        <f t="shared" si="30"/>
        <v>0</v>
      </c>
      <c r="M69" s="284">
        <f t="shared" si="31"/>
        <v>0</v>
      </c>
      <c r="N69" s="284">
        <f t="shared" si="32"/>
        <v>0</v>
      </c>
      <c r="O69" s="284">
        <f t="shared" si="33"/>
        <v>0</v>
      </c>
      <c r="P69" s="284">
        <f t="shared" si="34"/>
        <v>0</v>
      </c>
      <c r="Q69" s="284">
        <f t="shared" si="35"/>
        <v>0</v>
      </c>
      <c r="R69" s="284">
        <f t="shared" si="36"/>
        <v>0</v>
      </c>
      <c r="S69" s="284">
        <f t="shared" si="37"/>
        <v>0</v>
      </c>
      <c r="T69" s="284">
        <f t="shared" si="38"/>
        <v>0</v>
      </c>
      <c r="U69" s="284">
        <f t="shared" si="39"/>
        <v>0</v>
      </c>
      <c r="V69" s="284">
        <f t="shared" si="40"/>
        <v>0</v>
      </c>
      <c r="W69" s="284">
        <f t="shared" si="41"/>
        <v>0</v>
      </c>
      <c r="X69" s="284">
        <f t="shared" si="42"/>
        <v>0</v>
      </c>
      <c r="Y69" s="284">
        <f t="shared" si="43"/>
        <v>0</v>
      </c>
      <c r="Z69" s="270"/>
      <c r="AA69" s="270"/>
      <c r="AB69" s="270"/>
      <c r="AC69" s="270"/>
      <c r="AD69" s="271"/>
      <c r="AE69" s="276">
        <v>22086.37</v>
      </c>
      <c r="AF69" s="270"/>
      <c r="AG69" s="270"/>
      <c r="AH69" s="270"/>
      <c r="AI69" s="270"/>
      <c r="AJ69" s="270"/>
      <c r="AK69" s="269">
        <v>0</v>
      </c>
      <c r="AL69" s="270"/>
      <c r="AM69" s="270"/>
      <c r="AN69" s="270"/>
      <c r="AO69" s="270"/>
      <c r="AP69" s="270"/>
      <c r="AQ69" s="270"/>
      <c r="AR69" s="270"/>
      <c r="AS69" s="270"/>
      <c r="AT69" s="270"/>
      <c r="AU69" s="270"/>
      <c r="AV69" s="271"/>
      <c r="AX69" s="194" t="s">
        <v>395</v>
      </c>
      <c r="AZ69" s="203">
        <f t="shared" si="44"/>
        <v>0</v>
      </c>
      <c r="BA69" s="204" t="str">
        <f t="shared" si="45"/>
        <v>-</v>
      </c>
    </row>
    <row r="70" spans="2:53" s="2" customFormat="1" x14ac:dyDescent="0.25">
      <c r="B70" s="163" t="s">
        <v>181</v>
      </c>
      <c r="C70" s="582" t="s">
        <v>182</v>
      </c>
      <c r="D70" s="582"/>
      <c r="E70" s="582"/>
      <c r="F70" s="642"/>
      <c r="G70" s="264">
        <f>'Priedas 5'!$G$64</f>
        <v>7740.48</v>
      </c>
      <c r="H70" s="283">
        <f t="shared" si="26"/>
        <v>7740.48</v>
      </c>
      <c r="I70" s="284">
        <f t="shared" si="27"/>
        <v>0</v>
      </c>
      <c r="J70" s="284">
        <f t="shared" si="28"/>
        <v>0</v>
      </c>
      <c r="K70" s="284">
        <f t="shared" si="29"/>
        <v>0</v>
      </c>
      <c r="L70" s="284">
        <f t="shared" si="30"/>
        <v>0</v>
      </c>
      <c r="M70" s="284">
        <f t="shared" si="31"/>
        <v>0</v>
      </c>
      <c r="N70" s="284">
        <f t="shared" si="32"/>
        <v>0</v>
      </c>
      <c r="O70" s="284">
        <f t="shared" si="33"/>
        <v>0</v>
      </c>
      <c r="P70" s="284">
        <f t="shared" si="34"/>
        <v>0</v>
      </c>
      <c r="Q70" s="284">
        <f t="shared" si="35"/>
        <v>0</v>
      </c>
      <c r="R70" s="284">
        <f t="shared" si="36"/>
        <v>0</v>
      </c>
      <c r="S70" s="284">
        <f t="shared" si="37"/>
        <v>0</v>
      </c>
      <c r="T70" s="284">
        <f t="shared" si="38"/>
        <v>0</v>
      </c>
      <c r="U70" s="284">
        <f t="shared" si="39"/>
        <v>0</v>
      </c>
      <c r="V70" s="284">
        <f t="shared" si="40"/>
        <v>0</v>
      </c>
      <c r="W70" s="284">
        <f t="shared" si="41"/>
        <v>0</v>
      </c>
      <c r="X70" s="284">
        <f t="shared" si="42"/>
        <v>0</v>
      </c>
      <c r="Y70" s="284">
        <f t="shared" si="43"/>
        <v>0</v>
      </c>
      <c r="Z70" s="270"/>
      <c r="AA70" s="270"/>
      <c r="AB70" s="270"/>
      <c r="AC70" s="270"/>
      <c r="AD70" s="271"/>
      <c r="AE70" s="276">
        <v>7740.48</v>
      </c>
      <c r="AF70" s="270"/>
      <c r="AG70" s="270"/>
      <c r="AH70" s="270"/>
      <c r="AI70" s="270"/>
      <c r="AJ70" s="270"/>
      <c r="AK70" s="269">
        <v>0</v>
      </c>
      <c r="AL70" s="270"/>
      <c r="AM70" s="270"/>
      <c r="AN70" s="270"/>
      <c r="AO70" s="270"/>
      <c r="AP70" s="270"/>
      <c r="AQ70" s="270"/>
      <c r="AR70" s="270"/>
      <c r="AS70" s="270"/>
      <c r="AT70" s="270"/>
      <c r="AU70" s="270"/>
      <c r="AV70" s="271"/>
      <c r="AX70" s="194" t="s">
        <v>395</v>
      </c>
      <c r="AZ70" s="203">
        <f t="shared" si="44"/>
        <v>0</v>
      </c>
      <c r="BA70" s="204" t="str">
        <f t="shared" si="45"/>
        <v>-</v>
      </c>
    </row>
    <row r="71" spans="2:53" s="2" customFormat="1" ht="25.5" customHeight="1" x14ac:dyDescent="0.25">
      <c r="B71" s="163" t="s">
        <v>183</v>
      </c>
      <c r="C71" s="582" t="s">
        <v>184</v>
      </c>
      <c r="D71" s="582"/>
      <c r="E71" s="582"/>
      <c r="F71" s="642"/>
      <c r="G71" s="264">
        <f>'Priedas 5'!$G$65</f>
        <v>1507.54</v>
      </c>
      <c r="H71" s="283">
        <f t="shared" si="26"/>
        <v>142.68</v>
      </c>
      <c r="I71" s="284">
        <f t="shared" si="27"/>
        <v>0</v>
      </c>
      <c r="J71" s="284">
        <f t="shared" si="28"/>
        <v>0</v>
      </c>
      <c r="K71" s="284">
        <f t="shared" si="29"/>
        <v>0</v>
      </c>
      <c r="L71" s="284">
        <f t="shared" si="30"/>
        <v>0</v>
      </c>
      <c r="M71" s="284">
        <f t="shared" si="31"/>
        <v>1364.86</v>
      </c>
      <c r="N71" s="284">
        <f t="shared" si="32"/>
        <v>0</v>
      </c>
      <c r="O71" s="284">
        <f t="shared" si="33"/>
        <v>0</v>
      </c>
      <c r="P71" s="284">
        <f t="shared" si="34"/>
        <v>0</v>
      </c>
      <c r="Q71" s="284">
        <f t="shared" si="35"/>
        <v>0</v>
      </c>
      <c r="R71" s="284">
        <f t="shared" si="36"/>
        <v>0</v>
      </c>
      <c r="S71" s="284">
        <f t="shared" si="37"/>
        <v>0</v>
      </c>
      <c r="T71" s="284">
        <f t="shared" si="38"/>
        <v>0</v>
      </c>
      <c r="U71" s="284">
        <f t="shared" si="39"/>
        <v>0</v>
      </c>
      <c r="V71" s="284">
        <f t="shared" si="40"/>
        <v>0</v>
      </c>
      <c r="W71" s="284">
        <f t="shared" si="41"/>
        <v>0</v>
      </c>
      <c r="X71" s="284">
        <f t="shared" si="42"/>
        <v>0</v>
      </c>
      <c r="Y71" s="284">
        <f t="shared" si="43"/>
        <v>0</v>
      </c>
      <c r="Z71" s="270"/>
      <c r="AA71" s="270"/>
      <c r="AB71" s="270"/>
      <c r="AC71" s="270"/>
      <c r="AD71" s="271"/>
      <c r="AE71" s="276">
        <v>142.68</v>
      </c>
      <c r="AF71" s="270"/>
      <c r="AG71" s="270"/>
      <c r="AH71" s="270"/>
      <c r="AI71" s="270"/>
      <c r="AJ71" s="276">
        <v>1364.86</v>
      </c>
      <c r="AK71" s="269">
        <v>0</v>
      </c>
      <c r="AL71" s="270"/>
      <c r="AM71" s="270"/>
      <c r="AN71" s="270"/>
      <c r="AO71" s="270"/>
      <c r="AP71" s="270"/>
      <c r="AQ71" s="270"/>
      <c r="AR71" s="270"/>
      <c r="AS71" s="270"/>
      <c r="AT71" s="270"/>
      <c r="AU71" s="270"/>
      <c r="AV71" s="271"/>
      <c r="AX71" s="194" t="s">
        <v>395</v>
      </c>
      <c r="AZ71" s="203">
        <f t="shared" si="44"/>
        <v>0</v>
      </c>
      <c r="BA71" s="204" t="str">
        <f t="shared" si="45"/>
        <v>-</v>
      </c>
    </row>
    <row r="72" spans="2:53" s="2" customFormat="1" ht="25.5" customHeight="1" x14ac:dyDescent="0.25">
      <c r="B72" s="163" t="s">
        <v>185</v>
      </c>
      <c r="C72" s="582" t="s">
        <v>186</v>
      </c>
      <c r="D72" s="582"/>
      <c r="E72" s="582"/>
      <c r="F72" s="642"/>
      <c r="G72" s="264">
        <f>'Priedas 5'!$G$66</f>
        <v>147.36000000000001</v>
      </c>
      <c r="H72" s="283">
        <f t="shared" si="26"/>
        <v>147.36000000000001</v>
      </c>
      <c r="I72" s="284">
        <f t="shared" si="27"/>
        <v>0</v>
      </c>
      <c r="J72" s="284">
        <f t="shared" si="28"/>
        <v>0</v>
      </c>
      <c r="K72" s="284">
        <f t="shared" si="29"/>
        <v>0</v>
      </c>
      <c r="L72" s="284">
        <f t="shared" si="30"/>
        <v>0</v>
      </c>
      <c r="M72" s="284">
        <f t="shared" si="31"/>
        <v>0</v>
      </c>
      <c r="N72" s="284">
        <f t="shared" si="32"/>
        <v>0</v>
      </c>
      <c r="O72" s="284">
        <f t="shared" si="33"/>
        <v>0</v>
      </c>
      <c r="P72" s="284">
        <f t="shared" si="34"/>
        <v>0</v>
      </c>
      <c r="Q72" s="284">
        <f t="shared" si="35"/>
        <v>0</v>
      </c>
      <c r="R72" s="284">
        <f t="shared" si="36"/>
        <v>0</v>
      </c>
      <c r="S72" s="284">
        <f t="shared" si="37"/>
        <v>0</v>
      </c>
      <c r="T72" s="284">
        <f t="shared" si="38"/>
        <v>0</v>
      </c>
      <c r="U72" s="284">
        <f t="shared" si="39"/>
        <v>0</v>
      </c>
      <c r="V72" s="284">
        <f t="shared" si="40"/>
        <v>0</v>
      </c>
      <c r="W72" s="284">
        <f t="shared" si="41"/>
        <v>0</v>
      </c>
      <c r="X72" s="284">
        <f t="shared" si="42"/>
        <v>0</v>
      </c>
      <c r="Y72" s="284">
        <f t="shared" si="43"/>
        <v>0</v>
      </c>
      <c r="Z72" s="270"/>
      <c r="AA72" s="270"/>
      <c r="AB72" s="270"/>
      <c r="AC72" s="270"/>
      <c r="AD72" s="271"/>
      <c r="AE72" s="276">
        <v>147.36000000000001</v>
      </c>
      <c r="AF72" s="270"/>
      <c r="AG72" s="270"/>
      <c r="AH72" s="270"/>
      <c r="AI72" s="270"/>
      <c r="AJ72" s="270"/>
      <c r="AK72" s="269">
        <v>0</v>
      </c>
      <c r="AL72" s="270"/>
      <c r="AM72" s="270"/>
      <c r="AN72" s="270"/>
      <c r="AO72" s="270"/>
      <c r="AP72" s="270"/>
      <c r="AQ72" s="270"/>
      <c r="AR72" s="270"/>
      <c r="AS72" s="270"/>
      <c r="AT72" s="270"/>
      <c r="AU72" s="270"/>
      <c r="AV72" s="271"/>
      <c r="AX72" s="194" t="s">
        <v>395</v>
      </c>
      <c r="AZ72" s="203">
        <f t="shared" si="44"/>
        <v>0</v>
      </c>
      <c r="BA72" s="204" t="str">
        <f t="shared" si="45"/>
        <v>-</v>
      </c>
    </row>
    <row r="73" spans="2:53" s="2" customFormat="1" x14ac:dyDescent="0.25">
      <c r="B73" s="163" t="s">
        <v>187</v>
      </c>
      <c r="C73" s="582" t="s">
        <v>188</v>
      </c>
      <c r="D73" s="582"/>
      <c r="E73" s="582"/>
      <c r="F73" s="642"/>
      <c r="G73" s="264">
        <f>'Priedas 5'!$G$67</f>
        <v>614.35</v>
      </c>
      <c r="H73" s="283">
        <f t="shared" si="26"/>
        <v>0</v>
      </c>
      <c r="I73" s="284">
        <f t="shared" si="27"/>
        <v>0</v>
      </c>
      <c r="J73" s="284">
        <f t="shared" si="28"/>
        <v>0</v>
      </c>
      <c r="K73" s="284">
        <f t="shared" si="29"/>
        <v>0</v>
      </c>
      <c r="L73" s="284">
        <f t="shared" si="30"/>
        <v>0</v>
      </c>
      <c r="M73" s="284">
        <f t="shared" si="31"/>
        <v>614.35</v>
      </c>
      <c r="N73" s="284">
        <f t="shared" si="32"/>
        <v>0</v>
      </c>
      <c r="O73" s="284">
        <f t="shared" si="33"/>
        <v>0</v>
      </c>
      <c r="P73" s="284">
        <f t="shared" si="34"/>
        <v>0</v>
      </c>
      <c r="Q73" s="284">
        <f t="shared" si="35"/>
        <v>0</v>
      </c>
      <c r="R73" s="284">
        <f t="shared" si="36"/>
        <v>0</v>
      </c>
      <c r="S73" s="284">
        <f t="shared" si="37"/>
        <v>0</v>
      </c>
      <c r="T73" s="284">
        <f t="shared" si="38"/>
        <v>0</v>
      </c>
      <c r="U73" s="284">
        <f t="shared" si="39"/>
        <v>0</v>
      </c>
      <c r="V73" s="284">
        <f t="shared" si="40"/>
        <v>0</v>
      </c>
      <c r="W73" s="284">
        <f t="shared" si="41"/>
        <v>0</v>
      </c>
      <c r="X73" s="284">
        <f t="shared" si="42"/>
        <v>0</v>
      </c>
      <c r="Y73" s="284">
        <f t="shared" si="43"/>
        <v>0</v>
      </c>
      <c r="Z73" s="270"/>
      <c r="AA73" s="270"/>
      <c r="AB73" s="270"/>
      <c r="AC73" s="270"/>
      <c r="AD73" s="271"/>
      <c r="AE73" s="270"/>
      <c r="AF73" s="270"/>
      <c r="AG73" s="270"/>
      <c r="AH73" s="270"/>
      <c r="AI73" s="270"/>
      <c r="AJ73" s="276">
        <v>614.35</v>
      </c>
      <c r="AK73" s="269">
        <v>0</v>
      </c>
      <c r="AL73" s="270"/>
      <c r="AM73" s="270"/>
      <c r="AN73" s="270"/>
      <c r="AO73" s="270"/>
      <c r="AP73" s="270"/>
      <c r="AQ73" s="270"/>
      <c r="AR73" s="270"/>
      <c r="AS73" s="270"/>
      <c r="AT73" s="270"/>
      <c r="AU73" s="270"/>
      <c r="AV73" s="271"/>
      <c r="AX73" s="194" t="s">
        <v>395</v>
      </c>
      <c r="AZ73" s="203">
        <f t="shared" si="44"/>
        <v>0</v>
      </c>
      <c r="BA73" s="204" t="str">
        <f t="shared" si="45"/>
        <v>-</v>
      </c>
    </row>
    <row r="74" spans="2:53" s="2" customFormat="1" x14ac:dyDescent="0.25">
      <c r="B74" s="163" t="s">
        <v>189</v>
      </c>
      <c r="C74" s="582" t="s">
        <v>190</v>
      </c>
      <c r="D74" s="582"/>
      <c r="E74" s="582"/>
      <c r="F74" s="642"/>
      <c r="G74" s="264">
        <f>'Priedas 5'!$G$68</f>
        <v>3453.84</v>
      </c>
      <c r="H74" s="283">
        <f t="shared" si="26"/>
        <v>3453.84</v>
      </c>
      <c r="I74" s="284">
        <f t="shared" si="27"/>
        <v>0</v>
      </c>
      <c r="J74" s="284">
        <f t="shared" si="28"/>
        <v>0</v>
      </c>
      <c r="K74" s="284">
        <f t="shared" si="29"/>
        <v>0</v>
      </c>
      <c r="L74" s="284">
        <f t="shared" si="30"/>
        <v>0</v>
      </c>
      <c r="M74" s="284">
        <f t="shared" si="31"/>
        <v>0</v>
      </c>
      <c r="N74" s="284">
        <f t="shared" si="32"/>
        <v>0</v>
      </c>
      <c r="O74" s="284">
        <f t="shared" si="33"/>
        <v>0</v>
      </c>
      <c r="P74" s="284">
        <f t="shared" si="34"/>
        <v>0</v>
      </c>
      <c r="Q74" s="284">
        <f t="shared" si="35"/>
        <v>0</v>
      </c>
      <c r="R74" s="284">
        <f t="shared" si="36"/>
        <v>0</v>
      </c>
      <c r="S74" s="284">
        <f t="shared" si="37"/>
        <v>0</v>
      </c>
      <c r="T74" s="284">
        <f t="shared" si="38"/>
        <v>0</v>
      </c>
      <c r="U74" s="284">
        <f t="shared" si="39"/>
        <v>0</v>
      </c>
      <c r="V74" s="284">
        <f t="shared" si="40"/>
        <v>0</v>
      </c>
      <c r="W74" s="284">
        <f t="shared" si="41"/>
        <v>0</v>
      </c>
      <c r="X74" s="284">
        <f t="shared" si="42"/>
        <v>0</v>
      </c>
      <c r="Y74" s="284">
        <f t="shared" si="43"/>
        <v>0</v>
      </c>
      <c r="Z74" s="270"/>
      <c r="AA74" s="270"/>
      <c r="AB74" s="270"/>
      <c r="AC74" s="270"/>
      <c r="AD74" s="271"/>
      <c r="AE74" s="276">
        <v>3453.84</v>
      </c>
      <c r="AF74" s="270"/>
      <c r="AG74" s="270"/>
      <c r="AH74" s="270"/>
      <c r="AI74" s="270"/>
      <c r="AJ74" s="270"/>
      <c r="AK74" s="269">
        <v>0</v>
      </c>
      <c r="AL74" s="270"/>
      <c r="AM74" s="270"/>
      <c r="AN74" s="270"/>
      <c r="AO74" s="270"/>
      <c r="AP74" s="270"/>
      <c r="AQ74" s="270"/>
      <c r="AR74" s="270"/>
      <c r="AS74" s="270"/>
      <c r="AT74" s="270"/>
      <c r="AU74" s="270"/>
      <c r="AV74" s="271"/>
      <c r="AX74" s="194" t="s">
        <v>395</v>
      </c>
      <c r="AZ74" s="203">
        <f t="shared" si="44"/>
        <v>0</v>
      </c>
      <c r="BA74" s="204" t="str">
        <f t="shared" si="45"/>
        <v>-</v>
      </c>
    </row>
    <row r="75" spans="2:53" s="2" customFormat="1" x14ac:dyDescent="0.25">
      <c r="B75" s="163" t="s">
        <v>191</v>
      </c>
      <c r="C75" s="582" t="s">
        <v>192</v>
      </c>
      <c r="D75" s="582"/>
      <c r="E75" s="582"/>
      <c r="F75" s="642"/>
      <c r="G75" s="264">
        <f>'Priedas 5'!$G$69</f>
        <v>0</v>
      </c>
      <c r="H75" s="283">
        <f t="shared" si="26"/>
        <v>0</v>
      </c>
      <c r="I75" s="284">
        <f t="shared" si="27"/>
        <v>0</v>
      </c>
      <c r="J75" s="284">
        <f t="shared" si="28"/>
        <v>0</v>
      </c>
      <c r="K75" s="284">
        <f t="shared" si="29"/>
        <v>0</v>
      </c>
      <c r="L75" s="284">
        <f t="shared" si="30"/>
        <v>0</v>
      </c>
      <c r="M75" s="284">
        <f t="shared" si="31"/>
        <v>0</v>
      </c>
      <c r="N75" s="284">
        <f t="shared" si="32"/>
        <v>0</v>
      </c>
      <c r="O75" s="284">
        <f t="shared" si="33"/>
        <v>0</v>
      </c>
      <c r="P75" s="284">
        <f t="shared" si="34"/>
        <v>0</v>
      </c>
      <c r="Q75" s="284">
        <f t="shared" si="35"/>
        <v>0</v>
      </c>
      <c r="R75" s="284">
        <f t="shared" si="36"/>
        <v>0</v>
      </c>
      <c r="S75" s="284">
        <f t="shared" si="37"/>
        <v>0</v>
      </c>
      <c r="T75" s="284">
        <f t="shared" si="38"/>
        <v>0</v>
      </c>
      <c r="U75" s="284">
        <f t="shared" si="39"/>
        <v>0</v>
      </c>
      <c r="V75" s="284">
        <f t="shared" si="40"/>
        <v>0</v>
      </c>
      <c r="W75" s="284">
        <f t="shared" si="41"/>
        <v>0</v>
      </c>
      <c r="X75" s="284">
        <f t="shared" si="42"/>
        <v>0</v>
      </c>
      <c r="Y75" s="284">
        <f t="shared" si="43"/>
        <v>0</v>
      </c>
      <c r="Z75" s="270"/>
      <c r="AA75" s="270"/>
      <c r="AB75" s="270"/>
      <c r="AC75" s="270"/>
      <c r="AD75" s="271"/>
      <c r="AE75" s="270"/>
      <c r="AF75" s="270"/>
      <c r="AG75" s="270"/>
      <c r="AH75" s="270"/>
      <c r="AI75" s="270"/>
      <c r="AJ75" s="270"/>
      <c r="AK75" s="269">
        <v>0</v>
      </c>
      <c r="AL75" s="270"/>
      <c r="AM75" s="270"/>
      <c r="AN75" s="270"/>
      <c r="AO75" s="270"/>
      <c r="AP75" s="270"/>
      <c r="AQ75" s="270"/>
      <c r="AR75" s="270"/>
      <c r="AS75" s="270"/>
      <c r="AT75" s="270"/>
      <c r="AU75" s="270"/>
      <c r="AV75" s="271"/>
      <c r="AX75" s="194" t="s">
        <v>395</v>
      </c>
      <c r="AZ75" s="203">
        <f t="shared" si="44"/>
        <v>0</v>
      </c>
      <c r="BA75" s="204" t="str">
        <f t="shared" si="45"/>
        <v>-</v>
      </c>
    </row>
    <row r="76" spans="2:53" s="2" customFormat="1" x14ac:dyDescent="0.25">
      <c r="B76" s="163" t="s">
        <v>193</v>
      </c>
      <c r="C76" s="582" t="s">
        <v>194</v>
      </c>
      <c r="D76" s="582"/>
      <c r="E76" s="582"/>
      <c r="F76" s="642"/>
      <c r="G76" s="264">
        <f>'Priedas 5'!$G$70</f>
        <v>0</v>
      </c>
      <c r="H76" s="283">
        <f t="shared" si="26"/>
        <v>0</v>
      </c>
      <c r="I76" s="284">
        <f t="shared" si="27"/>
        <v>0</v>
      </c>
      <c r="J76" s="284">
        <f t="shared" si="28"/>
        <v>0</v>
      </c>
      <c r="K76" s="284">
        <f t="shared" si="29"/>
        <v>0</v>
      </c>
      <c r="L76" s="284">
        <f t="shared" si="30"/>
        <v>0</v>
      </c>
      <c r="M76" s="284">
        <f t="shared" si="31"/>
        <v>0</v>
      </c>
      <c r="N76" s="284">
        <f t="shared" si="32"/>
        <v>0</v>
      </c>
      <c r="O76" s="284">
        <f t="shared" si="33"/>
        <v>0</v>
      </c>
      <c r="P76" s="284">
        <f t="shared" si="34"/>
        <v>0</v>
      </c>
      <c r="Q76" s="284">
        <f t="shared" si="35"/>
        <v>0</v>
      </c>
      <c r="R76" s="284">
        <f t="shared" si="36"/>
        <v>0</v>
      </c>
      <c r="S76" s="284">
        <f t="shared" si="37"/>
        <v>0</v>
      </c>
      <c r="T76" s="284">
        <f t="shared" si="38"/>
        <v>0</v>
      </c>
      <c r="U76" s="284">
        <f t="shared" si="39"/>
        <v>0</v>
      </c>
      <c r="V76" s="284">
        <f t="shared" si="40"/>
        <v>0</v>
      </c>
      <c r="W76" s="284">
        <f t="shared" si="41"/>
        <v>0</v>
      </c>
      <c r="X76" s="284">
        <f t="shared" si="42"/>
        <v>0</v>
      </c>
      <c r="Y76" s="284">
        <f t="shared" si="43"/>
        <v>0</v>
      </c>
      <c r="Z76" s="270"/>
      <c r="AA76" s="270"/>
      <c r="AB76" s="270"/>
      <c r="AC76" s="270"/>
      <c r="AD76" s="271"/>
      <c r="AE76" s="270"/>
      <c r="AF76" s="270"/>
      <c r="AG76" s="270"/>
      <c r="AH76" s="270"/>
      <c r="AI76" s="270"/>
      <c r="AJ76" s="270"/>
      <c r="AK76" s="269">
        <v>0</v>
      </c>
      <c r="AL76" s="270"/>
      <c r="AM76" s="270"/>
      <c r="AN76" s="270"/>
      <c r="AO76" s="270"/>
      <c r="AP76" s="270"/>
      <c r="AQ76" s="270"/>
      <c r="AR76" s="270"/>
      <c r="AS76" s="270"/>
      <c r="AT76" s="270"/>
      <c r="AU76" s="270"/>
      <c r="AV76" s="271"/>
      <c r="AX76" s="194" t="s">
        <v>395</v>
      </c>
      <c r="AZ76" s="203">
        <f t="shared" si="44"/>
        <v>0</v>
      </c>
      <c r="BA76" s="204" t="str">
        <f t="shared" si="45"/>
        <v>-</v>
      </c>
    </row>
    <row r="77" spans="2:53" s="2" customFormat="1" x14ac:dyDescent="0.25">
      <c r="B77" s="155" t="s">
        <v>195</v>
      </c>
      <c r="C77" s="590" t="s">
        <v>196</v>
      </c>
      <c r="D77" s="590"/>
      <c r="E77" s="590"/>
      <c r="F77" s="711"/>
      <c r="G77" s="264">
        <f>'Priedas 5'!$G$71</f>
        <v>127264.76</v>
      </c>
      <c r="H77" s="277">
        <f t="shared" ref="H77:AA77" si="46">SUM(H78:H103)</f>
        <v>100069.82</v>
      </c>
      <c r="I77" s="278">
        <f t="shared" si="46"/>
        <v>0</v>
      </c>
      <c r="J77" s="278">
        <f t="shared" si="46"/>
        <v>0</v>
      </c>
      <c r="K77" s="278">
        <f t="shared" si="46"/>
        <v>0</v>
      </c>
      <c r="L77" s="278">
        <f t="shared" si="46"/>
        <v>0</v>
      </c>
      <c r="M77" s="278">
        <f t="shared" si="46"/>
        <v>17130.280000000002</v>
      </c>
      <c r="N77" s="278">
        <f t="shared" si="46"/>
        <v>0</v>
      </c>
      <c r="O77" s="278">
        <f t="shared" si="46"/>
        <v>0</v>
      </c>
      <c r="P77" s="278">
        <f t="shared" si="46"/>
        <v>0</v>
      </c>
      <c r="Q77" s="278">
        <f t="shared" si="46"/>
        <v>694</v>
      </c>
      <c r="R77" s="278">
        <f t="shared" si="46"/>
        <v>0</v>
      </c>
      <c r="S77" s="278">
        <f t="shared" si="46"/>
        <v>7409.3899999999994</v>
      </c>
      <c r="T77" s="278">
        <f t="shared" si="46"/>
        <v>0</v>
      </c>
      <c r="U77" s="278">
        <f t="shared" si="46"/>
        <v>0</v>
      </c>
      <c r="V77" s="278">
        <f t="shared" si="46"/>
        <v>330.03</v>
      </c>
      <c r="W77" s="278">
        <f t="shared" si="46"/>
        <v>0</v>
      </c>
      <c r="X77" s="278">
        <f t="shared" si="46"/>
        <v>0</v>
      </c>
      <c r="Y77" s="278">
        <f t="shared" si="46"/>
        <v>0</v>
      </c>
      <c r="Z77" s="278">
        <f t="shared" si="46"/>
        <v>0</v>
      </c>
      <c r="AA77" s="278">
        <f t="shared" si="46"/>
        <v>0</v>
      </c>
      <c r="AB77" s="280">
        <v>10.24</v>
      </c>
      <c r="AC77" s="278">
        <f>SUM(AC78:AC103)</f>
        <v>0</v>
      </c>
      <c r="AD77" s="281">
        <v>1621</v>
      </c>
      <c r="AE77" s="280">
        <v>100069.82</v>
      </c>
      <c r="AF77" s="278">
        <f>SUM(AF78:AF103)</f>
        <v>0</v>
      </c>
      <c r="AG77" s="278">
        <f>SUM(AG78:AG103)</f>
        <v>0</v>
      </c>
      <c r="AH77" s="278">
        <f>SUM(AH78:AH103)</f>
        <v>0</v>
      </c>
      <c r="AI77" s="278">
        <f>SUM(AI78:AI103)</f>
        <v>0</v>
      </c>
      <c r="AJ77" s="280">
        <v>17130.28</v>
      </c>
      <c r="AK77" s="278">
        <f>SUM(AK78:AK103)</f>
        <v>0</v>
      </c>
      <c r="AL77" s="278">
        <f>SUM(AL78:AL103)</f>
        <v>0</v>
      </c>
      <c r="AM77" s="278">
        <f>SUM(AM78:AM103)</f>
        <v>0</v>
      </c>
      <c r="AN77" s="280">
        <v>694</v>
      </c>
      <c r="AO77" s="278">
        <f>SUM(AO78:AO103)</f>
        <v>0</v>
      </c>
      <c r="AP77" s="280">
        <v>7409.39</v>
      </c>
      <c r="AQ77" s="278">
        <f>SUM(AQ78:AQ103)</f>
        <v>0</v>
      </c>
      <c r="AR77" s="278">
        <f>SUM(AR78:AR103)</f>
        <v>0</v>
      </c>
      <c r="AS77" s="280">
        <v>330.03</v>
      </c>
      <c r="AT77" s="278">
        <f>SUM(AT78:AT103)</f>
        <v>0</v>
      </c>
      <c r="AU77" s="278">
        <f>SUM(AU78:AU103)</f>
        <v>0</v>
      </c>
      <c r="AV77" s="279">
        <f>SUM(AV78:AV103)</f>
        <v>0</v>
      </c>
      <c r="AX77" s="194" t="s">
        <v>395</v>
      </c>
      <c r="AZ77" s="203">
        <f t="shared" si="44"/>
        <v>0</v>
      </c>
      <c r="BA77" s="204" t="str">
        <f t="shared" si="45"/>
        <v>-</v>
      </c>
    </row>
    <row r="78" spans="2:53" s="2" customFormat="1" x14ac:dyDescent="0.25">
      <c r="B78" s="148" t="s">
        <v>197</v>
      </c>
      <c r="C78" s="582" t="s">
        <v>198</v>
      </c>
      <c r="D78" s="582"/>
      <c r="E78" s="582"/>
      <c r="F78" s="642"/>
      <c r="G78" s="264">
        <f>'Priedas 5'!$G$72</f>
        <v>2490</v>
      </c>
      <c r="H78" s="268">
        <f t="shared" ref="H78:H103" si="47">SUM(AE78)</f>
        <v>2490</v>
      </c>
      <c r="I78" s="269">
        <f t="shared" ref="I78:I103" si="48">SUM(AF78)</f>
        <v>0</v>
      </c>
      <c r="J78" s="269">
        <f t="shared" ref="J78:J103" si="49">SUM(AG78)</f>
        <v>0</v>
      </c>
      <c r="K78" s="269">
        <f t="shared" ref="K78:K103" si="50">SUM(AH78)</f>
        <v>0</v>
      </c>
      <c r="L78" s="269">
        <f t="shared" ref="L78:L103" si="51">SUM(AI78)</f>
        <v>0</v>
      </c>
      <c r="M78" s="269">
        <f t="shared" ref="M78:M103" si="52">SUM(AJ78)</f>
        <v>0</v>
      </c>
      <c r="N78" s="269">
        <f t="shared" ref="N78:N103" si="53">SUM(AK78)</f>
        <v>0</v>
      </c>
      <c r="O78" s="269">
        <f t="shared" ref="O78:O103" si="54">SUM(AL78)</f>
        <v>0</v>
      </c>
      <c r="P78" s="269">
        <f t="shared" ref="P78:P103" si="55">SUM(AM78)</f>
        <v>0</v>
      </c>
      <c r="Q78" s="269">
        <f t="shared" ref="Q78:Q103" si="56">SUM(AN78)</f>
        <v>0</v>
      </c>
      <c r="R78" s="269">
        <f t="shared" ref="R78:R103" si="57">SUM(AO78)</f>
        <v>0</v>
      </c>
      <c r="S78" s="269">
        <f t="shared" ref="S78:S103" si="58">SUM(AP78)</f>
        <v>0</v>
      </c>
      <c r="T78" s="269">
        <f t="shared" ref="T78:T103" si="59">SUM(AQ78)</f>
        <v>0</v>
      </c>
      <c r="U78" s="269">
        <f t="shared" ref="U78:U103" si="60">SUM(AR78)</f>
        <v>0</v>
      </c>
      <c r="V78" s="269">
        <f t="shared" ref="V78:V103" si="61">SUM(AS78)</f>
        <v>0</v>
      </c>
      <c r="W78" s="269">
        <f t="shared" ref="W78:W103" si="62">SUM(AT78)</f>
        <v>0</v>
      </c>
      <c r="X78" s="269">
        <f t="shared" ref="X78:X103" si="63">SUM(AU78)</f>
        <v>0</v>
      </c>
      <c r="Y78" s="269">
        <f t="shared" ref="Y78:Y103" si="64">SUM(AV78)</f>
        <v>0</v>
      </c>
      <c r="Z78" s="270"/>
      <c r="AA78" s="270"/>
      <c r="AB78" s="270"/>
      <c r="AC78" s="270"/>
      <c r="AD78" s="271"/>
      <c r="AE78" s="276">
        <v>2490</v>
      </c>
      <c r="AF78" s="270"/>
      <c r="AG78" s="270"/>
      <c r="AH78" s="270"/>
      <c r="AI78" s="270"/>
      <c r="AJ78" s="270"/>
      <c r="AK78" s="269">
        <v>0</v>
      </c>
      <c r="AL78" s="270"/>
      <c r="AM78" s="270"/>
      <c r="AN78" s="270"/>
      <c r="AO78" s="270"/>
      <c r="AP78" s="270"/>
      <c r="AQ78" s="270"/>
      <c r="AR78" s="270"/>
      <c r="AS78" s="270"/>
      <c r="AT78" s="270"/>
      <c r="AU78" s="270"/>
      <c r="AV78" s="271"/>
      <c r="AX78" s="194" t="s">
        <v>395</v>
      </c>
      <c r="AZ78" s="203">
        <f t="shared" si="44"/>
        <v>0</v>
      </c>
      <c r="BA78" s="204" t="str">
        <f t="shared" si="45"/>
        <v>-</v>
      </c>
    </row>
    <row r="79" spans="2:53" s="2" customFormat="1" x14ac:dyDescent="0.25">
      <c r="B79" s="148" t="s">
        <v>199</v>
      </c>
      <c r="C79" s="582" t="s">
        <v>200</v>
      </c>
      <c r="D79" s="582"/>
      <c r="E79" s="582"/>
      <c r="F79" s="642"/>
      <c r="G79" s="264">
        <f>'Priedas 5'!$G$73</f>
        <v>461.5</v>
      </c>
      <c r="H79" s="291">
        <f t="shared" si="47"/>
        <v>0</v>
      </c>
      <c r="I79" s="292">
        <f t="shared" si="48"/>
        <v>0</v>
      </c>
      <c r="J79" s="292">
        <f t="shared" si="49"/>
        <v>0</v>
      </c>
      <c r="K79" s="292">
        <f t="shared" si="50"/>
        <v>0</v>
      </c>
      <c r="L79" s="292">
        <f t="shared" si="51"/>
        <v>0</v>
      </c>
      <c r="M79" s="292">
        <f t="shared" si="52"/>
        <v>461.5</v>
      </c>
      <c r="N79" s="292">
        <f t="shared" si="53"/>
        <v>0</v>
      </c>
      <c r="O79" s="292">
        <f t="shared" si="54"/>
        <v>0</v>
      </c>
      <c r="P79" s="292">
        <f t="shared" si="55"/>
        <v>0</v>
      </c>
      <c r="Q79" s="292">
        <f t="shared" si="56"/>
        <v>0</v>
      </c>
      <c r="R79" s="292">
        <f t="shared" si="57"/>
        <v>0</v>
      </c>
      <c r="S79" s="292">
        <f t="shared" si="58"/>
        <v>0</v>
      </c>
      <c r="T79" s="292">
        <f t="shared" si="59"/>
        <v>0</v>
      </c>
      <c r="U79" s="292">
        <f t="shared" si="60"/>
        <v>0</v>
      </c>
      <c r="V79" s="292">
        <f t="shared" si="61"/>
        <v>0</v>
      </c>
      <c r="W79" s="292">
        <f t="shared" si="62"/>
        <v>0</v>
      </c>
      <c r="X79" s="292">
        <f t="shared" si="63"/>
        <v>0</v>
      </c>
      <c r="Y79" s="292">
        <f t="shared" si="64"/>
        <v>0</v>
      </c>
      <c r="Z79" s="293"/>
      <c r="AA79" s="293"/>
      <c r="AB79" s="293"/>
      <c r="AC79" s="293"/>
      <c r="AD79" s="294"/>
      <c r="AE79" s="270"/>
      <c r="AF79" s="270"/>
      <c r="AG79" s="270"/>
      <c r="AH79" s="270"/>
      <c r="AI79" s="270"/>
      <c r="AJ79" s="276">
        <v>461.5</v>
      </c>
      <c r="AK79" s="269">
        <v>0</v>
      </c>
      <c r="AL79" s="270"/>
      <c r="AM79" s="270"/>
      <c r="AN79" s="293"/>
      <c r="AO79" s="293"/>
      <c r="AP79" s="293"/>
      <c r="AQ79" s="293"/>
      <c r="AR79" s="293"/>
      <c r="AS79" s="293"/>
      <c r="AT79" s="293"/>
      <c r="AU79" s="293"/>
      <c r="AV79" s="294"/>
      <c r="AX79" s="194" t="s">
        <v>395</v>
      </c>
      <c r="AZ79" s="203">
        <f t="shared" si="44"/>
        <v>0</v>
      </c>
      <c r="BA79" s="204" t="str">
        <f t="shared" si="45"/>
        <v>-</v>
      </c>
    </row>
    <row r="80" spans="2:53" s="2" customFormat="1" x14ac:dyDescent="0.25">
      <c r="B80" s="148" t="s">
        <v>201</v>
      </c>
      <c r="C80" s="582" t="s">
        <v>202</v>
      </c>
      <c r="D80" s="582"/>
      <c r="E80" s="582"/>
      <c r="F80" s="642"/>
      <c r="G80" s="264">
        <f>'Priedas 5'!$G$74</f>
        <v>0</v>
      </c>
      <c r="H80" s="291">
        <f t="shared" si="47"/>
        <v>0</v>
      </c>
      <c r="I80" s="292">
        <f t="shared" si="48"/>
        <v>0</v>
      </c>
      <c r="J80" s="292">
        <f t="shared" si="49"/>
        <v>0</v>
      </c>
      <c r="K80" s="292">
        <f t="shared" si="50"/>
        <v>0</v>
      </c>
      <c r="L80" s="292">
        <f t="shared" si="51"/>
        <v>0</v>
      </c>
      <c r="M80" s="292">
        <f t="shared" si="52"/>
        <v>0</v>
      </c>
      <c r="N80" s="292">
        <f t="shared" si="53"/>
        <v>0</v>
      </c>
      <c r="O80" s="292">
        <f t="shared" si="54"/>
        <v>0</v>
      </c>
      <c r="P80" s="292">
        <f t="shared" si="55"/>
        <v>0</v>
      </c>
      <c r="Q80" s="292">
        <f t="shared" si="56"/>
        <v>0</v>
      </c>
      <c r="R80" s="292">
        <f t="shared" si="57"/>
        <v>0</v>
      </c>
      <c r="S80" s="292">
        <f t="shared" si="58"/>
        <v>0</v>
      </c>
      <c r="T80" s="292">
        <f t="shared" si="59"/>
        <v>0</v>
      </c>
      <c r="U80" s="292">
        <f t="shared" si="60"/>
        <v>0</v>
      </c>
      <c r="V80" s="292">
        <f t="shared" si="61"/>
        <v>0</v>
      </c>
      <c r="W80" s="292">
        <f t="shared" si="62"/>
        <v>0</v>
      </c>
      <c r="X80" s="292">
        <f t="shared" si="63"/>
        <v>0</v>
      </c>
      <c r="Y80" s="292">
        <f t="shared" si="64"/>
        <v>0</v>
      </c>
      <c r="Z80" s="293"/>
      <c r="AA80" s="293"/>
      <c r="AB80" s="293"/>
      <c r="AC80" s="293"/>
      <c r="AD80" s="294"/>
      <c r="AE80" s="270"/>
      <c r="AF80" s="270"/>
      <c r="AG80" s="270"/>
      <c r="AH80" s="270"/>
      <c r="AI80" s="270"/>
      <c r="AJ80" s="270"/>
      <c r="AK80" s="269">
        <v>0</v>
      </c>
      <c r="AL80" s="270"/>
      <c r="AM80" s="270"/>
      <c r="AN80" s="293"/>
      <c r="AO80" s="293"/>
      <c r="AP80" s="293"/>
      <c r="AQ80" s="293"/>
      <c r="AR80" s="293"/>
      <c r="AS80" s="293"/>
      <c r="AT80" s="293"/>
      <c r="AU80" s="293"/>
      <c r="AV80" s="294"/>
      <c r="AX80" s="194" t="s">
        <v>395</v>
      </c>
      <c r="AZ80" s="203">
        <f t="shared" si="44"/>
        <v>0</v>
      </c>
      <c r="BA80" s="204" t="str">
        <f t="shared" si="45"/>
        <v>-</v>
      </c>
    </row>
    <row r="81" spans="2:53" s="2" customFormat="1" x14ac:dyDescent="0.25">
      <c r="B81" s="148" t="s">
        <v>203</v>
      </c>
      <c r="C81" s="582" t="s">
        <v>204</v>
      </c>
      <c r="D81" s="582"/>
      <c r="E81" s="582"/>
      <c r="F81" s="642"/>
      <c r="G81" s="264">
        <f>'Priedas 5'!$G$75</f>
        <v>10369.84</v>
      </c>
      <c r="H81" s="283">
        <f t="shared" si="47"/>
        <v>10313.969999999999</v>
      </c>
      <c r="I81" s="284">
        <f t="shared" si="48"/>
        <v>0</v>
      </c>
      <c r="J81" s="284">
        <f t="shared" si="49"/>
        <v>0</v>
      </c>
      <c r="K81" s="284">
        <f t="shared" si="50"/>
        <v>0</v>
      </c>
      <c r="L81" s="284">
        <f t="shared" si="51"/>
        <v>0</v>
      </c>
      <c r="M81" s="284">
        <f t="shared" si="52"/>
        <v>55.87</v>
      </c>
      <c r="N81" s="284">
        <f t="shared" si="53"/>
        <v>0</v>
      </c>
      <c r="O81" s="284">
        <f t="shared" si="54"/>
        <v>0</v>
      </c>
      <c r="P81" s="284">
        <f t="shared" si="55"/>
        <v>0</v>
      </c>
      <c r="Q81" s="284">
        <f t="shared" si="56"/>
        <v>0</v>
      </c>
      <c r="R81" s="284">
        <f t="shared" si="57"/>
        <v>0</v>
      </c>
      <c r="S81" s="284">
        <f t="shared" si="58"/>
        <v>0</v>
      </c>
      <c r="T81" s="284">
        <f t="shared" si="59"/>
        <v>0</v>
      </c>
      <c r="U81" s="284">
        <f t="shared" si="60"/>
        <v>0</v>
      </c>
      <c r="V81" s="284">
        <f t="shared" si="61"/>
        <v>0</v>
      </c>
      <c r="W81" s="284">
        <f t="shared" si="62"/>
        <v>0</v>
      </c>
      <c r="X81" s="284">
        <f t="shared" si="63"/>
        <v>0</v>
      </c>
      <c r="Y81" s="284">
        <f t="shared" si="64"/>
        <v>0</v>
      </c>
      <c r="Z81" s="270"/>
      <c r="AA81" s="270"/>
      <c r="AB81" s="270"/>
      <c r="AC81" s="270"/>
      <c r="AD81" s="271"/>
      <c r="AE81" s="276">
        <v>10313.969999999999</v>
      </c>
      <c r="AF81" s="270"/>
      <c r="AG81" s="270"/>
      <c r="AH81" s="270"/>
      <c r="AI81" s="270"/>
      <c r="AJ81" s="276">
        <v>55.87</v>
      </c>
      <c r="AK81" s="269">
        <v>0</v>
      </c>
      <c r="AL81" s="270"/>
      <c r="AM81" s="270"/>
      <c r="AN81" s="270"/>
      <c r="AO81" s="270"/>
      <c r="AP81" s="270"/>
      <c r="AQ81" s="270"/>
      <c r="AR81" s="270"/>
      <c r="AS81" s="270"/>
      <c r="AT81" s="270"/>
      <c r="AU81" s="270"/>
      <c r="AV81" s="271"/>
      <c r="AX81" s="194" t="s">
        <v>395</v>
      </c>
      <c r="AZ81" s="203">
        <f t="shared" si="44"/>
        <v>0</v>
      </c>
      <c r="BA81" s="204" t="str">
        <f t="shared" si="45"/>
        <v>-</v>
      </c>
    </row>
    <row r="82" spans="2:53" s="2" customFormat="1" x14ac:dyDescent="0.25">
      <c r="B82" s="148" t="s">
        <v>205</v>
      </c>
      <c r="C82" s="582" t="s">
        <v>206</v>
      </c>
      <c r="D82" s="582"/>
      <c r="E82" s="582"/>
      <c r="F82" s="642"/>
      <c r="G82" s="264">
        <f>'Priedas 5'!$G$76</f>
        <v>0</v>
      </c>
      <c r="H82" s="283">
        <f t="shared" si="47"/>
        <v>0</v>
      </c>
      <c r="I82" s="284">
        <f t="shared" si="48"/>
        <v>0</v>
      </c>
      <c r="J82" s="284">
        <f t="shared" si="49"/>
        <v>0</v>
      </c>
      <c r="K82" s="284">
        <f t="shared" si="50"/>
        <v>0</v>
      </c>
      <c r="L82" s="284">
        <f t="shared" si="51"/>
        <v>0</v>
      </c>
      <c r="M82" s="284">
        <f t="shared" si="52"/>
        <v>0</v>
      </c>
      <c r="N82" s="284">
        <f t="shared" si="53"/>
        <v>0</v>
      </c>
      <c r="O82" s="284">
        <f t="shared" si="54"/>
        <v>0</v>
      </c>
      <c r="P82" s="284">
        <f t="shared" si="55"/>
        <v>0</v>
      </c>
      <c r="Q82" s="284">
        <f t="shared" si="56"/>
        <v>0</v>
      </c>
      <c r="R82" s="284">
        <f t="shared" si="57"/>
        <v>0</v>
      </c>
      <c r="S82" s="284">
        <f t="shared" si="58"/>
        <v>0</v>
      </c>
      <c r="T82" s="284">
        <f t="shared" si="59"/>
        <v>0</v>
      </c>
      <c r="U82" s="284">
        <f t="shared" si="60"/>
        <v>0</v>
      </c>
      <c r="V82" s="284">
        <f t="shared" si="61"/>
        <v>0</v>
      </c>
      <c r="W82" s="284">
        <f t="shared" si="62"/>
        <v>0</v>
      </c>
      <c r="X82" s="284">
        <f t="shared" si="63"/>
        <v>0</v>
      </c>
      <c r="Y82" s="284">
        <f t="shared" si="64"/>
        <v>0</v>
      </c>
      <c r="Z82" s="270"/>
      <c r="AA82" s="270"/>
      <c r="AB82" s="270"/>
      <c r="AC82" s="270"/>
      <c r="AD82" s="271"/>
      <c r="AE82" s="270"/>
      <c r="AF82" s="270"/>
      <c r="AG82" s="270"/>
      <c r="AH82" s="270"/>
      <c r="AI82" s="270"/>
      <c r="AJ82" s="270"/>
      <c r="AK82" s="269">
        <v>0</v>
      </c>
      <c r="AL82" s="270"/>
      <c r="AM82" s="270"/>
      <c r="AN82" s="270"/>
      <c r="AO82" s="270"/>
      <c r="AP82" s="270"/>
      <c r="AQ82" s="270"/>
      <c r="AR82" s="270"/>
      <c r="AS82" s="270"/>
      <c r="AT82" s="270"/>
      <c r="AU82" s="270"/>
      <c r="AV82" s="271"/>
      <c r="AX82" s="194" t="s">
        <v>395</v>
      </c>
      <c r="AZ82" s="203">
        <f t="shared" ref="AZ82:AZ113" si="65">G82-SUM(H82:AD82)</f>
        <v>0</v>
      </c>
      <c r="BA82" s="204" t="str">
        <f t="shared" ref="BA82:BA113" si="66">IF(AZ82&gt;0.5,"Prašome paskirstyti likusias sąnaudas",IF(AZ82&lt;-0.5,"Paskirstėte daugiau sąnaudų negu yra priskirta šiam pogrupiui","-"))</f>
        <v>-</v>
      </c>
    </row>
    <row r="83" spans="2:53" s="2" customFormat="1" x14ac:dyDescent="0.25">
      <c r="B83" s="148" t="s">
        <v>207</v>
      </c>
      <c r="C83" s="582" t="s">
        <v>208</v>
      </c>
      <c r="D83" s="582"/>
      <c r="E83" s="582"/>
      <c r="F83" s="642"/>
      <c r="G83" s="264">
        <f>'Priedas 5'!$G$77</f>
        <v>43981.78</v>
      </c>
      <c r="H83" s="283">
        <f t="shared" si="47"/>
        <v>36128.46</v>
      </c>
      <c r="I83" s="284">
        <f t="shared" si="48"/>
        <v>0</v>
      </c>
      <c r="J83" s="284">
        <f t="shared" si="49"/>
        <v>0</v>
      </c>
      <c r="K83" s="284">
        <f t="shared" si="50"/>
        <v>0</v>
      </c>
      <c r="L83" s="284">
        <f t="shared" si="51"/>
        <v>0</v>
      </c>
      <c r="M83" s="284">
        <f t="shared" si="52"/>
        <v>576.6</v>
      </c>
      <c r="N83" s="284">
        <f t="shared" si="53"/>
        <v>0</v>
      </c>
      <c r="O83" s="284">
        <f t="shared" si="54"/>
        <v>0</v>
      </c>
      <c r="P83" s="284">
        <f t="shared" si="55"/>
        <v>0</v>
      </c>
      <c r="Q83" s="284">
        <f t="shared" si="56"/>
        <v>0</v>
      </c>
      <c r="R83" s="284">
        <f t="shared" si="57"/>
        <v>0</v>
      </c>
      <c r="S83" s="284">
        <f t="shared" si="58"/>
        <v>7266.48</v>
      </c>
      <c r="T83" s="284">
        <f t="shared" si="59"/>
        <v>0</v>
      </c>
      <c r="U83" s="284">
        <f t="shared" si="60"/>
        <v>0</v>
      </c>
      <c r="V83" s="284">
        <f t="shared" si="61"/>
        <v>0</v>
      </c>
      <c r="W83" s="284">
        <f t="shared" si="62"/>
        <v>0</v>
      </c>
      <c r="X83" s="284">
        <f t="shared" si="63"/>
        <v>0</v>
      </c>
      <c r="Y83" s="284">
        <f t="shared" si="64"/>
        <v>0</v>
      </c>
      <c r="Z83" s="270"/>
      <c r="AA83" s="270"/>
      <c r="AB83" s="276">
        <v>10.24</v>
      </c>
      <c r="AC83" s="270"/>
      <c r="AD83" s="271"/>
      <c r="AE83" s="276">
        <v>36128.46</v>
      </c>
      <c r="AF83" s="270"/>
      <c r="AG83" s="270"/>
      <c r="AH83" s="270"/>
      <c r="AI83" s="270"/>
      <c r="AJ83" s="276">
        <v>576.6</v>
      </c>
      <c r="AK83" s="269">
        <v>0</v>
      </c>
      <c r="AL83" s="270"/>
      <c r="AM83" s="270"/>
      <c r="AN83" s="270"/>
      <c r="AO83" s="270"/>
      <c r="AP83" s="276">
        <v>7266.48</v>
      </c>
      <c r="AQ83" s="270"/>
      <c r="AR83" s="270"/>
      <c r="AS83" s="270"/>
      <c r="AT83" s="270"/>
      <c r="AU83" s="270"/>
      <c r="AV83" s="271"/>
      <c r="AX83" s="194" t="s">
        <v>395</v>
      </c>
      <c r="AZ83" s="203">
        <f t="shared" si="65"/>
        <v>0</v>
      </c>
      <c r="BA83" s="204" t="str">
        <f t="shared" si="66"/>
        <v>-</v>
      </c>
    </row>
    <row r="84" spans="2:53" s="2" customFormat="1" x14ac:dyDescent="0.25">
      <c r="B84" s="148" t="s">
        <v>209</v>
      </c>
      <c r="C84" s="582" t="s">
        <v>210</v>
      </c>
      <c r="D84" s="582"/>
      <c r="E84" s="582"/>
      <c r="F84" s="642"/>
      <c r="G84" s="264">
        <f>'Priedas 5'!$G$78</f>
        <v>2641.83</v>
      </c>
      <c r="H84" s="291">
        <f t="shared" si="47"/>
        <v>0</v>
      </c>
      <c r="I84" s="292">
        <f t="shared" si="48"/>
        <v>0</v>
      </c>
      <c r="J84" s="292">
        <f t="shared" si="49"/>
        <v>0</v>
      </c>
      <c r="K84" s="292">
        <f t="shared" si="50"/>
        <v>0</v>
      </c>
      <c r="L84" s="292">
        <f t="shared" si="51"/>
        <v>0</v>
      </c>
      <c r="M84" s="292">
        <f t="shared" si="52"/>
        <v>2641.83</v>
      </c>
      <c r="N84" s="292">
        <f t="shared" si="53"/>
        <v>0</v>
      </c>
      <c r="O84" s="292">
        <f t="shared" si="54"/>
        <v>0</v>
      </c>
      <c r="P84" s="292">
        <f t="shared" si="55"/>
        <v>0</v>
      </c>
      <c r="Q84" s="292">
        <f t="shared" si="56"/>
        <v>0</v>
      </c>
      <c r="R84" s="292">
        <f t="shared" si="57"/>
        <v>0</v>
      </c>
      <c r="S84" s="292">
        <f t="shared" si="58"/>
        <v>0</v>
      </c>
      <c r="T84" s="292">
        <f t="shared" si="59"/>
        <v>0</v>
      </c>
      <c r="U84" s="292">
        <f t="shared" si="60"/>
        <v>0</v>
      </c>
      <c r="V84" s="292">
        <f t="shared" si="61"/>
        <v>0</v>
      </c>
      <c r="W84" s="292">
        <f t="shared" si="62"/>
        <v>0</v>
      </c>
      <c r="X84" s="292">
        <f t="shared" si="63"/>
        <v>0</v>
      </c>
      <c r="Y84" s="292">
        <f t="shared" si="64"/>
        <v>0</v>
      </c>
      <c r="Z84" s="293"/>
      <c r="AA84" s="293"/>
      <c r="AB84" s="293"/>
      <c r="AC84" s="293"/>
      <c r="AD84" s="294"/>
      <c r="AE84" s="270"/>
      <c r="AF84" s="270"/>
      <c r="AG84" s="270"/>
      <c r="AH84" s="270"/>
      <c r="AI84" s="270"/>
      <c r="AJ84" s="276">
        <v>2641.83</v>
      </c>
      <c r="AK84" s="269">
        <v>0</v>
      </c>
      <c r="AL84" s="270"/>
      <c r="AM84" s="270"/>
      <c r="AN84" s="293"/>
      <c r="AO84" s="293"/>
      <c r="AP84" s="293"/>
      <c r="AQ84" s="293"/>
      <c r="AR84" s="293"/>
      <c r="AS84" s="293"/>
      <c r="AT84" s="293"/>
      <c r="AU84" s="293"/>
      <c r="AV84" s="294"/>
      <c r="AX84" s="194" t="s">
        <v>395</v>
      </c>
      <c r="AZ84" s="203">
        <f t="shared" si="65"/>
        <v>0</v>
      </c>
      <c r="BA84" s="204" t="str">
        <f t="shared" si="66"/>
        <v>-</v>
      </c>
    </row>
    <row r="85" spans="2:53" s="2" customFormat="1" x14ac:dyDescent="0.25">
      <c r="B85" s="148" t="s">
        <v>211</v>
      </c>
      <c r="C85" s="582" t="s">
        <v>212</v>
      </c>
      <c r="D85" s="582"/>
      <c r="E85" s="582"/>
      <c r="F85" s="642"/>
      <c r="G85" s="264">
        <f>'Priedas 5'!$G$79</f>
        <v>330.03</v>
      </c>
      <c r="H85" s="291">
        <f t="shared" si="47"/>
        <v>0</v>
      </c>
      <c r="I85" s="292">
        <f t="shared" si="48"/>
        <v>0</v>
      </c>
      <c r="J85" s="292">
        <f t="shared" si="49"/>
        <v>0</v>
      </c>
      <c r="K85" s="292">
        <f t="shared" si="50"/>
        <v>0</v>
      </c>
      <c r="L85" s="292">
        <f t="shared" si="51"/>
        <v>0</v>
      </c>
      <c r="M85" s="292">
        <f t="shared" si="52"/>
        <v>0</v>
      </c>
      <c r="N85" s="292">
        <f t="shared" si="53"/>
        <v>0</v>
      </c>
      <c r="O85" s="292">
        <f t="shared" si="54"/>
        <v>0</v>
      </c>
      <c r="P85" s="292">
        <f t="shared" si="55"/>
        <v>0</v>
      </c>
      <c r="Q85" s="292">
        <f t="shared" si="56"/>
        <v>0</v>
      </c>
      <c r="R85" s="292">
        <f t="shared" si="57"/>
        <v>0</v>
      </c>
      <c r="S85" s="292">
        <f t="shared" si="58"/>
        <v>0</v>
      </c>
      <c r="T85" s="292">
        <f t="shared" si="59"/>
        <v>0</v>
      </c>
      <c r="U85" s="292">
        <f t="shared" si="60"/>
        <v>0</v>
      </c>
      <c r="V85" s="292">
        <f t="shared" si="61"/>
        <v>330.03</v>
      </c>
      <c r="W85" s="292">
        <f t="shared" si="62"/>
        <v>0</v>
      </c>
      <c r="X85" s="292">
        <f t="shared" si="63"/>
        <v>0</v>
      </c>
      <c r="Y85" s="292">
        <f t="shared" si="64"/>
        <v>0</v>
      </c>
      <c r="Z85" s="293"/>
      <c r="AA85" s="293"/>
      <c r="AB85" s="293"/>
      <c r="AC85" s="293"/>
      <c r="AD85" s="294"/>
      <c r="AE85" s="270"/>
      <c r="AF85" s="270"/>
      <c r="AG85" s="270"/>
      <c r="AH85" s="270"/>
      <c r="AI85" s="270"/>
      <c r="AJ85" s="270"/>
      <c r="AK85" s="269">
        <v>0</v>
      </c>
      <c r="AL85" s="270"/>
      <c r="AM85" s="270"/>
      <c r="AN85" s="293"/>
      <c r="AO85" s="293"/>
      <c r="AP85" s="293"/>
      <c r="AQ85" s="293"/>
      <c r="AR85" s="293"/>
      <c r="AS85" s="295">
        <v>330.03</v>
      </c>
      <c r="AT85" s="293"/>
      <c r="AU85" s="293"/>
      <c r="AV85" s="294"/>
      <c r="AX85" s="194" t="s">
        <v>395</v>
      </c>
      <c r="AZ85" s="203">
        <f t="shared" si="65"/>
        <v>0</v>
      </c>
      <c r="BA85" s="204" t="str">
        <f t="shared" si="66"/>
        <v>-</v>
      </c>
    </row>
    <row r="86" spans="2:53" s="2" customFormat="1" x14ac:dyDescent="0.25">
      <c r="B86" s="148" t="s">
        <v>213</v>
      </c>
      <c r="C86" s="582" t="s">
        <v>214</v>
      </c>
      <c r="D86" s="582"/>
      <c r="E86" s="582"/>
      <c r="F86" s="642"/>
      <c r="G86" s="264">
        <f>'Priedas 5'!$G$80</f>
        <v>0</v>
      </c>
      <c r="H86" s="283">
        <f t="shared" si="47"/>
        <v>0</v>
      </c>
      <c r="I86" s="284">
        <f t="shared" si="48"/>
        <v>0</v>
      </c>
      <c r="J86" s="284">
        <f t="shared" si="49"/>
        <v>0</v>
      </c>
      <c r="K86" s="284">
        <f t="shared" si="50"/>
        <v>0</v>
      </c>
      <c r="L86" s="284">
        <f t="shared" si="51"/>
        <v>0</v>
      </c>
      <c r="M86" s="284">
        <f t="shared" si="52"/>
        <v>0</v>
      </c>
      <c r="N86" s="284">
        <f t="shared" si="53"/>
        <v>0</v>
      </c>
      <c r="O86" s="284">
        <f t="shared" si="54"/>
        <v>0</v>
      </c>
      <c r="P86" s="284">
        <f t="shared" si="55"/>
        <v>0</v>
      </c>
      <c r="Q86" s="284">
        <f t="shared" si="56"/>
        <v>0</v>
      </c>
      <c r="R86" s="284">
        <f t="shared" si="57"/>
        <v>0</v>
      </c>
      <c r="S86" s="284">
        <f t="shared" si="58"/>
        <v>0</v>
      </c>
      <c r="T86" s="284">
        <f t="shared" si="59"/>
        <v>0</v>
      </c>
      <c r="U86" s="284">
        <f t="shared" si="60"/>
        <v>0</v>
      </c>
      <c r="V86" s="284">
        <f t="shared" si="61"/>
        <v>0</v>
      </c>
      <c r="W86" s="284">
        <f t="shared" si="62"/>
        <v>0</v>
      </c>
      <c r="X86" s="284">
        <f t="shared" si="63"/>
        <v>0</v>
      </c>
      <c r="Y86" s="284">
        <f t="shared" si="64"/>
        <v>0</v>
      </c>
      <c r="Z86" s="270"/>
      <c r="AA86" s="270"/>
      <c r="AB86" s="270"/>
      <c r="AC86" s="270"/>
      <c r="AD86" s="271"/>
      <c r="AE86" s="270"/>
      <c r="AF86" s="270"/>
      <c r="AG86" s="270"/>
      <c r="AH86" s="270"/>
      <c r="AI86" s="270"/>
      <c r="AJ86" s="270"/>
      <c r="AK86" s="269">
        <v>0</v>
      </c>
      <c r="AL86" s="270"/>
      <c r="AM86" s="270"/>
      <c r="AN86" s="270"/>
      <c r="AO86" s="270"/>
      <c r="AP86" s="270"/>
      <c r="AQ86" s="270"/>
      <c r="AR86" s="270"/>
      <c r="AS86" s="270"/>
      <c r="AT86" s="270"/>
      <c r="AU86" s="270"/>
      <c r="AV86" s="271"/>
      <c r="AX86" s="194" t="s">
        <v>395</v>
      </c>
      <c r="AZ86" s="203">
        <f t="shared" si="65"/>
        <v>0</v>
      </c>
      <c r="BA86" s="204" t="str">
        <f t="shared" si="66"/>
        <v>-</v>
      </c>
    </row>
    <row r="87" spans="2:53" s="2" customFormat="1" x14ac:dyDescent="0.25">
      <c r="B87" s="148" t="s">
        <v>215</v>
      </c>
      <c r="C87" s="582" t="s">
        <v>216</v>
      </c>
      <c r="D87" s="582"/>
      <c r="E87" s="582"/>
      <c r="F87" s="642"/>
      <c r="G87" s="264">
        <f>'Priedas 5'!$G$81</f>
        <v>211.9</v>
      </c>
      <c r="H87" s="283">
        <f t="shared" si="47"/>
        <v>11.9</v>
      </c>
      <c r="I87" s="284">
        <f t="shared" si="48"/>
        <v>0</v>
      </c>
      <c r="J87" s="284">
        <f t="shared" si="49"/>
        <v>0</v>
      </c>
      <c r="K87" s="284">
        <f t="shared" si="50"/>
        <v>0</v>
      </c>
      <c r="L87" s="284">
        <f t="shared" si="51"/>
        <v>0</v>
      </c>
      <c r="M87" s="284">
        <f t="shared" si="52"/>
        <v>0</v>
      </c>
      <c r="N87" s="284">
        <f t="shared" si="53"/>
        <v>0</v>
      </c>
      <c r="O87" s="284">
        <f t="shared" si="54"/>
        <v>0</v>
      </c>
      <c r="P87" s="284">
        <f t="shared" si="55"/>
        <v>0</v>
      </c>
      <c r="Q87" s="284">
        <f t="shared" si="56"/>
        <v>0</v>
      </c>
      <c r="R87" s="284">
        <f t="shared" si="57"/>
        <v>0</v>
      </c>
      <c r="S87" s="284">
        <f t="shared" si="58"/>
        <v>0</v>
      </c>
      <c r="T87" s="284">
        <f t="shared" si="59"/>
        <v>0</v>
      </c>
      <c r="U87" s="284">
        <f t="shared" si="60"/>
        <v>0</v>
      </c>
      <c r="V87" s="284">
        <f t="shared" si="61"/>
        <v>0</v>
      </c>
      <c r="W87" s="284">
        <f t="shared" si="62"/>
        <v>0</v>
      </c>
      <c r="X87" s="284">
        <f t="shared" si="63"/>
        <v>0</v>
      </c>
      <c r="Y87" s="284">
        <f t="shared" si="64"/>
        <v>0</v>
      </c>
      <c r="Z87" s="270"/>
      <c r="AA87" s="270"/>
      <c r="AB87" s="270"/>
      <c r="AC87" s="270"/>
      <c r="AD87" s="282">
        <v>200</v>
      </c>
      <c r="AE87" s="276">
        <v>11.9</v>
      </c>
      <c r="AF87" s="270"/>
      <c r="AG87" s="270"/>
      <c r="AH87" s="270"/>
      <c r="AI87" s="270"/>
      <c r="AJ87" s="270"/>
      <c r="AK87" s="269">
        <v>0</v>
      </c>
      <c r="AL87" s="270"/>
      <c r="AM87" s="270"/>
      <c r="AN87" s="270"/>
      <c r="AO87" s="270"/>
      <c r="AP87" s="270"/>
      <c r="AQ87" s="270"/>
      <c r="AR87" s="270"/>
      <c r="AS87" s="270"/>
      <c r="AT87" s="270"/>
      <c r="AU87" s="270"/>
      <c r="AV87" s="271"/>
      <c r="AX87" s="194" t="s">
        <v>395</v>
      </c>
      <c r="AZ87" s="203">
        <f t="shared" si="65"/>
        <v>0</v>
      </c>
      <c r="BA87" s="204" t="str">
        <f t="shared" si="66"/>
        <v>-</v>
      </c>
    </row>
    <row r="88" spans="2:53" s="2" customFormat="1" x14ac:dyDescent="0.25">
      <c r="B88" s="148" t="s">
        <v>217</v>
      </c>
      <c r="C88" s="592" t="s">
        <v>65</v>
      </c>
      <c r="D88" s="582"/>
      <c r="E88" s="582"/>
      <c r="F88" s="642"/>
      <c r="G88" s="264">
        <f>'Priedas 5'!$G$82</f>
        <v>4599.76</v>
      </c>
      <c r="H88" s="291">
        <f t="shared" si="47"/>
        <v>0</v>
      </c>
      <c r="I88" s="292">
        <f t="shared" si="48"/>
        <v>0</v>
      </c>
      <c r="J88" s="292">
        <f t="shared" si="49"/>
        <v>0</v>
      </c>
      <c r="K88" s="292">
        <f t="shared" si="50"/>
        <v>0</v>
      </c>
      <c r="L88" s="292">
        <f t="shared" si="51"/>
        <v>0</v>
      </c>
      <c r="M88" s="292">
        <f t="shared" si="52"/>
        <v>4599.76</v>
      </c>
      <c r="N88" s="292">
        <f t="shared" si="53"/>
        <v>0</v>
      </c>
      <c r="O88" s="292">
        <f t="shared" si="54"/>
        <v>0</v>
      </c>
      <c r="P88" s="292">
        <f t="shared" si="55"/>
        <v>0</v>
      </c>
      <c r="Q88" s="292">
        <f t="shared" si="56"/>
        <v>0</v>
      </c>
      <c r="R88" s="292">
        <f t="shared" si="57"/>
        <v>0</v>
      </c>
      <c r="S88" s="292">
        <f t="shared" si="58"/>
        <v>0</v>
      </c>
      <c r="T88" s="292">
        <f t="shared" si="59"/>
        <v>0</v>
      </c>
      <c r="U88" s="292">
        <f t="shared" si="60"/>
        <v>0</v>
      </c>
      <c r="V88" s="292">
        <f t="shared" si="61"/>
        <v>0</v>
      </c>
      <c r="W88" s="292">
        <f t="shared" si="62"/>
        <v>0</v>
      </c>
      <c r="X88" s="292">
        <f t="shared" si="63"/>
        <v>0</v>
      </c>
      <c r="Y88" s="292">
        <f t="shared" si="64"/>
        <v>0</v>
      </c>
      <c r="Z88" s="293"/>
      <c r="AA88" s="293"/>
      <c r="AB88" s="293"/>
      <c r="AC88" s="293"/>
      <c r="AD88" s="294"/>
      <c r="AE88" s="270"/>
      <c r="AF88" s="270"/>
      <c r="AG88" s="270"/>
      <c r="AH88" s="270"/>
      <c r="AI88" s="270"/>
      <c r="AJ88" s="276">
        <v>4599.76</v>
      </c>
      <c r="AK88" s="269">
        <v>0</v>
      </c>
      <c r="AL88" s="270"/>
      <c r="AM88" s="270"/>
      <c r="AN88" s="293"/>
      <c r="AO88" s="293"/>
      <c r="AP88" s="293"/>
      <c r="AQ88" s="293"/>
      <c r="AR88" s="293"/>
      <c r="AS88" s="293"/>
      <c r="AT88" s="293"/>
      <c r="AU88" s="293"/>
      <c r="AV88" s="294"/>
      <c r="AX88" s="194" t="s">
        <v>395</v>
      </c>
      <c r="AZ88" s="203">
        <f t="shared" si="65"/>
        <v>0</v>
      </c>
      <c r="BA88" s="204" t="str">
        <f t="shared" si="66"/>
        <v>-</v>
      </c>
    </row>
    <row r="89" spans="2:53" s="2" customFormat="1" x14ac:dyDescent="0.25">
      <c r="B89" s="163" t="s">
        <v>218</v>
      </c>
      <c r="C89" s="592" t="s">
        <v>66</v>
      </c>
      <c r="D89" s="582"/>
      <c r="E89" s="582"/>
      <c r="F89" s="642"/>
      <c r="G89" s="264">
        <f>'Priedas 5'!$G$83</f>
        <v>401.08</v>
      </c>
      <c r="H89" s="291">
        <f t="shared" si="47"/>
        <v>0</v>
      </c>
      <c r="I89" s="292">
        <f t="shared" si="48"/>
        <v>0</v>
      </c>
      <c r="J89" s="292">
        <f t="shared" si="49"/>
        <v>0</v>
      </c>
      <c r="K89" s="292">
        <f t="shared" si="50"/>
        <v>0</v>
      </c>
      <c r="L89" s="292">
        <f t="shared" si="51"/>
        <v>0</v>
      </c>
      <c r="M89" s="292">
        <f t="shared" si="52"/>
        <v>401.08</v>
      </c>
      <c r="N89" s="292">
        <f t="shared" si="53"/>
        <v>0</v>
      </c>
      <c r="O89" s="292">
        <f t="shared" si="54"/>
        <v>0</v>
      </c>
      <c r="P89" s="292">
        <f t="shared" si="55"/>
        <v>0</v>
      </c>
      <c r="Q89" s="292">
        <f t="shared" si="56"/>
        <v>0</v>
      </c>
      <c r="R89" s="292">
        <f t="shared" si="57"/>
        <v>0</v>
      </c>
      <c r="S89" s="292">
        <f t="shared" si="58"/>
        <v>0</v>
      </c>
      <c r="T89" s="292">
        <f t="shared" si="59"/>
        <v>0</v>
      </c>
      <c r="U89" s="292">
        <f t="shared" si="60"/>
        <v>0</v>
      </c>
      <c r="V89" s="292">
        <f t="shared" si="61"/>
        <v>0</v>
      </c>
      <c r="W89" s="292">
        <f t="shared" si="62"/>
        <v>0</v>
      </c>
      <c r="X89" s="292">
        <f t="shared" si="63"/>
        <v>0</v>
      </c>
      <c r="Y89" s="292">
        <f t="shared" si="64"/>
        <v>0</v>
      </c>
      <c r="Z89" s="293"/>
      <c r="AA89" s="293"/>
      <c r="AB89" s="293"/>
      <c r="AC89" s="293"/>
      <c r="AD89" s="294"/>
      <c r="AE89" s="270"/>
      <c r="AF89" s="270"/>
      <c r="AG89" s="270"/>
      <c r="AH89" s="270"/>
      <c r="AI89" s="270"/>
      <c r="AJ89" s="276">
        <v>401.08</v>
      </c>
      <c r="AK89" s="269">
        <v>0</v>
      </c>
      <c r="AL89" s="270"/>
      <c r="AM89" s="270"/>
      <c r="AN89" s="293"/>
      <c r="AO89" s="293"/>
      <c r="AP89" s="293"/>
      <c r="AQ89" s="293"/>
      <c r="AR89" s="293"/>
      <c r="AS89" s="293"/>
      <c r="AT89" s="293"/>
      <c r="AU89" s="293"/>
      <c r="AV89" s="294"/>
      <c r="AX89" s="194" t="s">
        <v>395</v>
      </c>
      <c r="AZ89" s="203">
        <f t="shared" si="65"/>
        <v>0</v>
      </c>
      <c r="BA89" s="204" t="str">
        <f t="shared" si="66"/>
        <v>-</v>
      </c>
    </row>
    <row r="90" spans="2:53" s="2" customFormat="1" ht="15" customHeight="1" x14ac:dyDescent="0.25">
      <c r="B90" s="163" t="s">
        <v>219</v>
      </c>
      <c r="C90" s="582" t="s">
        <v>220</v>
      </c>
      <c r="D90" s="582"/>
      <c r="E90" s="582"/>
      <c r="F90" s="642"/>
      <c r="G90" s="264">
        <f>'Priedas 5'!$G$84</f>
        <v>0</v>
      </c>
      <c r="H90" s="291">
        <f t="shared" si="47"/>
        <v>0</v>
      </c>
      <c r="I90" s="292">
        <f t="shared" si="48"/>
        <v>0</v>
      </c>
      <c r="J90" s="292">
        <f t="shared" si="49"/>
        <v>0</v>
      </c>
      <c r="K90" s="292">
        <f t="shared" si="50"/>
        <v>0</v>
      </c>
      <c r="L90" s="292">
        <f t="shared" si="51"/>
        <v>0</v>
      </c>
      <c r="M90" s="292">
        <f t="shared" si="52"/>
        <v>0</v>
      </c>
      <c r="N90" s="292">
        <f t="shared" si="53"/>
        <v>0</v>
      </c>
      <c r="O90" s="292">
        <f t="shared" si="54"/>
        <v>0</v>
      </c>
      <c r="P90" s="292">
        <f t="shared" si="55"/>
        <v>0</v>
      </c>
      <c r="Q90" s="292">
        <f t="shared" si="56"/>
        <v>0</v>
      </c>
      <c r="R90" s="292">
        <f t="shared" si="57"/>
        <v>0</v>
      </c>
      <c r="S90" s="292">
        <f t="shared" si="58"/>
        <v>0</v>
      </c>
      <c r="T90" s="292">
        <f t="shared" si="59"/>
        <v>0</v>
      </c>
      <c r="U90" s="292">
        <f t="shared" si="60"/>
        <v>0</v>
      </c>
      <c r="V90" s="292">
        <f t="shared" si="61"/>
        <v>0</v>
      </c>
      <c r="W90" s="292">
        <f t="shared" si="62"/>
        <v>0</v>
      </c>
      <c r="X90" s="292">
        <f t="shared" si="63"/>
        <v>0</v>
      </c>
      <c r="Y90" s="292">
        <f t="shared" si="64"/>
        <v>0</v>
      </c>
      <c r="Z90" s="293"/>
      <c r="AA90" s="293"/>
      <c r="AB90" s="293"/>
      <c r="AC90" s="293"/>
      <c r="AD90" s="294"/>
      <c r="AE90" s="270"/>
      <c r="AF90" s="270"/>
      <c r="AG90" s="270"/>
      <c r="AH90" s="270"/>
      <c r="AI90" s="270"/>
      <c r="AJ90" s="270"/>
      <c r="AK90" s="269">
        <v>0</v>
      </c>
      <c r="AL90" s="270"/>
      <c r="AM90" s="270"/>
      <c r="AN90" s="293"/>
      <c r="AO90" s="293"/>
      <c r="AP90" s="293"/>
      <c r="AQ90" s="293"/>
      <c r="AR90" s="293"/>
      <c r="AS90" s="293"/>
      <c r="AT90" s="293"/>
      <c r="AU90" s="293"/>
      <c r="AV90" s="294"/>
      <c r="AX90" s="194" t="s">
        <v>395</v>
      </c>
      <c r="AZ90" s="203">
        <f t="shared" si="65"/>
        <v>0</v>
      </c>
      <c r="BA90" s="204" t="str">
        <f t="shared" si="66"/>
        <v>-</v>
      </c>
    </row>
    <row r="91" spans="2:53" s="2" customFormat="1" ht="15" customHeight="1" x14ac:dyDescent="0.25">
      <c r="B91" s="163" t="s">
        <v>167</v>
      </c>
      <c r="C91" s="592" t="s">
        <v>67</v>
      </c>
      <c r="D91" s="582"/>
      <c r="E91" s="582"/>
      <c r="F91" s="642"/>
      <c r="G91" s="264">
        <f>'Priedas 5'!$G$85</f>
        <v>0</v>
      </c>
      <c r="H91" s="291">
        <f t="shared" si="47"/>
        <v>0</v>
      </c>
      <c r="I91" s="292">
        <f t="shared" si="48"/>
        <v>0</v>
      </c>
      <c r="J91" s="292">
        <f t="shared" si="49"/>
        <v>0</v>
      </c>
      <c r="K91" s="292">
        <f t="shared" si="50"/>
        <v>0</v>
      </c>
      <c r="L91" s="292">
        <f t="shared" si="51"/>
        <v>0</v>
      </c>
      <c r="M91" s="292">
        <f t="shared" si="52"/>
        <v>0</v>
      </c>
      <c r="N91" s="292">
        <f t="shared" si="53"/>
        <v>0</v>
      </c>
      <c r="O91" s="292">
        <f t="shared" si="54"/>
        <v>0</v>
      </c>
      <c r="P91" s="292">
        <f t="shared" si="55"/>
        <v>0</v>
      </c>
      <c r="Q91" s="292">
        <f t="shared" si="56"/>
        <v>0</v>
      </c>
      <c r="R91" s="292">
        <f t="shared" si="57"/>
        <v>0</v>
      </c>
      <c r="S91" s="292">
        <f t="shared" si="58"/>
        <v>0</v>
      </c>
      <c r="T91" s="292">
        <f t="shared" si="59"/>
        <v>0</v>
      </c>
      <c r="U91" s="292">
        <f t="shared" si="60"/>
        <v>0</v>
      </c>
      <c r="V91" s="292">
        <f t="shared" si="61"/>
        <v>0</v>
      </c>
      <c r="W91" s="292">
        <f t="shared" si="62"/>
        <v>0</v>
      </c>
      <c r="X91" s="292">
        <f t="shared" si="63"/>
        <v>0</v>
      </c>
      <c r="Y91" s="292">
        <f t="shared" si="64"/>
        <v>0</v>
      </c>
      <c r="Z91" s="293"/>
      <c r="AA91" s="293"/>
      <c r="AB91" s="293"/>
      <c r="AC91" s="293"/>
      <c r="AD91" s="294"/>
      <c r="AE91" s="270"/>
      <c r="AF91" s="270"/>
      <c r="AG91" s="270"/>
      <c r="AH91" s="270"/>
      <c r="AI91" s="270"/>
      <c r="AJ91" s="270"/>
      <c r="AK91" s="269">
        <v>0</v>
      </c>
      <c r="AL91" s="270"/>
      <c r="AM91" s="270"/>
      <c r="AN91" s="293"/>
      <c r="AO91" s="293"/>
      <c r="AP91" s="293"/>
      <c r="AQ91" s="293"/>
      <c r="AR91" s="293"/>
      <c r="AS91" s="293"/>
      <c r="AT91" s="293"/>
      <c r="AU91" s="293"/>
      <c r="AV91" s="294"/>
      <c r="AX91" s="194" t="s">
        <v>395</v>
      </c>
      <c r="AZ91" s="203">
        <f t="shared" si="65"/>
        <v>0</v>
      </c>
      <c r="BA91" s="204" t="str">
        <f t="shared" si="66"/>
        <v>-</v>
      </c>
    </row>
    <row r="92" spans="2:53" s="2" customFormat="1" ht="15" customHeight="1" x14ac:dyDescent="0.25">
      <c r="B92" s="163" t="s">
        <v>221</v>
      </c>
      <c r="C92" s="582" t="s">
        <v>222</v>
      </c>
      <c r="D92" s="582"/>
      <c r="E92" s="582"/>
      <c r="F92" s="642"/>
      <c r="G92" s="264">
        <f>'Priedas 5'!$G$86</f>
        <v>477.34</v>
      </c>
      <c r="H92" s="291">
        <f t="shared" si="47"/>
        <v>348.51</v>
      </c>
      <c r="I92" s="292">
        <f t="shared" si="48"/>
        <v>0</v>
      </c>
      <c r="J92" s="292">
        <f t="shared" si="49"/>
        <v>0</v>
      </c>
      <c r="K92" s="292">
        <f t="shared" si="50"/>
        <v>0</v>
      </c>
      <c r="L92" s="292">
        <f t="shared" si="51"/>
        <v>0</v>
      </c>
      <c r="M92" s="292">
        <f t="shared" si="52"/>
        <v>128.83000000000001</v>
      </c>
      <c r="N92" s="292">
        <f t="shared" si="53"/>
        <v>0</v>
      </c>
      <c r="O92" s="292">
        <f t="shared" si="54"/>
        <v>0</v>
      </c>
      <c r="P92" s="292">
        <f t="shared" si="55"/>
        <v>0</v>
      </c>
      <c r="Q92" s="292">
        <f t="shared" si="56"/>
        <v>0</v>
      </c>
      <c r="R92" s="292">
        <f t="shared" si="57"/>
        <v>0</v>
      </c>
      <c r="S92" s="292">
        <f t="shared" si="58"/>
        <v>0</v>
      </c>
      <c r="T92" s="292">
        <f t="shared" si="59"/>
        <v>0</v>
      </c>
      <c r="U92" s="292">
        <f t="shared" si="60"/>
        <v>0</v>
      </c>
      <c r="V92" s="292">
        <f t="shared" si="61"/>
        <v>0</v>
      </c>
      <c r="W92" s="292">
        <f t="shared" si="62"/>
        <v>0</v>
      </c>
      <c r="X92" s="292">
        <f t="shared" si="63"/>
        <v>0</v>
      </c>
      <c r="Y92" s="292">
        <f t="shared" si="64"/>
        <v>0</v>
      </c>
      <c r="Z92" s="293"/>
      <c r="AA92" s="293"/>
      <c r="AB92" s="293"/>
      <c r="AC92" s="293"/>
      <c r="AD92" s="294"/>
      <c r="AE92" s="276">
        <v>348.51</v>
      </c>
      <c r="AF92" s="270"/>
      <c r="AG92" s="270"/>
      <c r="AH92" s="270"/>
      <c r="AI92" s="270"/>
      <c r="AJ92" s="276">
        <v>128.83000000000001</v>
      </c>
      <c r="AK92" s="269">
        <v>0</v>
      </c>
      <c r="AL92" s="270"/>
      <c r="AM92" s="270"/>
      <c r="AN92" s="293"/>
      <c r="AO92" s="293"/>
      <c r="AP92" s="293"/>
      <c r="AQ92" s="293"/>
      <c r="AR92" s="293"/>
      <c r="AS92" s="293"/>
      <c r="AT92" s="293"/>
      <c r="AU92" s="293"/>
      <c r="AV92" s="294"/>
      <c r="AX92" s="194" t="s">
        <v>395</v>
      </c>
      <c r="AZ92" s="203">
        <f t="shared" si="65"/>
        <v>0</v>
      </c>
      <c r="BA92" s="204" t="str">
        <f t="shared" si="66"/>
        <v>-</v>
      </c>
    </row>
    <row r="93" spans="2:53" s="2" customFormat="1" x14ac:dyDescent="0.25">
      <c r="B93" s="163" t="s">
        <v>223</v>
      </c>
      <c r="C93" s="582" t="s">
        <v>224</v>
      </c>
      <c r="D93" s="582"/>
      <c r="E93" s="582"/>
      <c r="F93" s="642"/>
      <c r="G93" s="264">
        <f>'Priedas 5'!$G$87</f>
        <v>0</v>
      </c>
      <c r="H93" s="283">
        <f t="shared" si="47"/>
        <v>0</v>
      </c>
      <c r="I93" s="284">
        <f t="shared" si="48"/>
        <v>0</v>
      </c>
      <c r="J93" s="284">
        <f t="shared" si="49"/>
        <v>0</v>
      </c>
      <c r="K93" s="284">
        <f t="shared" si="50"/>
        <v>0</v>
      </c>
      <c r="L93" s="284">
        <f t="shared" si="51"/>
        <v>0</v>
      </c>
      <c r="M93" s="284">
        <f t="shared" si="52"/>
        <v>0</v>
      </c>
      <c r="N93" s="284">
        <f t="shared" si="53"/>
        <v>0</v>
      </c>
      <c r="O93" s="284">
        <f t="shared" si="54"/>
        <v>0</v>
      </c>
      <c r="P93" s="284">
        <f t="shared" si="55"/>
        <v>0</v>
      </c>
      <c r="Q93" s="284">
        <f t="shared" si="56"/>
        <v>0</v>
      </c>
      <c r="R93" s="284">
        <f t="shared" si="57"/>
        <v>0</v>
      </c>
      <c r="S93" s="284">
        <f t="shared" si="58"/>
        <v>0</v>
      </c>
      <c r="T93" s="284">
        <f t="shared" si="59"/>
        <v>0</v>
      </c>
      <c r="U93" s="284">
        <f t="shared" si="60"/>
        <v>0</v>
      </c>
      <c r="V93" s="284">
        <f t="shared" si="61"/>
        <v>0</v>
      </c>
      <c r="W93" s="284">
        <f t="shared" si="62"/>
        <v>0</v>
      </c>
      <c r="X93" s="284">
        <f t="shared" si="63"/>
        <v>0</v>
      </c>
      <c r="Y93" s="284">
        <f t="shared" si="64"/>
        <v>0</v>
      </c>
      <c r="Z93" s="270"/>
      <c r="AA93" s="270"/>
      <c r="AB93" s="270"/>
      <c r="AC93" s="270"/>
      <c r="AD93" s="271"/>
      <c r="AE93" s="270"/>
      <c r="AF93" s="270"/>
      <c r="AG93" s="270"/>
      <c r="AH93" s="270"/>
      <c r="AI93" s="270"/>
      <c r="AJ93" s="270"/>
      <c r="AK93" s="269">
        <v>0</v>
      </c>
      <c r="AL93" s="270"/>
      <c r="AM93" s="270"/>
      <c r="AN93" s="270"/>
      <c r="AO93" s="270"/>
      <c r="AP93" s="270"/>
      <c r="AQ93" s="270"/>
      <c r="AR93" s="270"/>
      <c r="AS93" s="270"/>
      <c r="AT93" s="270"/>
      <c r="AU93" s="270"/>
      <c r="AV93" s="271"/>
      <c r="AX93" s="194" t="s">
        <v>395</v>
      </c>
      <c r="AZ93" s="203">
        <f t="shared" si="65"/>
        <v>0</v>
      </c>
      <c r="BA93" s="204" t="str">
        <f t="shared" si="66"/>
        <v>-</v>
      </c>
    </row>
    <row r="94" spans="2:53" s="2" customFormat="1" ht="26.25" customHeight="1" x14ac:dyDescent="0.25">
      <c r="B94" s="163" t="s">
        <v>225</v>
      </c>
      <c r="C94" s="582" t="s">
        <v>226</v>
      </c>
      <c r="D94" s="582"/>
      <c r="E94" s="582"/>
      <c r="F94" s="642"/>
      <c r="G94" s="264">
        <f>'Priedas 5'!$G$88</f>
        <v>0</v>
      </c>
      <c r="H94" s="283">
        <f t="shared" si="47"/>
        <v>0</v>
      </c>
      <c r="I94" s="284">
        <f t="shared" si="48"/>
        <v>0</v>
      </c>
      <c r="J94" s="284">
        <f t="shared" si="49"/>
        <v>0</v>
      </c>
      <c r="K94" s="284">
        <f t="shared" si="50"/>
        <v>0</v>
      </c>
      <c r="L94" s="284">
        <f t="shared" si="51"/>
        <v>0</v>
      </c>
      <c r="M94" s="284">
        <f t="shared" si="52"/>
        <v>0</v>
      </c>
      <c r="N94" s="284">
        <f t="shared" si="53"/>
        <v>0</v>
      </c>
      <c r="O94" s="284">
        <f t="shared" si="54"/>
        <v>0</v>
      </c>
      <c r="P94" s="284">
        <f t="shared" si="55"/>
        <v>0</v>
      </c>
      <c r="Q94" s="284">
        <f t="shared" si="56"/>
        <v>0</v>
      </c>
      <c r="R94" s="284">
        <f t="shared" si="57"/>
        <v>0</v>
      </c>
      <c r="S94" s="284">
        <f t="shared" si="58"/>
        <v>0</v>
      </c>
      <c r="T94" s="284">
        <f t="shared" si="59"/>
        <v>0</v>
      </c>
      <c r="U94" s="284">
        <f t="shared" si="60"/>
        <v>0</v>
      </c>
      <c r="V94" s="284">
        <f t="shared" si="61"/>
        <v>0</v>
      </c>
      <c r="W94" s="284">
        <f t="shared" si="62"/>
        <v>0</v>
      </c>
      <c r="X94" s="284">
        <f t="shared" si="63"/>
        <v>0</v>
      </c>
      <c r="Y94" s="284">
        <f t="shared" si="64"/>
        <v>0</v>
      </c>
      <c r="Z94" s="270"/>
      <c r="AA94" s="270"/>
      <c r="AB94" s="270"/>
      <c r="AC94" s="270"/>
      <c r="AD94" s="271"/>
      <c r="AE94" s="270"/>
      <c r="AF94" s="270"/>
      <c r="AG94" s="270"/>
      <c r="AH94" s="270"/>
      <c r="AI94" s="270"/>
      <c r="AJ94" s="270"/>
      <c r="AK94" s="269">
        <v>0</v>
      </c>
      <c r="AL94" s="270"/>
      <c r="AM94" s="270"/>
      <c r="AN94" s="270"/>
      <c r="AO94" s="270"/>
      <c r="AP94" s="270"/>
      <c r="AQ94" s="270"/>
      <c r="AR94" s="270"/>
      <c r="AS94" s="270"/>
      <c r="AT94" s="270"/>
      <c r="AU94" s="270"/>
      <c r="AV94" s="271"/>
      <c r="AX94" s="194" t="s">
        <v>395</v>
      </c>
      <c r="AZ94" s="203">
        <f t="shared" si="65"/>
        <v>0</v>
      </c>
      <c r="BA94" s="204" t="str">
        <f t="shared" si="66"/>
        <v>-</v>
      </c>
    </row>
    <row r="95" spans="2:53" s="2" customFormat="1" ht="15" customHeight="1" x14ac:dyDescent="0.25">
      <c r="B95" s="163" t="s">
        <v>227</v>
      </c>
      <c r="C95" s="582" t="s">
        <v>228</v>
      </c>
      <c r="D95" s="582"/>
      <c r="E95" s="582"/>
      <c r="F95" s="642"/>
      <c r="G95" s="264">
        <f>'Priedas 5'!$G$89</f>
        <v>21421.88</v>
      </c>
      <c r="H95" s="283">
        <f t="shared" si="47"/>
        <v>16473.66</v>
      </c>
      <c r="I95" s="284">
        <f t="shared" si="48"/>
        <v>0</v>
      </c>
      <c r="J95" s="284">
        <f t="shared" si="49"/>
        <v>0</v>
      </c>
      <c r="K95" s="284">
        <f t="shared" si="50"/>
        <v>0</v>
      </c>
      <c r="L95" s="284">
        <f t="shared" si="51"/>
        <v>0</v>
      </c>
      <c r="M95" s="284">
        <f t="shared" si="52"/>
        <v>4948.22</v>
      </c>
      <c r="N95" s="284">
        <f t="shared" si="53"/>
        <v>0</v>
      </c>
      <c r="O95" s="284">
        <f t="shared" si="54"/>
        <v>0</v>
      </c>
      <c r="P95" s="284">
        <f t="shared" si="55"/>
        <v>0</v>
      </c>
      <c r="Q95" s="284">
        <f t="shared" si="56"/>
        <v>0</v>
      </c>
      <c r="R95" s="284">
        <f t="shared" si="57"/>
        <v>0</v>
      </c>
      <c r="S95" s="284">
        <f t="shared" si="58"/>
        <v>0</v>
      </c>
      <c r="T95" s="284">
        <f t="shared" si="59"/>
        <v>0</v>
      </c>
      <c r="U95" s="284">
        <f t="shared" si="60"/>
        <v>0</v>
      </c>
      <c r="V95" s="284">
        <f t="shared" si="61"/>
        <v>0</v>
      </c>
      <c r="W95" s="284">
        <f t="shared" si="62"/>
        <v>0</v>
      </c>
      <c r="X95" s="284">
        <f t="shared" si="63"/>
        <v>0</v>
      </c>
      <c r="Y95" s="284">
        <f t="shared" si="64"/>
        <v>0</v>
      </c>
      <c r="Z95" s="270"/>
      <c r="AA95" s="270"/>
      <c r="AB95" s="270"/>
      <c r="AC95" s="270"/>
      <c r="AD95" s="271"/>
      <c r="AE95" s="276">
        <v>16473.66</v>
      </c>
      <c r="AF95" s="270"/>
      <c r="AG95" s="270"/>
      <c r="AH95" s="270"/>
      <c r="AI95" s="270"/>
      <c r="AJ95" s="276">
        <v>4948.22</v>
      </c>
      <c r="AK95" s="269">
        <v>0</v>
      </c>
      <c r="AL95" s="270"/>
      <c r="AM95" s="270"/>
      <c r="AN95" s="270"/>
      <c r="AO95" s="270"/>
      <c r="AP95" s="270"/>
      <c r="AQ95" s="270"/>
      <c r="AR95" s="270"/>
      <c r="AS95" s="270"/>
      <c r="AT95" s="270"/>
      <c r="AU95" s="270"/>
      <c r="AV95" s="271"/>
      <c r="AX95" s="194" t="s">
        <v>395</v>
      </c>
      <c r="AZ95" s="203">
        <f t="shared" si="65"/>
        <v>0</v>
      </c>
      <c r="BA95" s="204" t="str">
        <f t="shared" si="66"/>
        <v>-</v>
      </c>
    </row>
    <row r="96" spans="2:53" s="2" customFormat="1" ht="15" customHeight="1" x14ac:dyDescent="0.25">
      <c r="B96" s="163" t="s">
        <v>229</v>
      </c>
      <c r="C96" s="582" t="s">
        <v>230</v>
      </c>
      <c r="D96" s="582"/>
      <c r="E96" s="582"/>
      <c r="F96" s="642"/>
      <c r="G96" s="264">
        <f>'Priedas 5'!$G$90</f>
        <v>38268.82</v>
      </c>
      <c r="H96" s="283">
        <f t="shared" si="47"/>
        <v>33643.32</v>
      </c>
      <c r="I96" s="284">
        <f t="shared" si="48"/>
        <v>0</v>
      </c>
      <c r="J96" s="284">
        <f t="shared" si="49"/>
        <v>0</v>
      </c>
      <c r="K96" s="284">
        <f t="shared" si="50"/>
        <v>0</v>
      </c>
      <c r="L96" s="284">
        <f t="shared" si="51"/>
        <v>0</v>
      </c>
      <c r="M96" s="284">
        <f t="shared" si="52"/>
        <v>2367.59</v>
      </c>
      <c r="N96" s="284">
        <f t="shared" si="53"/>
        <v>0</v>
      </c>
      <c r="O96" s="284">
        <f t="shared" si="54"/>
        <v>0</v>
      </c>
      <c r="P96" s="284">
        <f t="shared" si="55"/>
        <v>0</v>
      </c>
      <c r="Q96" s="284">
        <f t="shared" si="56"/>
        <v>694</v>
      </c>
      <c r="R96" s="284">
        <f t="shared" si="57"/>
        <v>0</v>
      </c>
      <c r="S96" s="284">
        <f t="shared" si="58"/>
        <v>142.91</v>
      </c>
      <c r="T96" s="284">
        <f t="shared" si="59"/>
        <v>0</v>
      </c>
      <c r="U96" s="284">
        <f t="shared" si="60"/>
        <v>0</v>
      </c>
      <c r="V96" s="284">
        <f t="shared" si="61"/>
        <v>0</v>
      </c>
      <c r="W96" s="284">
        <f t="shared" si="62"/>
        <v>0</v>
      </c>
      <c r="X96" s="284">
        <f t="shared" si="63"/>
        <v>0</v>
      </c>
      <c r="Y96" s="284">
        <f t="shared" si="64"/>
        <v>0</v>
      </c>
      <c r="Z96" s="270"/>
      <c r="AA96" s="270"/>
      <c r="AB96" s="270"/>
      <c r="AC96" s="270"/>
      <c r="AD96" s="282">
        <v>1421</v>
      </c>
      <c r="AE96" s="276">
        <v>33643.32</v>
      </c>
      <c r="AF96" s="270"/>
      <c r="AG96" s="270"/>
      <c r="AH96" s="270"/>
      <c r="AI96" s="270"/>
      <c r="AJ96" s="276">
        <v>2367.59</v>
      </c>
      <c r="AK96" s="269">
        <v>0</v>
      </c>
      <c r="AL96" s="270"/>
      <c r="AM96" s="270"/>
      <c r="AN96" s="276">
        <v>694</v>
      </c>
      <c r="AO96" s="270"/>
      <c r="AP96" s="276">
        <v>142.91</v>
      </c>
      <c r="AQ96" s="270"/>
      <c r="AR96" s="270"/>
      <c r="AS96" s="270"/>
      <c r="AT96" s="270"/>
      <c r="AU96" s="270"/>
      <c r="AV96" s="271"/>
      <c r="AX96" s="194" t="s">
        <v>395</v>
      </c>
      <c r="AZ96" s="203">
        <f t="shared" si="65"/>
        <v>0</v>
      </c>
      <c r="BA96" s="204" t="str">
        <f t="shared" si="66"/>
        <v>-</v>
      </c>
    </row>
    <row r="97" spans="2:53" s="2" customFormat="1" ht="15" customHeight="1" x14ac:dyDescent="0.25">
      <c r="B97" s="163" t="s">
        <v>231</v>
      </c>
      <c r="C97" s="582" t="s">
        <v>232</v>
      </c>
      <c r="D97" s="582"/>
      <c r="E97" s="582"/>
      <c r="F97" s="642"/>
      <c r="G97" s="264">
        <f>'Priedas 5'!$G$91</f>
        <v>0</v>
      </c>
      <c r="H97" s="291">
        <f t="shared" si="47"/>
        <v>0</v>
      </c>
      <c r="I97" s="292">
        <f t="shared" si="48"/>
        <v>0</v>
      </c>
      <c r="J97" s="292">
        <f t="shared" si="49"/>
        <v>0</v>
      </c>
      <c r="K97" s="292">
        <f t="shared" si="50"/>
        <v>0</v>
      </c>
      <c r="L97" s="292">
        <f t="shared" si="51"/>
        <v>0</v>
      </c>
      <c r="M97" s="292">
        <f t="shared" si="52"/>
        <v>0</v>
      </c>
      <c r="N97" s="292">
        <f t="shared" si="53"/>
        <v>0</v>
      </c>
      <c r="O97" s="292">
        <f t="shared" si="54"/>
        <v>0</v>
      </c>
      <c r="P97" s="292">
        <f t="shared" si="55"/>
        <v>0</v>
      </c>
      <c r="Q97" s="292">
        <f t="shared" si="56"/>
        <v>0</v>
      </c>
      <c r="R97" s="292">
        <f t="shared" si="57"/>
        <v>0</v>
      </c>
      <c r="S97" s="292">
        <f t="shared" si="58"/>
        <v>0</v>
      </c>
      <c r="T97" s="292">
        <f t="shared" si="59"/>
        <v>0</v>
      </c>
      <c r="U97" s="292">
        <f t="shared" si="60"/>
        <v>0</v>
      </c>
      <c r="V97" s="292">
        <f t="shared" si="61"/>
        <v>0</v>
      </c>
      <c r="W97" s="292">
        <f t="shared" si="62"/>
        <v>0</v>
      </c>
      <c r="X97" s="292">
        <f t="shared" si="63"/>
        <v>0</v>
      </c>
      <c r="Y97" s="292">
        <f t="shared" si="64"/>
        <v>0</v>
      </c>
      <c r="Z97" s="293"/>
      <c r="AA97" s="293"/>
      <c r="AB97" s="293"/>
      <c r="AC97" s="293"/>
      <c r="AD97" s="294"/>
      <c r="AE97" s="270"/>
      <c r="AF97" s="270"/>
      <c r="AG97" s="270"/>
      <c r="AH97" s="270"/>
      <c r="AI97" s="270"/>
      <c r="AJ97" s="270"/>
      <c r="AK97" s="269">
        <v>0</v>
      </c>
      <c r="AL97" s="270"/>
      <c r="AM97" s="270"/>
      <c r="AN97" s="293"/>
      <c r="AO97" s="293"/>
      <c r="AP97" s="293"/>
      <c r="AQ97" s="293"/>
      <c r="AR97" s="293"/>
      <c r="AS97" s="293"/>
      <c r="AT97" s="293"/>
      <c r="AU97" s="293"/>
      <c r="AV97" s="294"/>
      <c r="AX97" s="194" t="s">
        <v>395</v>
      </c>
      <c r="AZ97" s="203">
        <f t="shared" si="65"/>
        <v>0</v>
      </c>
      <c r="BA97" s="204" t="str">
        <f t="shared" si="66"/>
        <v>-</v>
      </c>
    </row>
    <row r="98" spans="2:53" s="2" customFormat="1" ht="15" customHeight="1" x14ac:dyDescent="0.25">
      <c r="B98" s="210" t="s">
        <v>233</v>
      </c>
      <c r="C98" s="582" t="s">
        <v>234</v>
      </c>
      <c r="D98" s="582"/>
      <c r="E98" s="582"/>
      <c r="F98" s="583"/>
      <c r="G98" s="264">
        <f>'Priedas 5'!$G$92</f>
        <v>1609</v>
      </c>
      <c r="H98" s="291">
        <f t="shared" si="47"/>
        <v>660</v>
      </c>
      <c r="I98" s="292">
        <f t="shared" si="48"/>
        <v>0</v>
      </c>
      <c r="J98" s="292">
        <f t="shared" si="49"/>
        <v>0</v>
      </c>
      <c r="K98" s="292">
        <f t="shared" si="50"/>
        <v>0</v>
      </c>
      <c r="L98" s="292">
        <f t="shared" si="51"/>
        <v>0</v>
      </c>
      <c r="M98" s="292">
        <f t="shared" si="52"/>
        <v>949</v>
      </c>
      <c r="N98" s="292">
        <f t="shared" si="53"/>
        <v>0</v>
      </c>
      <c r="O98" s="292">
        <f t="shared" si="54"/>
        <v>0</v>
      </c>
      <c r="P98" s="292">
        <f t="shared" si="55"/>
        <v>0</v>
      </c>
      <c r="Q98" s="292">
        <f t="shared" si="56"/>
        <v>0</v>
      </c>
      <c r="R98" s="292">
        <f t="shared" si="57"/>
        <v>0</v>
      </c>
      <c r="S98" s="292">
        <f t="shared" si="58"/>
        <v>0</v>
      </c>
      <c r="T98" s="292">
        <f t="shared" si="59"/>
        <v>0</v>
      </c>
      <c r="U98" s="292">
        <f t="shared" si="60"/>
        <v>0</v>
      </c>
      <c r="V98" s="292">
        <f t="shared" si="61"/>
        <v>0</v>
      </c>
      <c r="W98" s="292">
        <f t="shared" si="62"/>
        <v>0</v>
      </c>
      <c r="X98" s="292">
        <f t="shared" si="63"/>
        <v>0</v>
      </c>
      <c r="Y98" s="292">
        <f t="shared" si="64"/>
        <v>0</v>
      </c>
      <c r="Z98" s="293"/>
      <c r="AA98" s="293"/>
      <c r="AB98" s="293"/>
      <c r="AC98" s="293"/>
      <c r="AD98" s="294"/>
      <c r="AE98" s="276">
        <v>660</v>
      </c>
      <c r="AF98" s="270"/>
      <c r="AG98" s="270"/>
      <c r="AH98" s="270"/>
      <c r="AI98" s="270"/>
      <c r="AJ98" s="276">
        <v>949</v>
      </c>
      <c r="AK98" s="269">
        <v>0</v>
      </c>
      <c r="AL98" s="270"/>
      <c r="AM98" s="270"/>
      <c r="AN98" s="293"/>
      <c r="AO98" s="293"/>
      <c r="AP98" s="293"/>
      <c r="AQ98" s="293"/>
      <c r="AR98" s="293"/>
      <c r="AS98" s="293"/>
      <c r="AT98" s="293"/>
      <c r="AU98" s="293"/>
      <c r="AV98" s="294"/>
      <c r="AX98" s="194"/>
      <c r="AZ98" s="203">
        <f t="shared" si="65"/>
        <v>0</v>
      </c>
      <c r="BA98" s="204" t="str">
        <f t="shared" si="66"/>
        <v>-</v>
      </c>
    </row>
    <row r="99" spans="2:53" s="2" customFormat="1" ht="15" customHeight="1" x14ac:dyDescent="0.25">
      <c r="B99" s="210" t="s">
        <v>235</v>
      </c>
      <c r="C99" s="582" t="s">
        <v>101</v>
      </c>
      <c r="D99" s="582"/>
      <c r="E99" s="582"/>
      <c r="F99" s="583"/>
      <c r="G99" s="264">
        <f>'Priedas 5'!$G$93</f>
        <v>0</v>
      </c>
      <c r="H99" s="283">
        <f t="shared" si="47"/>
        <v>0</v>
      </c>
      <c r="I99" s="284">
        <f t="shared" si="48"/>
        <v>0</v>
      </c>
      <c r="J99" s="284">
        <f t="shared" si="49"/>
        <v>0</v>
      </c>
      <c r="K99" s="284">
        <f t="shared" si="50"/>
        <v>0</v>
      </c>
      <c r="L99" s="284">
        <f t="shared" si="51"/>
        <v>0</v>
      </c>
      <c r="M99" s="284">
        <f t="shared" si="52"/>
        <v>0</v>
      </c>
      <c r="N99" s="284">
        <f t="shared" si="53"/>
        <v>0</v>
      </c>
      <c r="O99" s="284">
        <f t="shared" si="54"/>
        <v>0</v>
      </c>
      <c r="P99" s="284">
        <f t="shared" si="55"/>
        <v>0</v>
      </c>
      <c r="Q99" s="284">
        <f t="shared" si="56"/>
        <v>0</v>
      </c>
      <c r="R99" s="284">
        <f t="shared" si="57"/>
        <v>0</v>
      </c>
      <c r="S99" s="284">
        <f t="shared" si="58"/>
        <v>0</v>
      </c>
      <c r="T99" s="284">
        <f t="shared" si="59"/>
        <v>0</v>
      </c>
      <c r="U99" s="284">
        <f t="shared" si="60"/>
        <v>0</v>
      </c>
      <c r="V99" s="284">
        <f t="shared" si="61"/>
        <v>0</v>
      </c>
      <c r="W99" s="284">
        <f t="shared" si="62"/>
        <v>0</v>
      </c>
      <c r="X99" s="284">
        <f t="shared" si="63"/>
        <v>0</v>
      </c>
      <c r="Y99" s="284">
        <f t="shared" si="64"/>
        <v>0</v>
      </c>
      <c r="Z99" s="270"/>
      <c r="AA99" s="270"/>
      <c r="AB99" s="270"/>
      <c r="AC99" s="270"/>
      <c r="AD99" s="271"/>
      <c r="AE99" s="270"/>
      <c r="AF99" s="270"/>
      <c r="AG99" s="270"/>
      <c r="AH99" s="270"/>
      <c r="AI99" s="270"/>
      <c r="AJ99" s="270"/>
      <c r="AK99" s="269">
        <v>0</v>
      </c>
      <c r="AL99" s="270"/>
      <c r="AM99" s="270"/>
      <c r="AN99" s="270"/>
      <c r="AO99" s="270"/>
      <c r="AP99" s="270"/>
      <c r="AQ99" s="270"/>
      <c r="AR99" s="270"/>
      <c r="AS99" s="270"/>
      <c r="AT99" s="270"/>
      <c r="AU99" s="270"/>
      <c r="AV99" s="271"/>
      <c r="AX99" s="194" t="s">
        <v>395</v>
      </c>
      <c r="AZ99" s="203">
        <f t="shared" si="65"/>
        <v>0</v>
      </c>
      <c r="BA99" s="204" t="str">
        <f t="shared" si="66"/>
        <v>-</v>
      </c>
    </row>
    <row r="100" spans="2:53" s="2" customFormat="1" ht="15" customHeight="1" x14ac:dyDescent="0.25">
      <c r="B100" s="210" t="s">
        <v>236</v>
      </c>
      <c r="C100" s="582" t="s">
        <v>101</v>
      </c>
      <c r="D100" s="582"/>
      <c r="E100" s="582"/>
      <c r="F100" s="583"/>
      <c r="G100" s="264">
        <f>'Priedas 5'!$G$94</f>
        <v>0</v>
      </c>
      <c r="H100" s="283">
        <f t="shared" si="47"/>
        <v>0</v>
      </c>
      <c r="I100" s="284">
        <f t="shared" si="48"/>
        <v>0</v>
      </c>
      <c r="J100" s="284">
        <f t="shared" si="49"/>
        <v>0</v>
      </c>
      <c r="K100" s="284">
        <f t="shared" si="50"/>
        <v>0</v>
      </c>
      <c r="L100" s="284">
        <f t="shared" si="51"/>
        <v>0</v>
      </c>
      <c r="M100" s="284">
        <f t="shared" si="52"/>
        <v>0</v>
      </c>
      <c r="N100" s="284">
        <f t="shared" si="53"/>
        <v>0</v>
      </c>
      <c r="O100" s="284">
        <f t="shared" si="54"/>
        <v>0</v>
      </c>
      <c r="P100" s="284">
        <f t="shared" si="55"/>
        <v>0</v>
      </c>
      <c r="Q100" s="284">
        <f t="shared" si="56"/>
        <v>0</v>
      </c>
      <c r="R100" s="284">
        <f t="shared" si="57"/>
        <v>0</v>
      </c>
      <c r="S100" s="284">
        <f t="shared" si="58"/>
        <v>0</v>
      </c>
      <c r="T100" s="284">
        <f t="shared" si="59"/>
        <v>0</v>
      </c>
      <c r="U100" s="284">
        <f t="shared" si="60"/>
        <v>0</v>
      </c>
      <c r="V100" s="284">
        <f t="shared" si="61"/>
        <v>0</v>
      </c>
      <c r="W100" s="284">
        <f t="shared" si="62"/>
        <v>0</v>
      </c>
      <c r="X100" s="284">
        <f t="shared" si="63"/>
        <v>0</v>
      </c>
      <c r="Y100" s="284">
        <f t="shared" si="64"/>
        <v>0</v>
      </c>
      <c r="Z100" s="270"/>
      <c r="AA100" s="270"/>
      <c r="AB100" s="270"/>
      <c r="AC100" s="270"/>
      <c r="AD100" s="271"/>
      <c r="AE100" s="270"/>
      <c r="AF100" s="270"/>
      <c r="AG100" s="270"/>
      <c r="AH100" s="270"/>
      <c r="AI100" s="270"/>
      <c r="AJ100" s="270"/>
      <c r="AK100" s="269">
        <v>0</v>
      </c>
      <c r="AL100" s="270"/>
      <c r="AM100" s="270"/>
      <c r="AN100" s="270"/>
      <c r="AO100" s="270"/>
      <c r="AP100" s="270"/>
      <c r="AQ100" s="270"/>
      <c r="AR100" s="270"/>
      <c r="AS100" s="270"/>
      <c r="AT100" s="270"/>
      <c r="AU100" s="270"/>
      <c r="AV100" s="271"/>
      <c r="AX100" s="194" t="s">
        <v>395</v>
      </c>
      <c r="AZ100" s="203">
        <f t="shared" si="65"/>
        <v>0</v>
      </c>
      <c r="BA100" s="204" t="str">
        <f t="shared" si="66"/>
        <v>-</v>
      </c>
    </row>
    <row r="101" spans="2:53" s="2" customFormat="1" ht="15" customHeight="1" x14ac:dyDescent="0.25">
      <c r="B101" s="210" t="s">
        <v>237</v>
      </c>
      <c r="C101" s="582" t="s">
        <v>101</v>
      </c>
      <c r="D101" s="582"/>
      <c r="E101" s="582"/>
      <c r="F101" s="583"/>
      <c r="G101" s="264">
        <f>'Priedas 5'!$G$95</f>
        <v>0</v>
      </c>
      <c r="H101" s="283">
        <f t="shared" si="47"/>
        <v>0</v>
      </c>
      <c r="I101" s="284">
        <f t="shared" si="48"/>
        <v>0</v>
      </c>
      <c r="J101" s="284">
        <f t="shared" si="49"/>
        <v>0</v>
      </c>
      <c r="K101" s="284">
        <f t="shared" si="50"/>
        <v>0</v>
      </c>
      <c r="L101" s="284">
        <f t="shared" si="51"/>
        <v>0</v>
      </c>
      <c r="M101" s="284">
        <f t="shared" si="52"/>
        <v>0</v>
      </c>
      <c r="N101" s="284">
        <f t="shared" si="53"/>
        <v>0</v>
      </c>
      <c r="O101" s="284">
        <f t="shared" si="54"/>
        <v>0</v>
      </c>
      <c r="P101" s="284">
        <f t="shared" si="55"/>
        <v>0</v>
      </c>
      <c r="Q101" s="284">
        <f t="shared" si="56"/>
        <v>0</v>
      </c>
      <c r="R101" s="284">
        <f t="shared" si="57"/>
        <v>0</v>
      </c>
      <c r="S101" s="284">
        <f t="shared" si="58"/>
        <v>0</v>
      </c>
      <c r="T101" s="284">
        <f t="shared" si="59"/>
        <v>0</v>
      </c>
      <c r="U101" s="284">
        <f t="shared" si="60"/>
        <v>0</v>
      </c>
      <c r="V101" s="284">
        <f t="shared" si="61"/>
        <v>0</v>
      </c>
      <c r="W101" s="284">
        <f t="shared" si="62"/>
        <v>0</v>
      </c>
      <c r="X101" s="284">
        <f t="shared" si="63"/>
        <v>0</v>
      </c>
      <c r="Y101" s="284">
        <f t="shared" si="64"/>
        <v>0</v>
      </c>
      <c r="Z101" s="270"/>
      <c r="AA101" s="270"/>
      <c r="AB101" s="270"/>
      <c r="AC101" s="270"/>
      <c r="AD101" s="271"/>
      <c r="AE101" s="270"/>
      <c r="AF101" s="270"/>
      <c r="AG101" s="270"/>
      <c r="AH101" s="270"/>
      <c r="AI101" s="270"/>
      <c r="AJ101" s="270"/>
      <c r="AK101" s="269">
        <v>0</v>
      </c>
      <c r="AL101" s="270"/>
      <c r="AM101" s="270"/>
      <c r="AN101" s="270"/>
      <c r="AO101" s="270"/>
      <c r="AP101" s="270"/>
      <c r="AQ101" s="270"/>
      <c r="AR101" s="270"/>
      <c r="AS101" s="270"/>
      <c r="AT101" s="270"/>
      <c r="AU101" s="270"/>
      <c r="AV101" s="271"/>
      <c r="AX101" s="194" t="s">
        <v>395</v>
      </c>
      <c r="AZ101" s="203">
        <f t="shared" si="65"/>
        <v>0</v>
      </c>
      <c r="BA101" s="204" t="str">
        <f t="shared" si="66"/>
        <v>-</v>
      </c>
    </row>
    <row r="102" spans="2:53" s="2" customFormat="1" ht="15" customHeight="1" x14ac:dyDescent="0.25">
      <c r="B102" s="210" t="s">
        <v>238</v>
      </c>
      <c r="C102" s="582" t="s">
        <v>101</v>
      </c>
      <c r="D102" s="582"/>
      <c r="E102" s="582"/>
      <c r="F102" s="583"/>
      <c r="G102" s="264">
        <f>'Priedas 5'!$G$96</f>
        <v>0</v>
      </c>
      <c r="H102" s="283">
        <f t="shared" si="47"/>
        <v>0</v>
      </c>
      <c r="I102" s="284">
        <f t="shared" si="48"/>
        <v>0</v>
      </c>
      <c r="J102" s="284">
        <f t="shared" si="49"/>
        <v>0</v>
      </c>
      <c r="K102" s="284">
        <f t="shared" si="50"/>
        <v>0</v>
      </c>
      <c r="L102" s="284">
        <f t="shared" si="51"/>
        <v>0</v>
      </c>
      <c r="M102" s="284">
        <f t="shared" si="52"/>
        <v>0</v>
      </c>
      <c r="N102" s="284">
        <f t="shared" si="53"/>
        <v>0</v>
      </c>
      <c r="O102" s="284">
        <f t="shared" si="54"/>
        <v>0</v>
      </c>
      <c r="P102" s="284">
        <f t="shared" si="55"/>
        <v>0</v>
      </c>
      <c r="Q102" s="284">
        <f t="shared" si="56"/>
        <v>0</v>
      </c>
      <c r="R102" s="284">
        <f t="shared" si="57"/>
        <v>0</v>
      </c>
      <c r="S102" s="284">
        <f t="shared" si="58"/>
        <v>0</v>
      </c>
      <c r="T102" s="284">
        <f t="shared" si="59"/>
        <v>0</v>
      </c>
      <c r="U102" s="284">
        <f t="shared" si="60"/>
        <v>0</v>
      </c>
      <c r="V102" s="284">
        <f t="shared" si="61"/>
        <v>0</v>
      </c>
      <c r="W102" s="284">
        <f t="shared" si="62"/>
        <v>0</v>
      </c>
      <c r="X102" s="284">
        <f t="shared" si="63"/>
        <v>0</v>
      </c>
      <c r="Y102" s="284">
        <f t="shared" si="64"/>
        <v>0</v>
      </c>
      <c r="Z102" s="270"/>
      <c r="AA102" s="270"/>
      <c r="AB102" s="270"/>
      <c r="AC102" s="270"/>
      <c r="AD102" s="271"/>
      <c r="AE102" s="270"/>
      <c r="AF102" s="270"/>
      <c r="AG102" s="270"/>
      <c r="AH102" s="270"/>
      <c r="AI102" s="270"/>
      <c r="AJ102" s="270"/>
      <c r="AK102" s="269">
        <v>0</v>
      </c>
      <c r="AL102" s="270"/>
      <c r="AM102" s="270"/>
      <c r="AN102" s="270"/>
      <c r="AO102" s="270"/>
      <c r="AP102" s="270"/>
      <c r="AQ102" s="270"/>
      <c r="AR102" s="270"/>
      <c r="AS102" s="270"/>
      <c r="AT102" s="270"/>
      <c r="AU102" s="270"/>
      <c r="AV102" s="271"/>
      <c r="AX102" s="194" t="s">
        <v>395</v>
      </c>
      <c r="AZ102" s="203">
        <f t="shared" si="65"/>
        <v>0</v>
      </c>
      <c r="BA102" s="204" t="str">
        <f t="shared" si="66"/>
        <v>-</v>
      </c>
    </row>
    <row r="103" spans="2:53" s="2" customFormat="1" ht="15" customHeight="1" x14ac:dyDescent="0.25">
      <c r="B103" s="210" t="s">
        <v>239</v>
      </c>
      <c r="C103" s="582" t="s">
        <v>101</v>
      </c>
      <c r="D103" s="582"/>
      <c r="E103" s="582"/>
      <c r="F103" s="583"/>
      <c r="G103" s="264">
        <f>'Priedas 5'!$G$97</f>
        <v>0</v>
      </c>
      <c r="H103" s="283">
        <f t="shared" si="47"/>
        <v>0</v>
      </c>
      <c r="I103" s="284">
        <f t="shared" si="48"/>
        <v>0</v>
      </c>
      <c r="J103" s="284">
        <f t="shared" si="49"/>
        <v>0</v>
      </c>
      <c r="K103" s="284">
        <f t="shared" si="50"/>
        <v>0</v>
      </c>
      <c r="L103" s="284">
        <f t="shared" si="51"/>
        <v>0</v>
      </c>
      <c r="M103" s="284">
        <f t="shared" si="52"/>
        <v>0</v>
      </c>
      <c r="N103" s="284">
        <f t="shared" si="53"/>
        <v>0</v>
      </c>
      <c r="O103" s="284">
        <f t="shared" si="54"/>
        <v>0</v>
      </c>
      <c r="P103" s="284">
        <f t="shared" si="55"/>
        <v>0</v>
      </c>
      <c r="Q103" s="284">
        <f t="shared" si="56"/>
        <v>0</v>
      </c>
      <c r="R103" s="284">
        <f t="shared" si="57"/>
        <v>0</v>
      </c>
      <c r="S103" s="284">
        <f t="shared" si="58"/>
        <v>0</v>
      </c>
      <c r="T103" s="284">
        <f t="shared" si="59"/>
        <v>0</v>
      </c>
      <c r="U103" s="284">
        <f t="shared" si="60"/>
        <v>0</v>
      </c>
      <c r="V103" s="284">
        <f t="shared" si="61"/>
        <v>0</v>
      </c>
      <c r="W103" s="284">
        <f t="shared" si="62"/>
        <v>0</v>
      </c>
      <c r="X103" s="284">
        <f t="shared" si="63"/>
        <v>0</v>
      </c>
      <c r="Y103" s="284">
        <f t="shared" si="64"/>
        <v>0</v>
      </c>
      <c r="Z103" s="270"/>
      <c r="AA103" s="270"/>
      <c r="AB103" s="270"/>
      <c r="AC103" s="270"/>
      <c r="AD103" s="271"/>
      <c r="AE103" s="270"/>
      <c r="AF103" s="270"/>
      <c r="AG103" s="270"/>
      <c r="AH103" s="270"/>
      <c r="AI103" s="270"/>
      <c r="AJ103" s="270"/>
      <c r="AK103" s="269">
        <v>0</v>
      </c>
      <c r="AL103" s="270"/>
      <c r="AM103" s="270"/>
      <c r="AN103" s="270"/>
      <c r="AO103" s="270"/>
      <c r="AP103" s="270"/>
      <c r="AQ103" s="270"/>
      <c r="AR103" s="270"/>
      <c r="AS103" s="270"/>
      <c r="AT103" s="270"/>
      <c r="AU103" s="270"/>
      <c r="AV103" s="271"/>
      <c r="AX103" s="194" t="s">
        <v>395</v>
      </c>
      <c r="AZ103" s="203">
        <f t="shared" si="65"/>
        <v>0</v>
      </c>
      <c r="BA103" s="204" t="str">
        <f t="shared" si="66"/>
        <v>-</v>
      </c>
    </row>
    <row r="104" spans="2:53" s="2" customFormat="1" x14ac:dyDescent="0.25">
      <c r="B104" s="155" t="s">
        <v>240</v>
      </c>
      <c r="C104" s="590" t="s">
        <v>241</v>
      </c>
      <c r="D104" s="590"/>
      <c r="E104" s="590"/>
      <c r="F104" s="711"/>
      <c r="G104" s="264">
        <f>'Priedas 5'!$G$98</f>
        <v>833554.61</v>
      </c>
      <c r="H104" s="277">
        <f t="shared" ref="H104:AC104" si="67">SUM(H105:H116)</f>
        <v>606011.35000000009</v>
      </c>
      <c r="I104" s="278">
        <f t="shared" si="67"/>
        <v>0</v>
      </c>
      <c r="J104" s="278">
        <f t="shared" si="67"/>
        <v>0</v>
      </c>
      <c r="K104" s="278">
        <f t="shared" si="67"/>
        <v>0</v>
      </c>
      <c r="L104" s="278">
        <f t="shared" si="67"/>
        <v>0</v>
      </c>
      <c r="M104" s="278">
        <f t="shared" si="67"/>
        <v>73290.430000000008</v>
      </c>
      <c r="N104" s="278">
        <f t="shared" si="67"/>
        <v>0</v>
      </c>
      <c r="O104" s="278">
        <f t="shared" si="67"/>
        <v>0</v>
      </c>
      <c r="P104" s="278">
        <f t="shared" si="67"/>
        <v>25378.11</v>
      </c>
      <c r="Q104" s="278">
        <f t="shared" si="67"/>
        <v>16411.620000000003</v>
      </c>
      <c r="R104" s="278">
        <f t="shared" si="67"/>
        <v>0</v>
      </c>
      <c r="S104" s="278">
        <f t="shared" si="67"/>
        <v>33361.120000000003</v>
      </c>
      <c r="T104" s="278">
        <f t="shared" si="67"/>
        <v>0</v>
      </c>
      <c r="U104" s="278">
        <f t="shared" si="67"/>
        <v>0</v>
      </c>
      <c r="V104" s="278">
        <f t="shared" si="67"/>
        <v>12306.54</v>
      </c>
      <c r="W104" s="278">
        <f t="shared" si="67"/>
        <v>0</v>
      </c>
      <c r="X104" s="278">
        <f t="shared" si="67"/>
        <v>0</v>
      </c>
      <c r="Y104" s="278">
        <f t="shared" si="67"/>
        <v>0</v>
      </c>
      <c r="Z104" s="278">
        <f t="shared" si="67"/>
        <v>0</v>
      </c>
      <c r="AA104" s="278">
        <f t="shared" si="67"/>
        <v>0</v>
      </c>
      <c r="AB104" s="278">
        <f t="shared" si="67"/>
        <v>0</v>
      </c>
      <c r="AC104" s="278">
        <f t="shared" si="67"/>
        <v>0</v>
      </c>
      <c r="AD104" s="281">
        <v>66795.44</v>
      </c>
      <c r="AE104" s="280">
        <v>606011.35</v>
      </c>
      <c r="AF104" s="278">
        <f>SUM(AF105:AF116)</f>
        <v>0</v>
      </c>
      <c r="AG104" s="278">
        <f>SUM(AG105:AG116)</f>
        <v>0</v>
      </c>
      <c r="AH104" s="278">
        <f>SUM(AH105:AH116)</f>
        <v>0</v>
      </c>
      <c r="AI104" s="278">
        <f>SUM(AI105:AI116)</f>
        <v>0</v>
      </c>
      <c r="AJ104" s="280">
        <v>73290.429999999993</v>
      </c>
      <c r="AK104" s="278">
        <f>SUM(AK105:AK116)</f>
        <v>0</v>
      </c>
      <c r="AL104" s="278">
        <f>SUM(AL105:AL116)</f>
        <v>0</v>
      </c>
      <c r="AM104" s="280">
        <v>25378.11</v>
      </c>
      <c r="AN104" s="280">
        <v>16411.62</v>
      </c>
      <c r="AO104" s="278">
        <f>SUM(AO105:AO116)</f>
        <v>0</v>
      </c>
      <c r="AP104" s="280">
        <v>33361.120000000003</v>
      </c>
      <c r="AQ104" s="278">
        <f>SUM(AQ105:AQ116)</f>
        <v>0</v>
      </c>
      <c r="AR104" s="278">
        <f>SUM(AR105:AR116)</f>
        <v>0</v>
      </c>
      <c r="AS104" s="280">
        <v>12306.54</v>
      </c>
      <c r="AT104" s="278">
        <f>SUM(AT105:AT116)</f>
        <v>0</v>
      </c>
      <c r="AU104" s="278">
        <f>SUM(AU105:AU116)</f>
        <v>0</v>
      </c>
      <c r="AV104" s="279">
        <f>SUM(AV105:AV116)</f>
        <v>0</v>
      </c>
      <c r="AW104" s="188" t="s">
        <v>30</v>
      </c>
      <c r="AX104" s="194" t="s">
        <v>395</v>
      </c>
      <c r="AZ104" s="203">
        <f t="shared" si="65"/>
        <v>0</v>
      </c>
      <c r="BA104" s="204" t="str">
        <f t="shared" si="66"/>
        <v>-</v>
      </c>
    </row>
    <row r="105" spans="2:53" s="2" customFormat="1" ht="34.5" customHeight="1" x14ac:dyDescent="0.25">
      <c r="B105" s="163" t="s">
        <v>242</v>
      </c>
      <c r="C105" s="592" t="s">
        <v>243</v>
      </c>
      <c r="D105" s="582"/>
      <c r="E105" s="582"/>
      <c r="F105" s="582"/>
      <c r="G105" s="264">
        <f>'Priedas 5'!$G$99</f>
        <v>790546.54</v>
      </c>
      <c r="H105" s="268">
        <f t="shared" ref="H105:H116" si="68">SUM(AE105)</f>
        <v>569008.42000000004</v>
      </c>
      <c r="I105" s="269">
        <f t="shared" ref="I105:I116" si="69">SUM(AF105)</f>
        <v>0</v>
      </c>
      <c r="J105" s="269">
        <f t="shared" ref="J105:J116" si="70">SUM(AG105)</f>
        <v>0</v>
      </c>
      <c r="K105" s="269">
        <f t="shared" ref="K105:K116" si="71">SUM(AH105)</f>
        <v>0</v>
      </c>
      <c r="L105" s="269">
        <f t="shared" ref="L105:L116" si="72">SUM(AI105)</f>
        <v>0</v>
      </c>
      <c r="M105" s="269">
        <f t="shared" ref="M105:M116" si="73">SUM(AJ105)</f>
        <v>69806.36</v>
      </c>
      <c r="N105" s="269">
        <f t="shared" ref="N105:N116" si="74">SUM(AK105)</f>
        <v>0</v>
      </c>
      <c r="O105" s="269">
        <f t="shared" ref="O105:O116" si="75">SUM(AL105)</f>
        <v>0</v>
      </c>
      <c r="P105" s="269">
        <f t="shared" ref="P105:P116" si="76">SUM(AM105)</f>
        <v>25092</v>
      </c>
      <c r="Q105" s="269">
        <f t="shared" ref="Q105:Q116" si="77">SUM(AN105)</f>
        <v>16207.75</v>
      </c>
      <c r="R105" s="269">
        <f t="shared" ref="R105:R116" si="78">SUM(AO105)</f>
        <v>0</v>
      </c>
      <c r="S105" s="269">
        <f t="shared" ref="S105:S116" si="79">SUM(AP105)</f>
        <v>32127.48</v>
      </c>
      <c r="T105" s="269">
        <f t="shared" ref="T105:T116" si="80">SUM(AQ105)</f>
        <v>0</v>
      </c>
      <c r="U105" s="269">
        <f t="shared" ref="U105:U116" si="81">SUM(AR105)</f>
        <v>0</v>
      </c>
      <c r="V105" s="269">
        <f t="shared" ref="V105:V116" si="82">SUM(AS105)</f>
        <v>11638.07</v>
      </c>
      <c r="W105" s="269">
        <f t="shared" ref="W105:W116" si="83">SUM(AT105)</f>
        <v>0</v>
      </c>
      <c r="X105" s="269">
        <f t="shared" ref="X105:X116" si="84">SUM(AU105)</f>
        <v>0</v>
      </c>
      <c r="Y105" s="269">
        <f t="shared" ref="Y105:Y116" si="85">SUM(AV105)</f>
        <v>0</v>
      </c>
      <c r="Z105" s="270"/>
      <c r="AA105" s="270"/>
      <c r="AB105" s="270"/>
      <c r="AC105" s="270"/>
      <c r="AD105" s="282">
        <v>66666.460000000006</v>
      </c>
      <c r="AE105" s="276">
        <v>569008.42000000004</v>
      </c>
      <c r="AF105" s="270"/>
      <c r="AG105" s="270"/>
      <c r="AH105" s="270"/>
      <c r="AI105" s="270"/>
      <c r="AJ105" s="276">
        <v>69806.36</v>
      </c>
      <c r="AK105" s="269">
        <v>0</v>
      </c>
      <c r="AL105" s="270"/>
      <c r="AM105" s="276">
        <v>25092</v>
      </c>
      <c r="AN105" s="276">
        <v>16207.75</v>
      </c>
      <c r="AO105" s="270"/>
      <c r="AP105" s="276">
        <v>32127.48</v>
      </c>
      <c r="AQ105" s="270"/>
      <c r="AR105" s="270"/>
      <c r="AS105" s="276">
        <v>11638.07</v>
      </c>
      <c r="AT105" s="270"/>
      <c r="AU105" s="270"/>
      <c r="AV105" s="271"/>
      <c r="AX105" s="194" t="s">
        <v>395</v>
      </c>
      <c r="AZ105" s="203">
        <f t="shared" si="65"/>
        <v>0</v>
      </c>
      <c r="BA105" s="204" t="str">
        <f t="shared" si="66"/>
        <v>-</v>
      </c>
    </row>
    <row r="106" spans="2:53" s="2" customFormat="1" x14ac:dyDescent="0.25">
      <c r="B106" s="163" t="s">
        <v>244</v>
      </c>
      <c r="C106" s="582" t="s">
        <v>245</v>
      </c>
      <c r="D106" s="582"/>
      <c r="E106" s="582"/>
      <c r="F106" s="582"/>
      <c r="G106" s="264">
        <f>'Priedas 5'!$G$100</f>
        <v>12770.01</v>
      </c>
      <c r="H106" s="268">
        <f t="shared" si="68"/>
        <v>9134.57</v>
      </c>
      <c r="I106" s="269">
        <f t="shared" si="69"/>
        <v>0</v>
      </c>
      <c r="J106" s="269">
        <f t="shared" si="70"/>
        <v>0</v>
      </c>
      <c r="K106" s="269">
        <f t="shared" si="71"/>
        <v>0</v>
      </c>
      <c r="L106" s="269">
        <f t="shared" si="72"/>
        <v>0</v>
      </c>
      <c r="M106" s="269">
        <f t="shared" si="73"/>
        <v>1128.55</v>
      </c>
      <c r="N106" s="269">
        <f t="shared" si="74"/>
        <v>0</v>
      </c>
      <c r="O106" s="269">
        <f t="shared" si="75"/>
        <v>0</v>
      </c>
      <c r="P106" s="269">
        <f t="shared" si="76"/>
        <v>401.82</v>
      </c>
      <c r="Q106" s="269">
        <f t="shared" si="77"/>
        <v>259.63</v>
      </c>
      <c r="R106" s="269">
        <f t="shared" si="78"/>
        <v>0</v>
      </c>
      <c r="S106" s="269">
        <f t="shared" si="79"/>
        <v>516.4</v>
      </c>
      <c r="T106" s="269">
        <f t="shared" si="80"/>
        <v>0</v>
      </c>
      <c r="U106" s="269">
        <f t="shared" si="81"/>
        <v>0</v>
      </c>
      <c r="V106" s="269">
        <f t="shared" si="82"/>
        <v>209.77</v>
      </c>
      <c r="W106" s="269">
        <f t="shared" si="83"/>
        <v>0</v>
      </c>
      <c r="X106" s="269">
        <f t="shared" si="84"/>
        <v>0</v>
      </c>
      <c r="Y106" s="269">
        <f t="shared" si="85"/>
        <v>0</v>
      </c>
      <c r="Z106" s="270"/>
      <c r="AA106" s="270"/>
      <c r="AB106" s="270"/>
      <c r="AC106" s="270"/>
      <c r="AD106" s="282">
        <v>1119.27</v>
      </c>
      <c r="AE106" s="276">
        <v>9134.57</v>
      </c>
      <c r="AF106" s="270"/>
      <c r="AG106" s="270"/>
      <c r="AH106" s="270"/>
      <c r="AI106" s="270"/>
      <c r="AJ106" s="276">
        <v>1128.55</v>
      </c>
      <c r="AK106" s="269">
        <v>0</v>
      </c>
      <c r="AL106" s="270"/>
      <c r="AM106" s="276">
        <v>401.82</v>
      </c>
      <c r="AN106" s="276">
        <v>259.63</v>
      </c>
      <c r="AO106" s="270"/>
      <c r="AP106" s="276">
        <v>516.4</v>
      </c>
      <c r="AQ106" s="270"/>
      <c r="AR106" s="270"/>
      <c r="AS106" s="276">
        <v>209.77</v>
      </c>
      <c r="AT106" s="270"/>
      <c r="AU106" s="270"/>
      <c r="AV106" s="271"/>
      <c r="AX106" s="194" t="s">
        <v>395</v>
      </c>
      <c r="AZ106" s="203">
        <f t="shared" si="65"/>
        <v>0</v>
      </c>
      <c r="BA106" s="204" t="str">
        <f t="shared" si="66"/>
        <v>-</v>
      </c>
    </row>
    <row r="107" spans="2:53" s="2" customFormat="1" ht="15" customHeight="1" x14ac:dyDescent="0.25">
      <c r="B107" s="163" t="s">
        <v>246</v>
      </c>
      <c r="C107" s="592" t="s">
        <v>247</v>
      </c>
      <c r="D107" s="582"/>
      <c r="E107" s="582"/>
      <c r="F107" s="582"/>
      <c r="G107" s="264">
        <f>'Priedas 5'!$G$101</f>
        <v>149.88999999999999</v>
      </c>
      <c r="H107" s="268">
        <f t="shared" si="68"/>
        <v>102.31</v>
      </c>
      <c r="I107" s="269">
        <f t="shared" si="69"/>
        <v>0</v>
      </c>
      <c r="J107" s="269">
        <f t="shared" si="70"/>
        <v>0</v>
      </c>
      <c r="K107" s="269">
        <f t="shared" si="71"/>
        <v>0</v>
      </c>
      <c r="L107" s="269">
        <f t="shared" si="72"/>
        <v>0</v>
      </c>
      <c r="M107" s="269">
        <f t="shared" si="73"/>
        <v>22.16</v>
      </c>
      <c r="N107" s="269">
        <f t="shared" si="74"/>
        <v>0</v>
      </c>
      <c r="O107" s="269">
        <f t="shared" si="75"/>
        <v>0</v>
      </c>
      <c r="P107" s="269">
        <f t="shared" si="76"/>
        <v>4.97</v>
      </c>
      <c r="Q107" s="269">
        <f t="shared" si="77"/>
        <v>2.7</v>
      </c>
      <c r="R107" s="269">
        <f t="shared" si="78"/>
        <v>0</v>
      </c>
      <c r="S107" s="269">
        <f t="shared" si="79"/>
        <v>6.82</v>
      </c>
      <c r="T107" s="269">
        <f t="shared" si="80"/>
        <v>0</v>
      </c>
      <c r="U107" s="269">
        <f t="shared" si="81"/>
        <v>0</v>
      </c>
      <c r="V107" s="269">
        <f t="shared" si="82"/>
        <v>3.27</v>
      </c>
      <c r="W107" s="269">
        <f t="shared" si="83"/>
        <v>0</v>
      </c>
      <c r="X107" s="269">
        <f t="shared" si="84"/>
        <v>0</v>
      </c>
      <c r="Y107" s="269">
        <f t="shared" si="85"/>
        <v>0</v>
      </c>
      <c r="Z107" s="270"/>
      <c r="AA107" s="270"/>
      <c r="AB107" s="270"/>
      <c r="AC107" s="270"/>
      <c r="AD107" s="282">
        <v>7.66</v>
      </c>
      <c r="AE107" s="276">
        <v>102.31</v>
      </c>
      <c r="AF107" s="270"/>
      <c r="AG107" s="270"/>
      <c r="AH107" s="270"/>
      <c r="AI107" s="270"/>
      <c r="AJ107" s="276">
        <v>22.16</v>
      </c>
      <c r="AK107" s="269">
        <v>0</v>
      </c>
      <c r="AL107" s="270"/>
      <c r="AM107" s="276">
        <v>4.97</v>
      </c>
      <c r="AN107" s="276">
        <v>2.7</v>
      </c>
      <c r="AO107" s="270"/>
      <c r="AP107" s="276">
        <v>6.82</v>
      </c>
      <c r="AQ107" s="270"/>
      <c r="AR107" s="270"/>
      <c r="AS107" s="276">
        <v>3.27</v>
      </c>
      <c r="AT107" s="270"/>
      <c r="AU107" s="270"/>
      <c r="AV107" s="271"/>
      <c r="AX107" s="194" t="s">
        <v>395</v>
      </c>
      <c r="AZ107" s="203">
        <f t="shared" si="65"/>
        <v>0</v>
      </c>
      <c r="BA107" s="204" t="str">
        <f t="shared" si="66"/>
        <v>-</v>
      </c>
    </row>
    <row r="108" spans="2:53" s="2" customFormat="1" ht="15" customHeight="1" x14ac:dyDescent="0.25">
      <c r="B108" s="163" t="s">
        <v>248</v>
      </c>
      <c r="C108" s="592" t="s">
        <v>249</v>
      </c>
      <c r="D108" s="582"/>
      <c r="E108" s="582"/>
      <c r="F108" s="582"/>
      <c r="G108" s="264">
        <f>'Priedas 5'!$G$102</f>
        <v>3228.67</v>
      </c>
      <c r="H108" s="268">
        <f t="shared" si="68"/>
        <v>2813.67</v>
      </c>
      <c r="I108" s="269">
        <f t="shared" si="69"/>
        <v>0</v>
      </c>
      <c r="J108" s="269">
        <f t="shared" si="70"/>
        <v>0</v>
      </c>
      <c r="K108" s="269">
        <f t="shared" si="71"/>
        <v>0</v>
      </c>
      <c r="L108" s="269">
        <f t="shared" si="72"/>
        <v>0</v>
      </c>
      <c r="M108" s="269">
        <f t="shared" si="73"/>
        <v>415</v>
      </c>
      <c r="N108" s="269">
        <f t="shared" si="74"/>
        <v>0</v>
      </c>
      <c r="O108" s="269">
        <f t="shared" si="75"/>
        <v>0</v>
      </c>
      <c r="P108" s="269">
        <f t="shared" si="76"/>
        <v>0</v>
      </c>
      <c r="Q108" s="269">
        <f t="shared" si="77"/>
        <v>0</v>
      </c>
      <c r="R108" s="269">
        <f t="shared" si="78"/>
        <v>0</v>
      </c>
      <c r="S108" s="269">
        <f t="shared" si="79"/>
        <v>0</v>
      </c>
      <c r="T108" s="269">
        <f t="shared" si="80"/>
        <v>0</v>
      </c>
      <c r="U108" s="269">
        <f t="shared" si="81"/>
        <v>0</v>
      </c>
      <c r="V108" s="269">
        <f t="shared" si="82"/>
        <v>0</v>
      </c>
      <c r="W108" s="269">
        <f t="shared" si="83"/>
        <v>0</v>
      </c>
      <c r="X108" s="269">
        <f t="shared" si="84"/>
        <v>0</v>
      </c>
      <c r="Y108" s="269">
        <f t="shared" si="85"/>
        <v>0</v>
      </c>
      <c r="Z108" s="270"/>
      <c r="AA108" s="270"/>
      <c r="AB108" s="270"/>
      <c r="AC108" s="270"/>
      <c r="AD108" s="271"/>
      <c r="AE108" s="276">
        <v>2813.67</v>
      </c>
      <c r="AF108" s="270"/>
      <c r="AG108" s="270"/>
      <c r="AH108" s="270"/>
      <c r="AI108" s="270"/>
      <c r="AJ108" s="276">
        <v>415</v>
      </c>
      <c r="AK108" s="269">
        <v>0</v>
      </c>
      <c r="AL108" s="270"/>
      <c r="AM108" s="270"/>
      <c r="AN108" s="270"/>
      <c r="AO108" s="270"/>
      <c r="AP108" s="270"/>
      <c r="AQ108" s="270"/>
      <c r="AR108" s="270"/>
      <c r="AS108" s="270"/>
      <c r="AT108" s="270"/>
      <c r="AU108" s="270"/>
      <c r="AV108" s="271"/>
      <c r="AX108" s="194" t="s">
        <v>395</v>
      </c>
      <c r="AZ108" s="203">
        <f t="shared" si="65"/>
        <v>0</v>
      </c>
      <c r="BA108" s="204" t="str">
        <f t="shared" si="66"/>
        <v>-</v>
      </c>
    </row>
    <row r="109" spans="2:53" s="2" customFormat="1" x14ac:dyDescent="0.25">
      <c r="B109" s="163" t="s">
        <v>250</v>
      </c>
      <c r="C109" s="592" t="s">
        <v>251</v>
      </c>
      <c r="D109" s="582"/>
      <c r="E109" s="582"/>
      <c r="F109" s="582"/>
      <c r="G109" s="264">
        <f>'Priedas 5'!$G$103</f>
        <v>14319.96</v>
      </c>
      <c r="H109" s="268">
        <f t="shared" si="68"/>
        <v>9449.75</v>
      </c>
      <c r="I109" s="269">
        <f t="shared" si="69"/>
        <v>0</v>
      </c>
      <c r="J109" s="269">
        <f t="shared" si="70"/>
        <v>0</v>
      </c>
      <c r="K109" s="269">
        <f t="shared" si="71"/>
        <v>0</v>
      </c>
      <c r="L109" s="269">
        <f t="shared" si="72"/>
        <v>0</v>
      </c>
      <c r="M109" s="269">
        <f t="shared" si="73"/>
        <v>370.67</v>
      </c>
      <c r="N109" s="269">
        <f t="shared" si="74"/>
        <v>0</v>
      </c>
      <c r="O109" s="269">
        <f t="shared" si="75"/>
        <v>0</v>
      </c>
      <c r="P109" s="269">
        <f t="shared" si="76"/>
        <v>0</v>
      </c>
      <c r="Q109" s="269">
        <f t="shared" si="77"/>
        <v>0</v>
      </c>
      <c r="R109" s="269">
        <f t="shared" si="78"/>
        <v>0</v>
      </c>
      <c r="S109" s="269">
        <f t="shared" si="79"/>
        <v>0</v>
      </c>
      <c r="T109" s="269">
        <f t="shared" si="80"/>
        <v>0</v>
      </c>
      <c r="U109" s="269">
        <f t="shared" si="81"/>
        <v>0</v>
      </c>
      <c r="V109" s="269">
        <f t="shared" si="82"/>
        <v>370.32</v>
      </c>
      <c r="W109" s="269">
        <f t="shared" si="83"/>
        <v>0</v>
      </c>
      <c r="X109" s="269">
        <f t="shared" si="84"/>
        <v>0</v>
      </c>
      <c r="Y109" s="269">
        <f t="shared" si="85"/>
        <v>0</v>
      </c>
      <c r="Z109" s="270"/>
      <c r="AA109" s="270"/>
      <c r="AB109" s="270"/>
      <c r="AC109" s="270"/>
      <c r="AD109" s="282">
        <v>4129.22</v>
      </c>
      <c r="AE109" s="276">
        <v>9449.75</v>
      </c>
      <c r="AF109" s="270"/>
      <c r="AG109" s="270"/>
      <c r="AH109" s="270"/>
      <c r="AI109" s="270"/>
      <c r="AJ109" s="276">
        <v>370.67</v>
      </c>
      <c r="AK109" s="269">
        <v>0</v>
      </c>
      <c r="AL109" s="270"/>
      <c r="AM109" s="270"/>
      <c r="AN109" s="270"/>
      <c r="AO109" s="270"/>
      <c r="AP109" s="270"/>
      <c r="AQ109" s="270"/>
      <c r="AR109" s="270"/>
      <c r="AS109" s="276">
        <v>370.32</v>
      </c>
      <c r="AT109" s="270"/>
      <c r="AU109" s="270"/>
      <c r="AV109" s="271"/>
      <c r="AX109" s="194"/>
      <c r="AZ109" s="203">
        <f t="shared" si="65"/>
        <v>0</v>
      </c>
      <c r="BA109" s="204" t="str">
        <f t="shared" si="66"/>
        <v>-</v>
      </c>
    </row>
    <row r="110" spans="2:53" s="2" customFormat="1" ht="15" customHeight="1" x14ac:dyDescent="0.25">
      <c r="B110" s="163" t="s">
        <v>252</v>
      </c>
      <c r="C110" s="592" t="s">
        <v>253</v>
      </c>
      <c r="D110" s="582"/>
      <c r="E110" s="582"/>
      <c r="F110" s="582"/>
      <c r="G110" s="264">
        <f>'Priedas 5'!$G$104</f>
        <v>5007.0200000000004</v>
      </c>
      <c r="H110" s="268">
        <f t="shared" si="68"/>
        <v>4292.3500000000004</v>
      </c>
      <c r="I110" s="269">
        <f t="shared" si="69"/>
        <v>0</v>
      </c>
      <c r="J110" s="269">
        <f t="shared" si="70"/>
        <v>0</v>
      </c>
      <c r="K110" s="269">
        <f t="shared" si="71"/>
        <v>0</v>
      </c>
      <c r="L110" s="269">
        <f t="shared" si="72"/>
        <v>0</v>
      </c>
      <c r="M110" s="269">
        <f t="shared" si="73"/>
        <v>714.67</v>
      </c>
      <c r="N110" s="269">
        <f t="shared" si="74"/>
        <v>0</v>
      </c>
      <c r="O110" s="269">
        <f t="shared" si="75"/>
        <v>0</v>
      </c>
      <c r="P110" s="269">
        <f t="shared" si="76"/>
        <v>0</v>
      </c>
      <c r="Q110" s="269">
        <f t="shared" si="77"/>
        <v>0</v>
      </c>
      <c r="R110" s="269">
        <f t="shared" si="78"/>
        <v>0</v>
      </c>
      <c r="S110" s="269">
        <f t="shared" si="79"/>
        <v>0</v>
      </c>
      <c r="T110" s="269">
        <f t="shared" si="80"/>
        <v>0</v>
      </c>
      <c r="U110" s="269">
        <f t="shared" si="81"/>
        <v>0</v>
      </c>
      <c r="V110" s="269">
        <f t="shared" si="82"/>
        <v>0</v>
      </c>
      <c r="W110" s="269">
        <f t="shared" si="83"/>
        <v>0</v>
      </c>
      <c r="X110" s="269">
        <f t="shared" si="84"/>
        <v>0</v>
      </c>
      <c r="Y110" s="269">
        <f t="shared" si="85"/>
        <v>0</v>
      </c>
      <c r="Z110" s="270"/>
      <c r="AA110" s="270"/>
      <c r="AB110" s="270"/>
      <c r="AC110" s="270"/>
      <c r="AD110" s="271"/>
      <c r="AE110" s="276">
        <v>4292.3500000000004</v>
      </c>
      <c r="AF110" s="270"/>
      <c r="AG110" s="270"/>
      <c r="AH110" s="270"/>
      <c r="AI110" s="270"/>
      <c r="AJ110" s="276">
        <v>714.67</v>
      </c>
      <c r="AK110" s="269">
        <v>0</v>
      </c>
      <c r="AL110" s="270"/>
      <c r="AM110" s="270"/>
      <c r="AN110" s="270"/>
      <c r="AO110" s="270"/>
      <c r="AP110" s="270"/>
      <c r="AQ110" s="270"/>
      <c r="AR110" s="270"/>
      <c r="AS110" s="270"/>
      <c r="AT110" s="270"/>
      <c r="AU110" s="270"/>
      <c r="AV110" s="271"/>
      <c r="AX110" s="194" t="s">
        <v>395</v>
      </c>
      <c r="AZ110" s="203">
        <f t="shared" si="65"/>
        <v>0</v>
      </c>
      <c r="BA110" s="204" t="str">
        <f t="shared" si="66"/>
        <v>-</v>
      </c>
    </row>
    <row r="111" spans="2:53" s="2" customFormat="1" ht="15" customHeight="1" x14ac:dyDescent="0.25">
      <c r="B111" s="163" t="s">
        <v>254</v>
      </c>
      <c r="C111" s="592" t="s">
        <v>255</v>
      </c>
      <c r="D111" s="582"/>
      <c r="E111" s="582"/>
      <c r="F111" s="582"/>
      <c r="G111" s="264">
        <f>'Priedas 5'!$G$105</f>
        <v>509</v>
      </c>
      <c r="H111" s="268">
        <f t="shared" si="68"/>
        <v>0</v>
      </c>
      <c r="I111" s="269">
        <f t="shared" si="69"/>
        <v>0</v>
      </c>
      <c r="J111" s="269">
        <f t="shared" si="70"/>
        <v>0</v>
      </c>
      <c r="K111" s="269">
        <f t="shared" si="71"/>
        <v>0</v>
      </c>
      <c r="L111" s="269">
        <f t="shared" si="72"/>
        <v>0</v>
      </c>
      <c r="M111" s="269">
        <f t="shared" si="73"/>
        <v>509</v>
      </c>
      <c r="N111" s="269">
        <f t="shared" si="74"/>
        <v>0</v>
      </c>
      <c r="O111" s="269">
        <f t="shared" si="75"/>
        <v>0</v>
      </c>
      <c r="P111" s="269">
        <f t="shared" si="76"/>
        <v>0</v>
      </c>
      <c r="Q111" s="269">
        <f t="shared" si="77"/>
        <v>0</v>
      </c>
      <c r="R111" s="269">
        <f t="shared" si="78"/>
        <v>0</v>
      </c>
      <c r="S111" s="269">
        <f t="shared" si="79"/>
        <v>0</v>
      </c>
      <c r="T111" s="269">
        <f t="shared" si="80"/>
        <v>0</v>
      </c>
      <c r="U111" s="269">
        <f t="shared" si="81"/>
        <v>0</v>
      </c>
      <c r="V111" s="269">
        <f t="shared" si="82"/>
        <v>0</v>
      </c>
      <c r="W111" s="269">
        <f t="shared" si="83"/>
        <v>0</v>
      </c>
      <c r="X111" s="269">
        <f t="shared" si="84"/>
        <v>0</v>
      </c>
      <c r="Y111" s="269">
        <f t="shared" si="85"/>
        <v>0</v>
      </c>
      <c r="Z111" s="270"/>
      <c r="AA111" s="270"/>
      <c r="AB111" s="270"/>
      <c r="AC111" s="270"/>
      <c r="AD111" s="271"/>
      <c r="AE111" s="270"/>
      <c r="AF111" s="270"/>
      <c r="AG111" s="270"/>
      <c r="AH111" s="270"/>
      <c r="AI111" s="270"/>
      <c r="AJ111" s="276">
        <v>509</v>
      </c>
      <c r="AK111" s="269">
        <v>0</v>
      </c>
      <c r="AL111" s="270"/>
      <c r="AM111" s="270"/>
      <c r="AN111" s="270"/>
      <c r="AO111" s="270"/>
      <c r="AP111" s="270"/>
      <c r="AQ111" s="270"/>
      <c r="AR111" s="270"/>
      <c r="AS111" s="270"/>
      <c r="AT111" s="270"/>
      <c r="AU111" s="270"/>
      <c r="AV111" s="271"/>
      <c r="AX111" s="194" t="s">
        <v>395</v>
      </c>
      <c r="AZ111" s="203">
        <f t="shared" si="65"/>
        <v>0</v>
      </c>
      <c r="BA111" s="204" t="str">
        <f t="shared" si="66"/>
        <v>-</v>
      </c>
    </row>
    <row r="112" spans="2:53" s="2" customFormat="1" ht="15" customHeight="1" x14ac:dyDescent="0.25">
      <c r="B112" s="163" t="s">
        <v>256</v>
      </c>
      <c r="C112" s="592" t="s">
        <v>257</v>
      </c>
      <c r="D112" s="582"/>
      <c r="E112" s="582"/>
      <c r="F112" s="582"/>
      <c r="G112" s="264">
        <f>'Priedas 5'!$G$106</f>
        <v>0</v>
      </c>
      <c r="H112" s="268">
        <f t="shared" si="68"/>
        <v>0</v>
      </c>
      <c r="I112" s="269">
        <f t="shared" si="69"/>
        <v>0</v>
      </c>
      <c r="J112" s="269">
        <f t="shared" si="70"/>
        <v>0</v>
      </c>
      <c r="K112" s="269">
        <f t="shared" si="71"/>
        <v>0</v>
      </c>
      <c r="L112" s="269">
        <f t="shared" si="72"/>
        <v>0</v>
      </c>
      <c r="M112" s="269">
        <f t="shared" si="73"/>
        <v>0</v>
      </c>
      <c r="N112" s="269">
        <f t="shared" si="74"/>
        <v>0</v>
      </c>
      <c r="O112" s="269">
        <f t="shared" si="75"/>
        <v>0</v>
      </c>
      <c r="P112" s="269">
        <f t="shared" si="76"/>
        <v>0</v>
      </c>
      <c r="Q112" s="269">
        <f t="shared" si="77"/>
        <v>0</v>
      </c>
      <c r="R112" s="269">
        <f t="shared" si="78"/>
        <v>0</v>
      </c>
      <c r="S112" s="269">
        <f t="shared" si="79"/>
        <v>0</v>
      </c>
      <c r="T112" s="269">
        <f t="shared" si="80"/>
        <v>0</v>
      </c>
      <c r="U112" s="269">
        <f t="shared" si="81"/>
        <v>0</v>
      </c>
      <c r="V112" s="269">
        <f t="shared" si="82"/>
        <v>0</v>
      </c>
      <c r="W112" s="269">
        <f t="shared" si="83"/>
        <v>0</v>
      </c>
      <c r="X112" s="269">
        <f t="shared" si="84"/>
        <v>0</v>
      </c>
      <c r="Y112" s="269">
        <f t="shared" si="85"/>
        <v>0</v>
      </c>
      <c r="Z112" s="270"/>
      <c r="AA112" s="270"/>
      <c r="AB112" s="270"/>
      <c r="AC112" s="270"/>
      <c r="AD112" s="271"/>
      <c r="AE112" s="270"/>
      <c r="AF112" s="270"/>
      <c r="AG112" s="270"/>
      <c r="AH112" s="270"/>
      <c r="AI112" s="270"/>
      <c r="AJ112" s="270"/>
      <c r="AK112" s="269">
        <v>0</v>
      </c>
      <c r="AL112" s="270"/>
      <c r="AM112" s="270"/>
      <c r="AN112" s="270"/>
      <c r="AO112" s="270"/>
      <c r="AP112" s="270"/>
      <c r="AQ112" s="270"/>
      <c r="AR112" s="270"/>
      <c r="AS112" s="270"/>
      <c r="AT112" s="270"/>
      <c r="AU112" s="270"/>
      <c r="AV112" s="271"/>
      <c r="AX112" s="194"/>
      <c r="AZ112" s="203">
        <f t="shared" si="65"/>
        <v>0</v>
      </c>
      <c r="BA112" s="204" t="str">
        <f t="shared" si="66"/>
        <v>-</v>
      </c>
    </row>
    <row r="113" spans="2:53" s="2" customFormat="1" ht="15" customHeight="1" x14ac:dyDescent="0.25">
      <c r="B113" s="163" t="s">
        <v>258</v>
      </c>
      <c r="C113" s="582" t="s">
        <v>259</v>
      </c>
      <c r="D113" s="582"/>
      <c r="E113" s="582"/>
      <c r="F113" s="583"/>
      <c r="G113" s="264">
        <f>'Priedas 5'!$G$107</f>
        <v>7023.52</v>
      </c>
      <c r="H113" s="268">
        <f t="shared" si="68"/>
        <v>11210.28</v>
      </c>
      <c r="I113" s="269">
        <f t="shared" si="69"/>
        <v>0</v>
      </c>
      <c r="J113" s="269">
        <f t="shared" si="70"/>
        <v>0</v>
      </c>
      <c r="K113" s="269">
        <f t="shared" si="71"/>
        <v>0</v>
      </c>
      <c r="L113" s="269">
        <f t="shared" si="72"/>
        <v>0</v>
      </c>
      <c r="M113" s="269">
        <f t="shared" si="73"/>
        <v>324.02</v>
      </c>
      <c r="N113" s="269">
        <f t="shared" si="74"/>
        <v>0</v>
      </c>
      <c r="O113" s="269">
        <f t="shared" si="75"/>
        <v>0</v>
      </c>
      <c r="P113" s="269">
        <f t="shared" si="76"/>
        <v>-120.68</v>
      </c>
      <c r="Q113" s="269">
        <f t="shared" si="77"/>
        <v>-58.46</v>
      </c>
      <c r="R113" s="269">
        <f t="shared" si="78"/>
        <v>0</v>
      </c>
      <c r="S113" s="269">
        <f t="shared" si="79"/>
        <v>710.42</v>
      </c>
      <c r="T113" s="269">
        <f t="shared" si="80"/>
        <v>0</v>
      </c>
      <c r="U113" s="269">
        <f t="shared" si="81"/>
        <v>0</v>
      </c>
      <c r="V113" s="269">
        <f t="shared" si="82"/>
        <v>85.11</v>
      </c>
      <c r="W113" s="269">
        <f t="shared" si="83"/>
        <v>0</v>
      </c>
      <c r="X113" s="269">
        <f t="shared" si="84"/>
        <v>0</v>
      </c>
      <c r="Y113" s="269">
        <f t="shared" si="85"/>
        <v>0</v>
      </c>
      <c r="Z113" s="270"/>
      <c r="AA113" s="270"/>
      <c r="AB113" s="270"/>
      <c r="AC113" s="270"/>
      <c r="AD113" s="282">
        <v>-5127.17</v>
      </c>
      <c r="AE113" s="276">
        <v>11210.28</v>
      </c>
      <c r="AF113" s="270"/>
      <c r="AG113" s="270"/>
      <c r="AH113" s="270"/>
      <c r="AI113" s="270"/>
      <c r="AJ113" s="276">
        <v>324.02</v>
      </c>
      <c r="AK113" s="269">
        <v>0</v>
      </c>
      <c r="AL113" s="270"/>
      <c r="AM113" s="276">
        <v>-120.68</v>
      </c>
      <c r="AN113" s="276">
        <v>-58.46</v>
      </c>
      <c r="AO113" s="270"/>
      <c r="AP113" s="276">
        <v>710.42</v>
      </c>
      <c r="AQ113" s="270"/>
      <c r="AR113" s="270"/>
      <c r="AS113" s="276">
        <v>85.11</v>
      </c>
      <c r="AT113" s="270"/>
      <c r="AU113" s="270"/>
      <c r="AV113" s="271"/>
      <c r="AX113" s="194" t="s">
        <v>395</v>
      </c>
      <c r="AZ113" s="203">
        <f t="shared" si="65"/>
        <v>0</v>
      </c>
      <c r="BA113" s="204" t="str">
        <f t="shared" si="66"/>
        <v>-</v>
      </c>
    </row>
    <row r="114" spans="2:53" s="2" customFormat="1" ht="15" customHeight="1" x14ac:dyDescent="0.25">
      <c r="B114" s="163" t="s">
        <v>260</v>
      </c>
      <c r="C114" s="582" t="s">
        <v>101</v>
      </c>
      <c r="D114" s="582"/>
      <c r="E114" s="582"/>
      <c r="F114" s="583"/>
      <c r="G114" s="264">
        <f>'Priedas 5'!$G$108</f>
        <v>0</v>
      </c>
      <c r="H114" s="268">
        <f t="shared" si="68"/>
        <v>0</v>
      </c>
      <c r="I114" s="269">
        <f t="shared" si="69"/>
        <v>0</v>
      </c>
      <c r="J114" s="269">
        <f t="shared" si="70"/>
        <v>0</v>
      </c>
      <c r="K114" s="269">
        <f t="shared" si="71"/>
        <v>0</v>
      </c>
      <c r="L114" s="269">
        <f t="shared" si="72"/>
        <v>0</v>
      </c>
      <c r="M114" s="269">
        <f t="shared" si="73"/>
        <v>0</v>
      </c>
      <c r="N114" s="269">
        <f t="shared" si="74"/>
        <v>0</v>
      </c>
      <c r="O114" s="269">
        <f t="shared" si="75"/>
        <v>0</v>
      </c>
      <c r="P114" s="269">
        <f t="shared" si="76"/>
        <v>0</v>
      </c>
      <c r="Q114" s="269">
        <f t="shared" si="77"/>
        <v>0</v>
      </c>
      <c r="R114" s="269">
        <f t="shared" si="78"/>
        <v>0</v>
      </c>
      <c r="S114" s="269">
        <f t="shared" si="79"/>
        <v>0</v>
      </c>
      <c r="T114" s="269">
        <f t="shared" si="80"/>
        <v>0</v>
      </c>
      <c r="U114" s="269">
        <f t="shared" si="81"/>
        <v>0</v>
      </c>
      <c r="V114" s="269">
        <f t="shared" si="82"/>
        <v>0</v>
      </c>
      <c r="W114" s="269">
        <f t="shared" si="83"/>
        <v>0</v>
      </c>
      <c r="X114" s="269">
        <f t="shared" si="84"/>
        <v>0</v>
      </c>
      <c r="Y114" s="269">
        <f t="shared" si="85"/>
        <v>0</v>
      </c>
      <c r="Z114" s="270"/>
      <c r="AA114" s="270"/>
      <c r="AB114" s="270"/>
      <c r="AC114" s="270"/>
      <c r="AD114" s="271"/>
      <c r="AE114" s="270"/>
      <c r="AF114" s="270"/>
      <c r="AG114" s="270"/>
      <c r="AH114" s="270"/>
      <c r="AI114" s="270"/>
      <c r="AJ114" s="270"/>
      <c r="AK114" s="269">
        <v>0</v>
      </c>
      <c r="AL114" s="270"/>
      <c r="AM114" s="270"/>
      <c r="AN114" s="270"/>
      <c r="AO114" s="270"/>
      <c r="AP114" s="270"/>
      <c r="AQ114" s="270"/>
      <c r="AR114" s="270"/>
      <c r="AS114" s="270"/>
      <c r="AT114" s="270"/>
      <c r="AU114" s="270"/>
      <c r="AV114" s="271"/>
      <c r="AX114" s="194" t="s">
        <v>395</v>
      </c>
      <c r="AZ114" s="203">
        <f t="shared" ref="AZ114:AZ145" si="86">G114-SUM(H114:AD114)</f>
        <v>0</v>
      </c>
      <c r="BA114" s="204" t="str">
        <f t="shared" ref="BA114:BA145" si="87">IF(AZ114&gt;0.5,"Prašome paskirstyti likusias sąnaudas",IF(AZ114&lt;-0.5,"Paskirstėte daugiau sąnaudų negu yra priskirta šiam pogrupiui","-"))</f>
        <v>-</v>
      </c>
    </row>
    <row r="115" spans="2:53" s="2" customFormat="1" ht="15" customHeight="1" x14ac:dyDescent="0.25">
      <c r="B115" s="163" t="s">
        <v>261</v>
      </c>
      <c r="C115" s="582" t="s">
        <v>101</v>
      </c>
      <c r="D115" s="582"/>
      <c r="E115" s="582"/>
      <c r="F115" s="583"/>
      <c r="G115" s="264">
        <f>'Priedas 5'!$G$109</f>
        <v>0</v>
      </c>
      <c r="H115" s="268">
        <f t="shared" si="68"/>
        <v>0</v>
      </c>
      <c r="I115" s="269">
        <f t="shared" si="69"/>
        <v>0</v>
      </c>
      <c r="J115" s="269">
        <f t="shared" si="70"/>
        <v>0</v>
      </c>
      <c r="K115" s="269">
        <f t="shared" si="71"/>
        <v>0</v>
      </c>
      <c r="L115" s="269">
        <f t="shared" si="72"/>
        <v>0</v>
      </c>
      <c r="M115" s="269">
        <f t="shared" si="73"/>
        <v>0</v>
      </c>
      <c r="N115" s="269">
        <f t="shared" si="74"/>
        <v>0</v>
      </c>
      <c r="O115" s="269">
        <f t="shared" si="75"/>
        <v>0</v>
      </c>
      <c r="P115" s="269">
        <f t="shared" si="76"/>
        <v>0</v>
      </c>
      <c r="Q115" s="269">
        <f t="shared" si="77"/>
        <v>0</v>
      </c>
      <c r="R115" s="269">
        <f t="shared" si="78"/>
        <v>0</v>
      </c>
      <c r="S115" s="269">
        <f t="shared" si="79"/>
        <v>0</v>
      </c>
      <c r="T115" s="269">
        <f t="shared" si="80"/>
        <v>0</v>
      </c>
      <c r="U115" s="269">
        <f t="shared" si="81"/>
        <v>0</v>
      </c>
      <c r="V115" s="269">
        <f t="shared" si="82"/>
        <v>0</v>
      </c>
      <c r="W115" s="269">
        <f t="shared" si="83"/>
        <v>0</v>
      </c>
      <c r="X115" s="269">
        <f t="shared" si="84"/>
        <v>0</v>
      </c>
      <c r="Y115" s="269">
        <f t="shared" si="85"/>
        <v>0</v>
      </c>
      <c r="Z115" s="270"/>
      <c r="AA115" s="270"/>
      <c r="AB115" s="270"/>
      <c r="AC115" s="270"/>
      <c r="AD115" s="271"/>
      <c r="AE115" s="270"/>
      <c r="AF115" s="270"/>
      <c r="AG115" s="270"/>
      <c r="AH115" s="270"/>
      <c r="AI115" s="270"/>
      <c r="AJ115" s="270"/>
      <c r="AK115" s="269">
        <v>0</v>
      </c>
      <c r="AL115" s="270"/>
      <c r="AM115" s="270"/>
      <c r="AN115" s="270"/>
      <c r="AO115" s="270"/>
      <c r="AP115" s="270"/>
      <c r="AQ115" s="270"/>
      <c r="AR115" s="270"/>
      <c r="AS115" s="270"/>
      <c r="AT115" s="270"/>
      <c r="AU115" s="270"/>
      <c r="AV115" s="271"/>
      <c r="AX115" s="194" t="s">
        <v>395</v>
      </c>
      <c r="AZ115" s="203">
        <f t="shared" si="86"/>
        <v>0</v>
      </c>
      <c r="BA115" s="204" t="str">
        <f t="shared" si="87"/>
        <v>-</v>
      </c>
    </row>
    <row r="116" spans="2:53" s="2" customFormat="1" ht="15" customHeight="1" x14ac:dyDescent="0.25">
      <c r="B116" s="163" t="s">
        <v>262</v>
      </c>
      <c r="C116" s="582" t="s">
        <v>101</v>
      </c>
      <c r="D116" s="582"/>
      <c r="E116" s="582"/>
      <c r="F116" s="583"/>
      <c r="G116" s="264">
        <f>'Priedas 5'!$G$110</f>
        <v>0</v>
      </c>
      <c r="H116" s="268">
        <f t="shared" si="68"/>
        <v>0</v>
      </c>
      <c r="I116" s="269">
        <f t="shared" si="69"/>
        <v>0</v>
      </c>
      <c r="J116" s="269">
        <f t="shared" si="70"/>
        <v>0</v>
      </c>
      <c r="K116" s="269">
        <f t="shared" si="71"/>
        <v>0</v>
      </c>
      <c r="L116" s="269">
        <f t="shared" si="72"/>
        <v>0</v>
      </c>
      <c r="M116" s="269">
        <f t="shared" si="73"/>
        <v>0</v>
      </c>
      <c r="N116" s="269">
        <f t="shared" si="74"/>
        <v>0</v>
      </c>
      <c r="O116" s="269">
        <f t="shared" si="75"/>
        <v>0</v>
      </c>
      <c r="P116" s="269">
        <f t="shared" si="76"/>
        <v>0</v>
      </c>
      <c r="Q116" s="269">
        <f t="shared" si="77"/>
        <v>0</v>
      </c>
      <c r="R116" s="269">
        <f t="shared" si="78"/>
        <v>0</v>
      </c>
      <c r="S116" s="269">
        <f t="shared" si="79"/>
        <v>0</v>
      </c>
      <c r="T116" s="269">
        <f t="shared" si="80"/>
        <v>0</v>
      </c>
      <c r="U116" s="269">
        <f t="shared" si="81"/>
        <v>0</v>
      </c>
      <c r="V116" s="269">
        <f t="shared" si="82"/>
        <v>0</v>
      </c>
      <c r="W116" s="269">
        <f t="shared" si="83"/>
        <v>0</v>
      </c>
      <c r="X116" s="269">
        <f t="shared" si="84"/>
        <v>0</v>
      </c>
      <c r="Y116" s="269">
        <f t="shared" si="85"/>
        <v>0</v>
      </c>
      <c r="Z116" s="270"/>
      <c r="AA116" s="270"/>
      <c r="AB116" s="270"/>
      <c r="AC116" s="270"/>
      <c r="AD116" s="271"/>
      <c r="AE116" s="270"/>
      <c r="AF116" s="270"/>
      <c r="AG116" s="270"/>
      <c r="AH116" s="270"/>
      <c r="AI116" s="270"/>
      <c r="AJ116" s="270"/>
      <c r="AK116" s="269">
        <v>0</v>
      </c>
      <c r="AL116" s="270"/>
      <c r="AM116" s="270"/>
      <c r="AN116" s="270"/>
      <c r="AO116" s="270"/>
      <c r="AP116" s="270"/>
      <c r="AQ116" s="270"/>
      <c r="AR116" s="270"/>
      <c r="AS116" s="270"/>
      <c r="AT116" s="270"/>
      <c r="AU116" s="270"/>
      <c r="AV116" s="271"/>
      <c r="AX116" s="194" t="s">
        <v>395</v>
      </c>
      <c r="AZ116" s="203">
        <f t="shared" si="86"/>
        <v>0</v>
      </c>
      <c r="BA116" s="204" t="str">
        <f t="shared" si="87"/>
        <v>-</v>
      </c>
    </row>
    <row r="117" spans="2:53" s="2" customFormat="1" x14ac:dyDescent="0.25">
      <c r="B117" s="155" t="s">
        <v>263</v>
      </c>
      <c r="C117" s="590" t="s">
        <v>264</v>
      </c>
      <c r="D117" s="590"/>
      <c r="E117" s="590"/>
      <c r="F117" s="711"/>
      <c r="G117" s="264">
        <f>'Priedas 5'!$G$111</f>
        <v>60244.05</v>
      </c>
      <c r="H117" s="277">
        <f t="shared" ref="H117:AD117" si="88">SUM(H118:H124)</f>
        <v>13004.099999999999</v>
      </c>
      <c r="I117" s="278">
        <f t="shared" si="88"/>
        <v>0</v>
      </c>
      <c r="J117" s="278">
        <f t="shared" si="88"/>
        <v>0</v>
      </c>
      <c r="K117" s="278">
        <f t="shared" si="88"/>
        <v>0</v>
      </c>
      <c r="L117" s="278">
        <f t="shared" si="88"/>
        <v>0</v>
      </c>
      <c r="M117" s="278">
        <f t="shared" si="88"/>
        <v>46359.95</v>
      </c>
      <c r="N117" s="278">
        <f t="shared" si="88"/>
        <v>0</v>
      </c>
      <c r="O117" s="278">
        <f t="shared" si="88"/>
        <v>0</v>
      </c>
      <c r="P117" s="278">
        <f t="shared" si="88"/>
        <v>880</v>
      </c>
      <c r="Q117" s="278">
        <f t="shared" si="88"/>
        <v>0</v>
      </c>
      <c r="R117" s="278">
        <f t="shared" si="88"/>
        <v>0</v>
      </c>
      <c r="S117" s="278">
        <f t="shared" si="88"/>
        <v>0</v>
      </c>
      <c r="T117" s="278">
        <f t="shared" si="88"/>
        <v>0</v>
      </c>
      <c r="U117" s="278">
        <f t="shared" si="88"/>
        <v>0</v>
      </c>
      <c r="V117" s="278">
        <f t="shared" si="88"/>
        <v>0</v>
      </c>
      <c r="W117" s="278">
        <f t="shared" si="88"/>
        <v>0</v>
      </c>
      <c r="X117" s="278">
        <f t="shared" si="88"/>
        <v>0</v>
      </c>
      <c r="Y117" s="278">
        <f t="shared" si="88"/>
        <v>0</v>
      </c>
      <c r="Z117" s="278">
        <f t="shared" si="88"/>
        <v>0</v>
      </c>
      <c r="AA117" s="278">
        <f t="shared" si="88"/>
        <v>0</v>
      </c>
      <c r="AB117" s="278">
        <f t="shared" si="88"/>
        <v>0</v>
      </c>
      <c r="AC117" s="278">
        <f t="shared" si="88"/>
        <v>0</v>
      </c>
      <c r="AD117" s="279">
        <f t="shared" si="88"/>
        <v>0</v>
      </c>
      <c r="AE117" s="280">
        <v>13004.1</v>
      </c>
      <c r="AF117" s="278">
        <f>SUM(AF118:AF124)</f>
        <v>0</v>
      </c>
      <c r="AG117" s="278">
        <f>SUM(AG118:AG124)</f>
        <v>0</v>
      </c>
      <c r="AH117" s="278">
        <f>SUM(AH118:AH124)</f>
        <v>0</v>
      </c>
      <c r="AI117" s="278">
        <f>SUM(AI118:AI124)</f>
        <v>0</v>
      </c>
      <c r="AJ117" s="280">
        <v>46359.95</v>
      </c>
      <c r="AK117" s="278">
        <f>SUM(AK118:AK124)</f>
        <v>0</v>
      </c>
      <c r="AL117" s="278">
        <f>SUM(AL118:AL124)</f>
        <v>0</v>
      </c>
      <c r="AM117" s="280">
        <v>880</v>
      </c>
      <c r="AN117" s="278">
        <f t="shared" ref="AN117:AV117" si="89">SUM(AN118:AN124)</f>
        <v>0</v>
      </c>
      <c r="AO117" s="278">
        <f t="shared" si="89"/>
        <v>0</v>
      </c>
      <c r="AP117" s="278">
        <f t="shared" si="89"/>
        <v>0</v>
      </c>
      <c r="AQ117" s="278">
        <f t="shared" si="89"/>
        <v>0</v>
      </c>
      <c r="AR117" s="278">
        <f t="shared" si="89"/>
        <v>0</v>
      </c>
      <c r="AS117" s="278">
        <f t="shared" si="89"/>
        <v>0</v>
      </c>
      <c r="AT117" s="278">
        <f t="shared" si="89"/>
        <v>0</v>
      </c>
      <c r="AU117" s="278">
        <f t="shared" si="89"/>
        <v>0</v>
      </c>
      <c r="AV117" s="279">
        <f t="shared" si="89"/>
        <v>0</v>
      </c>
      <c r="AX117" s="194" t="s">
        <v>395</v>
      </c>
      <c r="AZ117" s="203">
        <f t="shared" si="86"/>
        <v>0</v>
      </c>
      <c r="BA117" s="204" t="str">
        <f t="shared" si="87"/>
        <v>-</v>
      </c>
    </row>
    <row r="118" spans="2:53" s="2" customFormat="1" x14ac:dyDescent="0.25">
      <c r="B118" s="148" t="s">
        <v>265</v>
      </c>
      <c r="C118" s="582" t="s">
        <v>266</v>
      </c>
      <c r="D118" s="582"/>
      <c r="E118" s="582"/>
      <c r="F118" s="642"/>
      <c r="G118" s="264">
        <f>'Priedas 5'!$G$112</f>
        <v>2420.64</v>
      </c>
      <c r="H118" s="268">
        <f t="shared" ref="H118:Q124" si="90">SUM(AE118)</f>
        <v>2402.64</v>
      </c>
      <c r="I118" s="269">
        <f t="shared" si="90"/>
        <v>0</v>
      </c>
      <c r="J118" s="269">
        <f t="shared" si="90"/>
        <v>0</v>
      </c>
      <c r="K118" s="269">
        <f t="shared" si="90"/>
        <v>0</v>
      </c>
      <c r="L118" s="269">
        <f t="shared" si="90"/>
        <v>0</v>
      </c>
      <c r="M118" s="269">
        <f t="shared" si="90"/>
        <v>18</v>
      </c>
      <c r="N118" s="269">
        <f t="shared" si="90"/>
        <v>0</v>
      </c>
      <c r="O118" s="269">
        <f t="shared" si="90"/>
        <v>0</v>
      </c>
      <c r="P118" s="269">
        <f t="shared" si="90"/>
        <v>0</v>
      </c>
      <c r="Q118" s="269">
        <f t="shared" si="90"/>
        <v>0</v>
      </c>
      <c r="R118" s="269">
        <f t="shared" ref="R118:Y124" si="91">SUM(AO118)</f>
        <v>0</v>
      </c>
      <c r="S118" s="269">
        <f t="shared" si="91"/>
        <v>0</v>
      </c>
      <c r="T118" s="269">
        <f t="shared" si="91"/>
        <v>0</v>
      </c>
      <c r="U118" s="269">
        <f t="shared" si="91"/>
        <v>0</v>
      </c>
      <c r="V118" s="269">
        <f t="shared" si="91"/>
        <v>0</v>
      </c>
      <c r="W118" s="269">
        <f t="shared" si="91"/>
        <v>0</v>
      </c>
      <c r="X118" s="269">
        <f t="shared" si="91"/>
        <v>0</v>
      </c>
      <c r="Y118" s="269">
        <f t="shared" si="91"/>
        <v>0</v>
      </c>
      <c r="Z118" s="270"/>
      <c r="AA118" s="270"/>
      <c r="AB118" s="270"/>
      <c r="AC118" s="270"/>
      <c r="AD118" s="271"/>
      <c r="AE118" s="276">
        <v>2402.64</v>
      </c>
      <c r="AF118" s="270"/>
      <c r="AG118" s="270"/>
      <c r="AH118" s="270"/>
      <c r="AI118" s="270"/>
      <c r="AJ118" s="276">
        <v>18</v>
      </c>
      <c r="AK118" s="269">
        <v>0</v>
      </c>
      <c r="AL118" s="270"/>
      <c r="AM118" s="270"/>
      <c r="AN118" s="270"/>
      <c r="AO118" s="270"/>
      <c r="AP118" s="270"/>
      <c r="AQ118" s="270"/>
      <c r="AR118" s="270"/>
      <c r="AS118" s="270"/>
      <c r="AT118" s="270"/>
      <c r="AU118" s="270"/>
      <c r="AV118" s="271"/>
      <c r="AX118" s="194" t="s">
        <v>395</v>
      </c>
      <c r="AZ118" s="203">
        <f t="shared" si="86"/>
        <v>0</v>
      </c>
      <c r="BA118" s="204" t="str">
        <f t="shared" si="87"/>
        <v>-</v>
      </c>
    </row>
    <row r="119" spans="2:53" s="2" customFormat="1" x14ac:dyDescent="0.25">
      <c r="B119" s="148" t="s">
        <v>267</v>
      </c>
      <c r="C119" s="582" t="s">
        <v>268</v>
      </c>
      <c r="D119" s="582"/>
      <c r="E119" s="582"/>
      <c r="F119" s="642"/>
      <c r="G119" s="264">
        <f>'Priedas 5'!$G$113</f>
        <v>38408</v>
      </c>
      <c r="H119" s="268">
        <f t="shared" si="90"/>
        <v>8229</v>
      </c>
      <c r="I119" s="269">
        <f t="shared" si="90"/>
        <v>0</v>
      </c>
      <c r="J119" s="269">
        <f t="shared" si="90"/>
        <v>0</v>
      </c>
      <c r="K119" s="269">
        <f t="shared" si="90"/>
        <v>0</v>
      </c>
      <c r="L119" s="269">
        <f t="shared" si="90"/>
        <v>0</v>
      </c>
      <c r="M119" s="269">
        <f t="shared" si="90"/>
        <v>30179</v>
      </c>
      <c r="N119" s="269">
        <f t="shared" si="90"/>
        <v>0</v>
      </c>
      <c r="O119" s="269">
        <f t="shared" si="90"/>
        <v>0</v>
      </c>
      <c r="P119" s="269">
        <f t="shared" si="90"/>
        <v>0</v>
      </c>
      <c r="Q119" s="269">
        <f t="shared" si="90"/>
        <v>0</v>
      </c>
      <c r="R119" s="269">
        <f t="shared" si="91"/>
        <v>0</v>
      </c>
      <c r="S119" s="269">
        <f t="shared" si="91"/>
        <v>0</v>
      </c>
      <c r="T119" s="269">
        <f t="shared" si="91"/>
        <v>0</v>
      </c>
      <c r="U119" s="269">
        <f t="shared" si="91"/>
        <v>0</v>
      </c>
      <c r="V119" s="269">
        <f t="shared" si="91"/>
        <v>0</v>
      </c>
      <c r="W119" s="269">
        <f t="shared" si="91"/>
        <v>0</v>
      </c>
      <c r="X119" s="269">
        <f t="shared" si="91"/>
        <v>0</v>
      </c>
      <c r="Y119" s="269">
        <f t="shared" si="91"/>
        <v>0</v>
      </c>
      <c r="Z119" s="270"/>
      <c r="AA119" s="270"/>
      <c r="AB119" s="270"/>
      <c r="AC119" s="270"/>
      <c r="AD119" s="271"/>
      <c r="AE119" s="276">
        <v>8229</v>
      </c>
      <c r="AF119" s="270"/>
      <c r="AG119" s="270"/>
      <c r="AH119" s="270"/>
      <c r="AI119" s="270"/>
      <c r="AJ119" s="276">
        <v>30179</v>
      </c>
      <c r="AK119" s="269">
        <v>0</v>
      </c>
      <c r="AL119" s="270"/>
      <c r="AM119" s="270"/>
      <c r="AN119" s="270"/>
      <c r="AO119" s="270"/>
      <c r="AP119" s="270"/>
      <c r="AQ119" s="270"/>
      <c r="AR119" s="270"/>
      <c r="AS119" s="270"/>
      <c r="AT119" s="270"/>
      <c r="AU119" s="270"/>
      <c r="AV119" s="271"/>
      <c r="AX119" s="194" t="s">
        <v>395</v>
      </c>
      <c r="AZ119" s="203">
        <f t="shared" si="86"/>
        <v>0</v>
      </c>
      <c r="BA119" s="204" t="str">
        <f t="shared" si="87"/>
        <v>-</v>
      </c>
    </row>
    <row r="120" spans="2:53" s="2" customFormat="1" x14ac:dyDescent="0.25">
      <c r="B120" s="148" t="s">
        <v>269</v>
      </c>
      <c r="C120" s="582" t="s">
        <v>270</v>
      </c>
      <c r="D120" s="582"/>
      <c r="E120" s="582"/>
      <c r="F120" s="642"/>
      <c r="G120" s="264">
        <f>'Priedas 5'!$G$114</f>
        <v>834</v>
      </c>
      <c r="H120" s="268">
        <f t="shared" si="90"/>
        <v>834</v>
      </c>
      <c r="I120" s="269">
        <f t="shared" si="90"/>
        <v>0</v>
      </c>
      <c r="J120" s="269">
        <f t="shared" si="90"/>
        <v>0</v>
      </c>
      <c r="K120" s="269">
        <f t="shared" si="90"/>
        <v>0</v>
      </c>
      <c r="L120" s="269">
        <f t="shared" si="90"/>
        <v>0</v>
      </c>
      <c r="M120" s="269">
        <f t="shared" si="90"/>
        <v>0</v>
      </c>
      <c r="N120" s="269">
        <f t="shared" si="90"/>
        <v>0</v>
      </c>
      <c r="O120" s="269">
        <f t="shared" si="90"/>
        <v>0</v>
      </c>
      <c r="P120" s="269">
        <f t="shared" si="90"/>
        <v>0</v>
      </c>
      <c r="Q120" s="269">
        <f t="shared" si="90"/>
        <v>0</v>
      </c>
      <c r="R120" s="269">
        <f t="shared" si="91"/>
        <v>0</v>
      </c>
      <c r="S120" s="269">
        <f t="shared" si="91"/>
        <v>0</v>
      </c>
      <c r="T120" s="269">
        <f t="shared" si="91"/>
        <v>0</v>
      </c>
      <c r="U120" s="269">
        <f t="shared" si="91"/>
        <v>0</v>
      </c>
      <c r="V120" s="269">
        <f t="shared" si="91"/>
        <v>0</v>
      </c>
      <c r="W120" s="269">
        <f t="shared" si="91"/>
        <v>0</v>
      </c>
      <c r="X120" s="269">
        <f t="shared" si="91"/>
        <v>0</v>
      </c>
      <c r="Y120" s="269">
        <f t="shared" si="91"/>
        <v>0</v>
      </c>
      <c r="Z120" s="270"/>
      <c r="AA120" s="270"/>
      <c r="AB120" s="270"/>
      <c r="AC120" s="270"/>
      <c r="AD120" s="271"/>
      <c r="AE120" s="276">
        <v>834</v>
      </c>
      <c r="AF120" s="270"/>
      <c r="AG120" s="270"/>
      <c r="AH120" s="270"/>
      <c r="AI120" s="270"/>
      <c r="AJ120" s="270"/>
      <c r="AK120" s="269">
        <v>0</v>
      </c>
      <c r="AL120" s="270"/>
      <c r="AM120" s="270"/>
      <c r="AN120" s="270"/>
      <c r="AO120" s="270"/>
      <c r="AP120" s="270"/>
      <c r="AQ120" s="270"/>
      <c r="AR120" s="270"/>
      <c r="AS120" s="270"/>
      <c r="AT120" s="270"/>
      <c r="AU120" s="270"/>
      <c r="AV120" s="271"/>
      <c r="AX120" s="194" t="s">
        <v>395</v>
      </c>
      <c r="AZ120" s="203">
        <f t="shared" si="86"/>
        <v>0</v>
      </c>
      <c r="BA120" s="204" t="str">
        <f t="shared" si="87"/>
        <v>-</v>
      </c>
    </row>
    <row r="121" spans="2:53" s="2" customFormat="1" x14ac:dyDescent="0.25">
      <c r="B121" s="148" t="s">
        <v>271</v>
      </c>
      <c r="C121" s="582" t="s">
        <v>272</v>
      </c>
      <c r="D121" s="582"/>
      <c r="E121" s="582"/>
      <c r="F121" s="642"/>
      <c r="G121" s="264">
        <f>'Priedas 5'!$G$115</f>
        <v>0</v>
      </c>
      <c r="H121" s="268">
        <f t="shared" si="90"/>
        <v>0</v>
      </c>
      <c r="I121" s="269">
        <f t="shared" si="90"/>
        <v>0</v>
      </c>
      <c r="J121" s="269">
        <f t="shared" si="90"/>
        <v>0</v>
      </c>
      <c r="K121" s="269">
        <f t="shared" si="90"/>
        <v>0</v>
      </c>
      <c r="L121" s="269">
        <f t="shared" si="90"/>
        <v>0</v>
      </c>
      <c r="M121" s="269">
        <f t="shared" si="90"/>
        <v>0</v>
      </c>
      <c r="N121" s="269">
        <f t="shared" si="90"/>
        <v>0</v>
      </c>
      <c r="O121" s="269">
        <f t="shared" si="90"/>
        <v>0</v>
      </c>
      <c r="P121" s="269">
        <f t="shared" si="90"/>
        <v>0</v>
      </c>
      <c r="Q121" s="269">
        <f t="shared" si="90"/>
        <v>0</v>
      </c>
      <c r="R121" s="269">
        <f t="shared" si="91"/>
        <v>0</v>
      </c>
      <c r="S121" s="269">
        <f t="shared" si="91"/>
        <v>0</v>
      </c>
      <c r="T121" s="269">
        <f t="shared" si="91"/>
        <v>0</v>
      </c>
      <c r="U121" s="269">
        <f t="shared" si="91"/>
        <v>0</v>
      </c>
      <c r="V121" s="269">
        <f t="shared" si="91"/>
        <v>0</v>
      </c>
      <c r="W121" s="269">
        <f t="shared" si="91"/>
        <v>0</v>
      </c>
      <c r="X121" s="269">
        <f t="shared" si="91"/>
        <v>0</v>
      </c>
      <c r="Y121" s="269">
        <f t="shared" si="91"/>
        <v>0</v>
      </c>
      <c r="Z121" s="270"/>
      <c r="AA121" s="270"/>
      <c r="AB121" s="270"/>
      <c r="AC121" s="270"/>
      <c r="AD121" s="271"/>
      <c r="AE121" s="270"/>
      <c r="AF121" s="270"/>
      <c r="AG121" s="270"/>
      <c r="AH121" s="270"/>
      <c r="AI121" s="270"/>
      <c r="AJ121" s="270"/>
      <c r="AK121" s="269">
        <v>0</v>
      </c>
      <c r="AL121" s="270"/>
      <c r="AM121" s="270"/>
      <c r="AN121" s="270"/>
      <c r="AO121" s="270"/>
      <c r="AP121" s="270"/>
      <c r="AQ121" s="270"/>
      <c r="AR121" s="270"/>
      <c r="AS121" s="270"/>
      <c r="AT121" s="270"/>
      <c r="AU121" s="270"/>
      <c r="AV121" s="271"/>
      <c r="AX121" s="194" t="s">
        <v>395</v>
      </c>
      <c r="AZ121" s="203">
        <f t="shared" si="86"/>
        <v>0</v>
      </c>
      <c r="BA121" s="204" t="str">
        <f t="shared" si="87"/>
        <v>-</v>
      </c>
    </row>
    <row r="122" spans="2:53" s="2" customFormat="1" x14ac:dyDescent="0.25">
      <c r="B122" s="148" t="s">
        <v>273</v>
      </c>
      <c r="C122" s="582" t="s">
        <v>274</v>
      </c>
      <c r="D122" s="582"/>
      <c r="E122" s="582"/>
      <c r="F122" s="642"/>
      <c r="G122" s="264">
        <f>'Priedas 5'!$G$116</f>
        <v>880</v>
      </c>
      <c r="H122" s="268">
        <f t="shared" si="90"/>
        <v>0</v>
      </c>
      <c r="I122" s="269">
        <f t="shared" si="90"/>
        <v>0</v>
      </c>
      <c r="J122" s="269">
        <f t="shared" si="90"/>
        <v>0</v>
      </c>
      <c r="K122" s="269">
        <f t="shared" si="90"/>
        <v>0</v>
      </c>
      <c r="L122" s="269">
        <f t="shared" si="90"/>
        <v>0</v>
      </c>
      <c r="M122" s="269">
        <f t="shared" si="90"/>
        <v>0</v>
      </c>
      <c r="N122" s="269">
        <f t="shared" si="90"/>
        <v>0</v>
      </c>
      <c r="O122" s="269">
        <f t="shared" si="90"/>
        <v>0</v>
      </c>
      <c r="P122" s="269">
        <f t="shared" si="90"/>
        <v>880</v>
      </c>
      <c r="Q122" s="269">
        <f t="shared" si="90"/>
        <v>0</v>
      </c>
      <c r="R122" s="269">
        <f t="shared" si="91"/>
        <v>0</v>
      </c>
      <c r="S122" s="269">
        <f t="shared" si="91"/>
        <v>0</v>
      </c>
      <c r="T122" s="269">
        <f t="shared" si="91"/>
        <v>0</v>
      </c>
      <c r="U122" s="269">
        <f t="shared" si="91"/>
        <v>0</v>
      </c>
      <c r="V122" s="269">
        <f t="shared" si="91"/>
        <v>0</v>
      </c>
      <c r="W122" s="269">
        <f t="shared" si="91"/>
        <v>0</v>
      </c>
      <c r="X122" s="269">
        <f t="shared" si="91"/>
        <v>0</v>
      </c>
      <c r="Y122" s="269">
        <f t="shared" si="91"/>
        <v>0</v>
      </c>
      <c r="Z122" s="270"/>
      <c r="AA122" s="270"/>
      <c r="AB122" s="270"/>
      <c r="AC122" s="270"/>
      <c r="AD122" s="271"/>
      <c r="AE122" s="270"/>
      <c r="AF122" s="270"/>
      <c r="AG122" s="270"/>
      <c r="AH122" s="270"/>
      <c r="AI122" s="270"/>
      <c r="AJ122" s="270"/>
      <c r="AK122" s="269">
        <v>0</v>
      </c>
      <c r="AL122" s="270"/>
      <c r="AM122" s="276">
        <v>880</v>
      </c>
      <c r="AN122" s="270"/>
      <c r="AO122" s="270"/>
      <c r="AP122" s="270"/>
      <c r="AQ122" s="270"/>
      <c r="AR122" s="270"/>
      <c r="AS122" s="270"/>
      <c r="AT122" s="270"/>
      <c r="AU122" s="270"/>
      <c r="AV122" s="271"/>
      <c r="AX122" s="194" t="s">
        <v>395</v>
      </c>
      <c r="AZ122" s="203">
        <f t="shared" si="86"/>
        <v>0</v>
      </c>
      <c r="BA122" s="204" t="str">
        <f t="shared" si="87"/>
        <v>-</v>
      </c>
    </row>
    <row r="123" spans="2:53" s="2" customFormat="1" ht="15" customHeight="1" x14ac:dyDescent="0.25">
      <c r="B123" s="163" t="s">
        <v>275</v>
      </c>
      <c r="C123" s="592" t="s">
        <v>276</v>
      </c>
      <c r="D123" s="582"/>
      <c r="E123" s="582"/>
      <c r="F123" s="642"/>
      <c r="G123" s="264">
        <f>'Priedas 5'!$G$117</f>
        <v>16162.95</v>
      </c>
      <c r="H123" s="268">
        <f t="shared" si="90"/>
        <v>0</v>
      </c>
      <c r="I123" s="269">
        <f t="shared" si="90"/>
        <v>0</v>
      </c>
      <c r="J123" s="269">
        <f t="shared" si="90"/>
        <v>0</v>
      </c>
      <c r="K123" s="269">
        <f t="shared" si="90"/>
        <v>0</v>
      </c>
      <c r="L123" s="269">
        <f t="shared" si="90"/>
        <v>0</v>
      </c>
      <c r="M123" s="269">
        <f t="shared" si="90"/>
        <v>16162.95</v>
      </c>
      <c r="N123" s="269">
        <f t="shared" si="90"/>
        <v>0</v>
      </c>
      <c r="O123" s="269">
        <f t="shared" si="90"/>
        <v>0</v>
      </c>
      <c r="P123" s="269">
        <f t="shared" si="90"/>
        <v>0</v>
      </c>
      <c r="Q123" s="269">
        <f t="shared" si="90"/>
        <v>0</v>
      </c>
      <c r="R123" s="269">
        <f t="shared" si="91"/>
        <v>0</v>
      </c>
      <c r="S123" s="269">
        <f t="shared" si="91"/>
        <v>0</v>
      </c>
      <c r="T123" s="269">
        <f t="shared" si="91"/>
        <v>0</v>
      </c>
      <c r="U123" s="269">
        <f t="shared" si="91"/>
        <v>0</v>
      </c>
      <c r="V123" s="269">
        <f t="shared" si="91"/>
        <v>0</v>
      </c>
      <c r="W123" s="269">
        <f t="shared" si="91"/>
        <v>0</v>
      </c>
      <c r="X123" s="269">
        <f t="shared" si="91"/>
        <v>0</v>
      </c>
      <c r="Y123" s="269">
        <f t="shared" si="91"/>
        <v>0</v>
      </c>
      <c r="Z123" s="270"/>
      <c r="AA123" s="270"/>
      <c r="AB123" s="270"/>
      <c r="AC123" s="270"/>
      <c r="AD123" s="271"/>
      <c r="AE123" s="270"/>
      <c r="AF123" s="270"/>
      <c r="AG123" s="270"/>
      <c r="AH123" s="270"/>
      <c r="AI123" s="270"/>
      <c r="AJ123" s="276">
        <v>16162.95</v>
      </c>
      <c r="AK123" s="269">
        <v>0</v>
      </c>
      <c r="AL123" s="270"/>
      <c r="AM123" s="270"/>
      <c r="AN123" s="270"/>
      <c r="AO123" s="270"/>
      <c r="AP123" s="270"/>
      <c r="AQ123" s="270"/>
      <c r="AR123" s="270"/>
      <c r="AS123" s="270"/>
      <c r="AT123" s="270"/>
      <c r="AU123" s="270"/>
      <c r="AV123" s="271"/>
      <c r="AX123" s="194"/>
      <c r="AZ123" s="203">
        <f t="shared" si="86"/>
        <v>0</v>
      </c>
      <c r="BA123" s="204" t="str">
        <f t="shared" si="87"/>
        <v>-</v>
      </c>
    </row>
    <row r="124" spans="2:53" s="2" customFormat="1" ht="15" customHeight="1" x14ac:dyDescent="0.25">
      <c r="B124" s="163" t="s">
        <v>397</v>
      </c>
      <c r="C124" s="582" t="s">
        <v>278</v>
      </c>
      <c r="D124" s="582"/>
      <c r="E124" s="582"/>
      <c r="F124" s="642"/>
      <c r="G124" s="264">
        <f>'Priedas 5'!$G$118</f>
        <v>1538.46</v>
      </c>
      <c r="H124" s="268">
        <f t="shared" si="90"/>
        <v>1538.46</v>
      </c>
      <c r="I124" s="269">
        <f t="shared" si="90"/>
        <v>0</v>
      </c>
      <c r="J124" s="269">
        <f t="shared" si="90"/>
        <v>0</v>
      </c>
      <c r="K124" s="269">
        <f t="shared" si="90"/>
        <v>0</v>
      </c>
      <c r="L124" s="269">
        <f t="shared" si="90"/>
        <v>0</v>
      </c>
      <c r="M124" s="269">
        <f t="shared" si="90"/>
        <v>0</v>
      </c>
      <c r="N124" s="269">
        <f t="shared" si="90"/>
        <v>0</v>
      </c>
      <c r="O124" s="269">
        <f t="shared" si="90"/>
        <v>0</v>
      </c>
      <c r="P124" s="269">
        <f t="shared" si="90"/>
        <v>0</v>
      </c>
      <c r="Q124" s="269">
        <f t="shared" si="90"/>
        <v>0</v>
      </c>
      <c r="R124" s="269">
        <f t="shared" si="91"/>
        <v>0</v>
      </c>
      <c r="S124" s="269">
        <f t="shared" si="91"/>
        <v>0</v>
      </c>
      <c r="T124" s="269">
        <f t="shared" si="91"/>
        <v>0</v>
      </c>
      <c r="U124" s="269">
        <f t="shared" si="91"/>
        <v>0</v>
      </c>
      <c r="V124" s="269">
        <f t="shared" si="91"/>
        <v>0</v>
      </c>
      <c r="W124" s="269">
        <f t="shared" si="91"/>
        <v>0</v>
      </c>
      <c r="X124" s="269">
        <f t="shared" si="91"/>
        <v>0</v>
      </c>
      <c r="Y124" s="269">
        <f t="shared" si="91"/>
        <v>0</v>
      </c>
      <c r="Z124" s="270"/>
      <c r="AA124" s="270"/>
      <c r="AB124" s="270"/>
      <c r="AC124" s="270"/>
      <c r="AD124" s="271"/>
      <c r="AE124" s="276">
        <v>1538.46</v>
      </c>
      <c r="AF124" s="270"/>
      <c r="AG124" s="270"/>
      <c r="AH124" s="270"/>
      <c r="AI124" s="270"/>
      <c r="AJ124" s="270"/>
      <c r="AK124" s="269">
        <v>0</v>
      </c>
      <c r="AL124" s="270"/>
      <c r="AM124" s="270"/>
      <c r="AN124" s="270"/>
      <c r="AO124" s="270"/>
      <c r="AP124" s="270"/>
      <c r="AQ124" s="270"/>
      <c r="AR124" s="270"/>
      <c r="AS124" s="270"/>
      <c r="AT124" s="270"/>
      <c r="AU124" s="270"/>
      <c r="AV124" s="271"/>
      <c r="AX124" s="194" t="s">
        <v>395</v>
      </c>
      <c r="AZ124" s="203">
        <f t="shared" si="86"/>
        <v>0</v>
      </c>
      <c r="BA124" s="204" t="str">
        <f t="shared" si="87"/>
        <v>-</v>
      </c>
    </row>
    <row r="125" spans="2:53" s="2" customFormat="1" x14ac:dyDescent="0.25">
      <c r="B125" s="155" t="s">
        <v>279</v>
      </c>
      <c r="C125" s="590" t="s">
        <v>280</v>
      </c>
      <c r="D125" s="590"/>
      <c r="E125" s="590"/>
      <c r="F125" s="711"/>
      <c r="G125" s="264">
        <f>'Priedas 5'!$G$119</f>
        <v>920.16</v>
      </c>
      <c r="H125" s="277">
        <f t="shared" ref="H125:AC125" si="92">SUM(H126:H130)</f>
        <v>0</v>
      </c>
      <c r="I125" s="278">
        <f t="shared" si="92"/>
        <v>0</v>
      </c>
      <c r="J125" s="278">
        <f t="shared" si="92"/>
        <v>0</v>
      </c>
      <c r="K125" s="278">
        <f t="shared" si="92"/>
        <v>0</v>
      </c>
      <c r="L125" s="278">
        <f t="shared" si="92"/>
        <v>0</v>
      </c>
      <c r="M125" s="278">
        <f t="shared" si="92"/>
        <v>0</v>
      </c>
      <c r="N125" s="278">
        <f t="shared" si="92"/>
        <v>0</v>
      </c>
      <c r="O125" s="278">
        <f t="shared" si="92"/>
        <v>0</v>
      </c>
      <c r="P125" s="278">
        <f t="shared" si="92"/>
        <v>879.51</v>
      </c>
      <c r="Q125" s="278">
        <f t="shared" si="92"/>
        <v>0</v>
      </c>
      <c r="R125" s="278">
        <f t="shared" si="92"/>
        <v>0</v>
      </c>
      <c r="S125" s="278">
        <f t="shared" si="92"/>
        <v>0</v>
      </c>
      <c r="T125" s="278">
        <f t="shared" si="92"/>
        <v>0</v>
      </c>
      <c r="U125" s="278">
        <f t="shared" si="92"/>
        <v>0</v>
      </c>
      <c r="V125" s="278">
        <f t="shared" si="92"/>
        <v>0</v>
      </c>
      <c r="W125" s="278">
        <f t="shared" si="92"/>
        <v>0</v>
      </c>
      <c r="X125" s="278">
        <f t="shared" si="92"/>
        <v>0</v>
      </c>
      <c r="Y125" s="278">
        <f t="shared" si="92"/>
        <v>0</v>
      </c>
      <c r="Z125" s="278">
        <f t="shared" si="92"/>
        <v>0</v>
      </c>
      <c r="AA125" s="278">
        <f t="shared" si="92"/>
        <v>0</v>
      </c>
      <c r="AB125" s="278">
        <f t="shared" si="92"/>
        <v>0</v>
      </c>
      <c r="AC125" s="278">
        <f t="shared" si="92"/>
        <v>0</v>
      </c>
      <c r="AD125" s="281">
        <v>40.65</v>
      </c>
      <c r="AE125" s="278">
        <f t="shared" ref="AE125:AL125" si="93">SUM(AE126:AE130)</f>
        <v>0</v>
      </c>
      <c r="AF125" s="278">
        <f t="shared" si="93"/>
        <v>0</v>
      </c>
      <c r="AG125" s="278">
        <f t="shared" si="93"/>
        <v>0</v>
      </c>
      <c r="AH125" s="278">
        <f t="shared" si="93"/>
        <v>0</v>
      </c>
      <c r="AI125" s="278">
        <f t="shared" si="93"/>
        <v>0</v>
      </c>
      <c r="AJ125" s="278">
        <f t="shared" si="93"/>
        <v>0</v>
      </c>
      <c r="AK125" s="278">
        <f t="shared" si="93"/>
        <v>0</v>
      </c>
      <c r="AL125" s="278">
        <f t="shared" si="93"/>
        <v>0</v>
      </c>
      <c r="AM125" s="280">
        <v>879.51</v>
      </c>
      <c r="AN125" s="278">
        <f t="shared" ref="AN125:AV125" si="94">SUM(AN126:AN130)</f>
        <v>0</v>
      </c>
      <c r="AO125" s="278">
        <f t="shared" si="94"/>
        <v>0</v>
      </c>
      <c r="AP125" s="278">
        <f t="shared" si="94"/>
        <v>0</v>
      </c>
      <c r="AQ125" s="278">
        <f t="shared" si="94"/>
        <v>0</v>
      </c>
      <c r="AR125" s="278">
        <f t="shared" si="94"/>
        <v>0</v>
      </c>
      <c r="AS125" s="278">
        <f t="shared" si="94"/>
        <v>0</v>
      </c>
      <c r="AT125" s="278">
        <f t="shared" si="94"/>
        <v>0</v>
      </c>
      <c r="AU125" s="278">
        <f t="shared" si="94"/>
        <v>0</v>
      </c>
      <c r="AV125" s="279">
        <f t="shared" si="94"/>
        <v>0</v>
      </c>
      <c r="AX125" s="194" t="s">
        <v>395</v>
      </c>
      <c r="AZ125" s="203">
        <f t="shared" si="86"/>
        <v>0</v>
      </c>
      <c r="BA125" s="204" t="str">
        <f t="shared" si="87"/>
        <v>-</v>
      </c>
    </row>
    <row r="126" spans="2:53" s="2" customFormat="1" x14ac:dyDescent="0.25">
      <c r="B126" s="148" t="s">
        <v>281</v>
      </c>
      <c r="C126" s="582" t="s">
        <v>282</v>
      </c>
      <c r="D126" s="582"/>
      <c r="E126" s="582"/>
      <c r="F126" s="642"/>
      <c r="G126" s="264">
        <f>'Priedas 5'!$G$120</f>
        <v>920.16</v>
      </c>
      <c r="H126" s="291">
        <f t="shared" ref="H126:Q130" si="95">SUM(AE126)</f>
        <v>0</v>
      </c>
      <c r="I126" s="292">
        <f t="shared" si="95"/>
        <v>0</v>
      </c>
      <c r="J126" s="292">
        <f t="shared" si="95"/>
        <v>0</v>
      </c>
      <c r="K126" s="292">
        <f t="shared" si="95"/>
        <v>0</v>
      </c>
      <c r="L126" s="292">
        <f t="shared" si="95"/>
        <v>0</v>
      </c>
      <c r="M126" s="292">
        <f t="shared" si="95"/>
        <v>0</v>
      </c>
      <c r="N126" s="292">
        <f t="shared" si="95"/>
        <v>0</v>
      </c>
      <c r="O126" s="292">
        <f t="shared" si="95"/>
        <v>0</v>
      </c>
      <c r="P126" s="292">
        <f t="shared" si="95"/>
        <v>879.51</v>
      </c>
      <c r="Q126" s="292">
        <f t="shared" si="95"/>
        <v>0</v>
      </c>
      <c r="R126" s="292">
        <f t="shared" ref="R126:Y130" si="96">SUM(AO126)</f>
        <v>0</v>
      </c>
      <c r="S126" s="292">
        <f t="shared" si="96"/>
        <v>0</v>
      </c>
      <c r="T126" s="292">
        <f t="shared" si="96"/>
        <v>0</v>
      </c>
      <c r="U126" s="292">
        <f t="shared" si="96"/>
        <v>0</v>
      </c>
      <c r="V126" s="292">
        <f t="shared" si="96"/>
        <v>0</v>
      </c>
      <c r="W126" s="292">
        <f t="shared" si="96"/>
        <v>0</v>
      </c>
      <c r="X126" s="292">
        <f t="shared" si="96"/>
        <v>0</v>
      </c>
      <c r="Y126" s="292">
        <f t="shared" si="96"/>
        <v>0</v>
      </c>
      <c r="Z126" s="293"/>
      <c r="AA126" s="293"/>
      <c r="AB126" s="293"/>
      <c r="AC126" s="293"/>
      <c r="AD126" s="296">
        <v>40.65</v>
      </c>
      <c r="AE126" s="293"/>
      <c r="AF126" s="293"/>
      <c r="AG126" s="293"/>
      <c r="AH126" s="293"/>
      <c r="AI126" s="293"/>
      <c r="AJ126" s="293"/>
      <c r="AK126" s="269">
        <v>0</v>
      </c>
      <c r="AL126" s="293"/>
      <c r="AM126" s="295">
        <v>879.51</v>
      </c>
      <c r="AN126" s="293"/>
      <c r="AO126" s="293"/>
      <c r="AP126" s="293"/>
      <c r="AQ126" s="293"/>
      <c r="AR126" s="293"/>
      <c r="AS126" s="293"/>
      <c r="AT126" s="293"/>
      <c r="AU126" s="293"/>
      <c r="AV126" s="294"/>
      <c r="AX126" s="194" t="s">
        <v>395</v>
      </c>
      <c r="AZ126" s="203">
        <f t="shared" si="86"/>
        <v>0</v>
      </c>
      <c r="BA126" s="204" t="str">
        <f t="shared" si="87"/>
        <v>-</v>
      </c>
    </row>
    <row r="127" spans="2:53" s="2" customFormat="1" x14ac:dyDescent="0.25">
      <c r="B127" s="148" t="s">
        <v>283</v>
      </c>
      <c r="C127" s="582" t="s">
        <v>284</v>
      </c>
      <c r="D127" s="582"/>
      <c r="E127" s="582"/>
      <c r="F127" s="642"/>
      <c r="G127" s="264">
        <f>'Priedas 5'!$G$121</f>
        <v>0</v>
      </c>
      <c r="H127" s="291">
        <f t="shared" si="95"/>
        <v>0</v>
      </c>
      <c r="I127" s="292">
        <f t="shared" si="95"/>
        <v>0</v>
      </c>
      <c r="J127" s="292">
        <f t="shared" si="95"/>
        <v>0</v>
      </c>
      <c r="K127" s="292">
        <f t="shared" si="95"/>
        <v>0</v>
      </c>
      <c r="L127" s="292">
        <f t="shared" si="95"/>
        <v>0</v>
      </c>
      <c r="M127" s="292">
        <f t="shared" si="95"/>
        <v>0</v>
      </c>
      <c r="N127" s="292">
        <f t="shared" si="95"/>
        <v>0</v>
      </c>
      <c r="O127" s="292">
        <f t="shared" si="95"/>
        <v>0</v>
      </c>
      <c r="P127" s="292">
        <f t="shared" si="95"/>
        <v>0</v>
      </c>
      <c r="Q127" s="292">
        <f t="shared" si="95"/>
        <v>0</v>
      </c>
      <c r="R127" s="292">
        <f t="shared" si="96"/>
        <v>0</v>
      </c>
      <c r="S127" s="292">
        <f t="shared" si="96"/>
        <v>0</v>
      </c>
      <c r="T127" s="292">
        <f t="shared" si="96"/>
        <v>0</v>
      </c>
      <c r="U127" s="292">
        <f t="shared" si="96"/>
        <v>0</v>
      </c>
      <c r="V127" s="292">
        <f t="shared" si="96"/>
        <v>0</v>
      </c>
      <c r="W127" s="292">
        <f t="shared" si="96"/>
        <v>0</v>
      </c>
      <c r="X127" s="292">
        <f t="shared" si="96"/>
        <v>0</v>
      </c>
      <c r="Y127" s="292">
        <f t="shared" si="96"/>
        <v>0</v>
      </c>
      <c r="Z127" s="293"/>
      <c r="AA127" s="293"/>
      <c r="AB127" s="293"/>
      <c r="AC127" s="293"/>
      <c r="AD127" s="294"/>
      <c r="AE127" s="293"/>
      <c r="AF127" s="293"/>
      <c r="AG127" s="293"/>
      <c r="AH127" s="293"/>
      <c r="AI127" s="293"/>
      <c r="AJ127" s="293"/>
      <c r="AK127" s="269">
        <v>0</v>
      </c>
      <c r="AL127" s="293"/>
      <c r="AM127" s="293"/>
      <c r="AN127" s="293"/>
      <c r="AO127" s="293"/>
      <c r="AP127" s="293"/>
      <c r="AQ127" s="293"/>
      <c r="AR127" s="293"/>
      <c r="AS127" s="293"/>
      <c r="AT127" s="293"/>
      <c r="AU127" s="293"/>
      <c r="AV127" s="294"/>
      <c r="AX127" s="194" t="s">
        <v>395</v>
      </c>
      <c r="AZ127" s="203">
        <f t="shared" si="86"/>
        <v>0</v>
      </c>
      <c r="BA127" s="204" t="str">
        <f t="shared" si="87"/>
        <v>-</v>
      </c>
    </row>
    <row r="128" spans="2:53" s="2" customFormat="1" x14ac:dyDescent="0.25">
      <c r="B128" s="148" t="s">
        <v>285</v>
      </c>
      <c r="C128" s="582" t="s">
        <v>286</v>
      </c>
      <c r="D128" s="582"/>
      <c r="E128" s="582"/>
      <c r="F128" s="642"/>
      <c r="G128" s="264">
        <f>'Priedas 5'!$G$122</f>
        <v>0</v>
      </c>
      <c r="H128" s="291">
        <f t="shared" si="95"/>
        <v>0</v>
      </c>
      <c r="I128" s="292">
        <f t="shared" si="95"/>
        <v>0</v>
      </c>
      <c r="J128" s="292">
        <f t="shared" si="95"/>
        <v>0</v>
      </c>
      <c r="K128" s="292">
        <f t="shared" si="95"/>
        <v>0</v>
      </c>
      <c r="L128" s="292">
        <f t="shared" si="95"/>
        <v>0</v>
      </c>
      <c r="M128" s="292">
        <f t="shared" si="95"/>
        <v>0</v>
      </c>
      <c r="N128" s="292">
        <f t="shared" si="95"/>
        <v>0</v>
      </c>
      <c r="O128" s="292">
        <f t="shared" si="95"/>
        <v>0</v>
      </c>
      <c r="P128" s="292">
        <f t="shared" si="95"/>
        <v>0</v>
      </c>
      <c r="Q128" s="292">
        <f t="shared" si="95"/>
        <v>0</v>
      </c>
      <c r="R128" s="292">
        <f t="shared" si="96"/>
        <v>0</v>
      </c>
      <c r="S128" s="292">
        <f t="shared" si="96"/>
        <v>0</v>
      </c>
      <c r="T128" s="292">
        <f t="shared" si="96"/>
        <v>0</v>
      </c>
      <c r="U128" s="292">
        <f t="shared" si="96"/>
        <v>0</v>
      </c>
      <c r="V128" s="292">
        <f t="shared" si="96"/>
        <v>0</v>
      </c>
      <c r="W128" s="292">
        <f t="shared" si="96"/>
        <v>0</v>
      </c>
      <c r="X128" s="292">
        <f t="shared" si="96"/>
        <v>0</v>
      </c>
      <c r="Y128" s="292">
        <f t="shared" si="96"/>
        <v>0</v>
      </c>
      <c r="Z128" s="293"/>
      <c r="AA128" s="293"/>
      <c r="AB128" s="293"/>
      <c r="AC128" s="293"/>
      <c r="AD128" s="294"/>
      <c r="AE128" s="293"/>
      <c r="AF128" s="293"/>
      <c r="AG128" s="293"/>
      <c r="AH128" s="293"/>
      <c r="AI128" s="293"/>
      <c r="AJ128" s="293"/>
      <c r="AK128" s="269">
        <v>0</v>
      </c>
      <c r="AL128" s="293"/>
      <c r="AM128" s="293"/>
      <c r="AN128" s="293"/>
      <c r="AO128" s="293"/>
      <c r="AP128" s="293"/>
      <c r="AQ128" s="293"/>
      <c r="AR128" s="293"/>
      <c r="AS128" s="293"/>
      <c r="AT128" s="293"/>
      <c r="AU128" s="293"/>
      <c r="AV128" s="294"/>
      <c r="AX128" s="194" t="s">
        <v>395</v>
      </c>
      <c r="AZ128" s="203">
        <f t="shared" si="86"/>
        <v>0</v>
      </c>
      <c r="BA128" s="204" t="str">
        <f t="shared" si="87"/>
        <v>-</v>
      </c>
    </row>
    <row r="129" spans="2:53" s="2" customFormat="1" x14ac:dyDescent="0.25">
      <c r="B129" s="148" t="s">
        <v>287</v>
      </c>
      <c r="C129" s="582" t="s">
        <v>288</v>
      </c>
      <c r="D129" s="582"/>
      <c r="E129" s="582"/>
      <c r="F129" s="642"/>
      <c r="G129" s="264">
        <f>'Priedas 5'!$G$123</f>
        <v>0</v>
      </c>
      <c r="H129" s="291">
        <f t="shared" si="95"/>
        <v>0</v>
      </c>
      <c r="I129" s="292">
        <f t="shared" si="95"/>
        <v>0</v>
      </c>
      <c r="J129" s="292">
        <f t="shared" si="95"/>
        <v>0</v>
      </c>
      <c r="K129" s="292">
        <f t="shared" si="95"/>
        <v>0</v>
      </c>
      <c r="L129" s="292">
        <f t="shared" si="95"/>
        <v>0</v>
      </c>
      <c r="M129" s="292">
        <f t="shared" si="95"/>
        <v>0</v>
      </c>
      <c r="N129" s="292">
        <f t="shared" si="95"/>
        <v>0</v>
      </c>
      <c r="O129" s="292">
        <f t="shared" si="95"/>
        <v>0</v>
      </c>
      <c r="P129" s="292">
        <f t="shared" si="95"/>
        <v>0</v>
      </c>
      <c r="Q129" s="292">
        <f t="shared" si="95"/>
        <v>0</v>
      </c>
      <c r="R129" s="292">
        <f t="shared" si="96"/>
        <v>0</v>
      </c>
      <c r="S129" s="292">
        <f t="shared" si="96"/>
        <v>0</v>
      </c>
      <c r="T129" s="292">
        <f t="shared" si="96"/>
        <v>0</v>
      </c>
      <c r="U129" s="292">
        <f t="shared" si="96"/>
        <v>0</v>
      </c>
      <c r="V129" s="292">
        <f t="shared" si="96"/>
        <v>0</v>
      </c>
      <c r="W129" s="292">
        <f t="shared" si="96"/>
        <v>0</v>
      </c>
      <c r="X129" s="292">
        <f t="shared" si="96"/>
        <v>0</v>
      </c>
      <c r="Y129" s="292">
        <f t="shared" si="96"/>
        <v>0</v>
      </c>
      <c r="Z129" s="293"/>
      <c r="AA129" s="293"/>
      <c r="AB129" s="293"/>
      <c r="AC129" s="293"/>
      <c r="AD129" s="294"/>
      <c r="AE129" s="293"/>
      <c r="AF129" s="293"/>
      <c r="AG129" s="293"/>
      <c r="AH129" s="293"/>
      <c r="AI129" s="293"/>
      <c r="AJ129" s="293"/>
      <c r="AK129" s="269">
        <v>0</v>
      </c>
      <c r="AL129" s="293"/>
      <c r="AM129" s="293"/>
      <c r="AN129" s="293"/>
      <c r="AO129" s="293"/>
      <c r="AP129" s="293"/>
      <c r="AQ129" s="293"/>
      <c r="AR129" s="293"/>
      <c r="AS129" s="293"/>
      <c r="AT129" s="293"/>
      <c r="AU129" s="293"/>
      <c r="AV129" s="294"/>
      <c r="AX129" s="194" t="s">
        <v>395</v>
      </c>
      <c r="AZ129" s="203">
        <f t="shared" si="86"/>
        <v>0</v>
      </c>
      <c r="BA129" s="204" t="str">
        <f t="shared" si="87"/>
        <v>-</v>
      </c>
    </row>
    <row r="130" spans="2:53" s="2" customFormat="1" x14ac:dyDescent="0.25">
      <c r="B130" s="148" t="s">
        <v>289</v>
      </c>
      <c r="C130" s="582" t="s">
        <v>101</v>
      </c>
      <c r="D130" s="582"/>
      <c r="E130" s="582"/>
      <c r="F130" s="642"/>
      <c r="G130" s="264">
        <f>'Priedas 5'!$G$124</f>
        <v>0</v>
      </c>
      <c r="H130" s="291">
        <f t="shared" si="95"/>
        <v>0</v>
      </c>
      <c r="I130" s="292">
        <f t="shared" si="95"/>
        <v>0</v>
      </c>
      <c r="J130" s="292">
        <f t="shared" si="95"/>
        <v>0</v>
      </c>
      <c r="K130" s="292">
        <f t="shared" si="95"/>
        <v>0</v>
      </c>
      <c r="L130" s="292">
        <f t="shared" si="95"/>
        <v>0</v>
      </c>
      <c r="M130" s="292">
        <f t="shared" si="95"/>
        <v>0</v>
      </c>
      <c r="N130" s="292">
        <f t="shared" si="95"/>
        <v>0</v>
      </c>
      <c r="O130" s="292">
        <f t="shared" si="95"/>
        <v>0</v>
      </c>
      <c r="P130" s="292">
        <f t="shared" si="95"/>
        <v>0</v>
      </c>
      <c r="Q130" s="292">
        <f t="shared" si="95"/>
        <v>0</v>
      </c>
      <c r="R130" s="292">
        <f t="shared" si="96"/>
        <v>0</v>
      </c>
      <c r="S130" s="292">
        <f t="shared" si="96"/>
        <v>0</v>
      </c>
      <c r="T130" s="292">
        <f t="shared" si="96"/>
        <v>0</v>
      </c>
      <c r="U130" s="292">
        <f t="shared" si="96"/>
        <v>0</v>
      </c>
      <c r="V130" s="292">
        <f t="shared" si="96"/>
        <v>0</v>
      </c>
      <c r="W130" s="292">
        <f t="shared" si="96"/>
        <v>0</v>
      </c>
      <c r="X130" s="292">
        <f t="shared" si="96"/>
        <v>0</v>
      </c>
      <c r="Y130" s="292">
        <f t="shared" si="96"/>
        <v>0</v>
      </c>
      <c r="Z130" s="293"/>
      <c r="AA130" s="293"/>
      <c r="AB130" s="293"/>
      <c r="AC130" s="293"/>
      <c r="AD130" s="294"/>
      <c r="AE130" s="293"/>
      <c r="AF130" s="293"/>
      <c r="AG130" s="293"/>
      <c r="AH130" s="293"/>
      <c r="AI130" s="293"/>
      <c r="AJ130" s="293"/>
      <c r="AK130" s="269">
        <v>0</v>
      </c>
      <c r="AL130" s="293"/>
      <c r="AM130" s="293"/>
      <c r="AN130" s="293"/>
      <c r="AO130" s="293"/>
      <c r="AP130" s="293"/>
      <c r="AQ130" s="293"/>
      <c r="AR130" s="293"/>
      <c r="AS130" s="293"/>
      <c r="AT130" s="293"/>
      <c r="AU130" s="293"/>
      <c r="AV130" s="294"/>
      <c r="AX130" s="194" t="s">
        <v>395</v>
      </c>
      <c r="AZ130" s="203">
        <f t="shared" si="86"/>
        <v>0</v>
      </c>
      <c r="BA130" s="204" t="str">
        <f t="shared" si="87"/>
        <v>-</v>
      </c>
    </row>
    <row r="131" spans="2:53" s="2" customFormat="1" x14ac:dyDescent="0.25">
      <c r="B131" s="155" t="s">
        <v>290</v>
      </c>
      <c r="C131" s="590" t="s">
        <v>291</v>
      </c>
      <c r="D131" s="590"/>
      <c r="E131" s="590"/>
      <c r="F131" s="711"/>
      <c r="G131" s="264">
        <f>'Priedas 5'!$G$125</f>
        <v>14834.42</v>
      </c>
      <c r="H131" s="277">
        <f t="shared" ref="H131:AC131" si="97">SUM(H132:H143)</f>
        <v>0</v>
      </c>
      <c r="I131" s="278">
        <f t="shared" si="97"/>
        <v>0</v>
      </c>
      <c r="J131" s="278">
        <f t="shared" si="97"/>
        <v>0</v>
      </c>
      <c r="K131" s="278">
        <f t="shared" si="97"/>
        <v>0</v>
      </c>
      <c r="L131" s="278">
        <f t="shared" si="97"/>
        <v>0</v>
      </c>
      <c r="M131" s="278">
        <f t="shared" si="97"/>
        <v>0</v>
      </c>
      <c r="N131" s="278">
        <f t="shared" si="97"/>
        <v>0</v>
      </c>
      <c r="O131" s="278">
        <f t="shared" si="97"/>
        <v>0</v>
      </c>
      <c r="P131" s="278">
        <f t="shared" si="97"/>
        <v>3892.4700000000003</v>
      </c>
      <c r="Q131" s="278">
        <f t="shared" si="97"/>
        <v>3670</v>
      </c>
      <c r="R131" s="278">
        <f t="shared" si="97"/>
        <v>0</v>
      </c>
      <c r="S131" s="278">
        <f t="shared" si="97"/>
        <v>968</v>
      </c>
      <c r="T131" s="278">
        <f t="shared" si="97"/>
        <v>0</v>
      </c>
      <c r="U131" s="278">
        <f t="shared" si="97"/>
        <v>0</v>
      </c>
      <c r="V131" s="278">
        <f t="shared" si="97"/>
        <v>181.5</v>
      </c>
      <c r="W131" s="278">
        <f t="shared" si="97"/>
        <v>0</v>
      </c>
      <c r="X131" s="278">
        <f t="shared" si="97"/>
        <v>0</v>
      </c>
      <c r="Y131" s="278">
        <f t="shared" si="97"/>
        <v>0</v>
      </c>
      <c r="Z131" s="278">
        <f t="shared" si="97"/>
        <v>0</v>
      </c>
      <c r="AA131" s="278">
        <f t="shared" si="97"/>
        <v>0</v>
      </c>
      <c r="AB131" s="278">
        <f t="shared" si="97"/>
        <v>0</v>
      </c>
      <c r="AC131" s="278">
        <f t="shared" si="97"/>
        <v>0</v>
      </c>
      <c r="AD131" s="281">
        <v>6122.45</v>
      </c>
      <c r="AE131" s="278">
        <f t="shared" ref="AE131:AL131" si="98">SUM(AE132:AE143)</f>
        <v>0</v>
      </c>
      <c r="AF131" s="278">
        <f t="shared" si="98"/>
        <v>0</v>
      </c>
      <c r="AG131" s="278">
        <f t="shared" si="98"/>
        <v>0</v>
      </c>
      <c r="AH131" s="278">
        <f t="shared" si="98"/>
        <v>0</v>
      </c>
      <c r="AI131" s="278">
        <f t="shared" si="98"/>
        <v>0</v>
      </c>
      <c r="AJ131" s="278">
        <f t="shared" si="98"/>
        <v>0</v>
      </c>
      <c r="AK131" s="278">
        <f t="shared" si="98"/>
        <v>0</v>
      </c>
      <c r="AL131" s="278">
        <f t="shared" si="98"/>
        <v>0</v>
      </c>
      <c r="AM131" s="280">
        <v>3892.47</v>
      </c>
      <c r="AN131" s="280">
        <v>3670</v>
      </c>
      <c r="AO131" s="278">
        <f>SUM(AO132:AO143)</f>
        <v>0</v>
      </c>
      <c r="AP131" s="280">
        <v>968</v>
      </c>
      <c r="AQ131" s="278">
        <f>SUM(AQ132:AQ143)</f>
        <v>0</v>
      </c>
      <c r="AR131" s="278">
        <f>SUM(AR132:AR143)</f>
        <v>0</v>
      </c>
      <c r="AS131" s="280">
        <v>181.5</v>
      </c>
      <c r="AT131" s="278">
        <f>SUM(AT132:AT143)</f>
        <v>0</v>
      </c>
      <c r="AU131" s="278">
        <f>SUM(AU132:AU143)</f>
        <v>0</v>
      </c>
      <c r="AV131" s="279">
        <f>SUM(AV132:AV143)</f>
        <v>0</v>
      </c>
      <c r="AX131" s="194" t="s">
        <v>395</v>
      </c>
      <c r="AZ131" s="203">
        <f t="shared" si="86"/>
        <v>0</v>
      </c>
      <c r="BA131" s="204" t="str">
        <f t="shared" si="87"/>
        <v>-</v>
      </c>
    </row>
    <row r="132" spans="2:53" s="2" customFormat="1" ht="15" customHeight="1" x14ac:dyDescent="0.25">
      <c r="B132" s="163" t="s">
        <v>292</v>
      </c>
      <c r="C132" s="582" t="s">
        <v>293</v>
      </c>
      <c r="D132" s="582"/>
      <c r="E132" s="582"/>
      <c r="F132" s="642"/>
      <c r="G132" s="264">
        <f>'Priedas 5'!$G$126</f>
        <v>0</v>
      </c>
      <c r="H132" s="283">
        <f t="shared" ref="H132:H143" si="99">SUM(AE132)</f>
        <v>0</v>
      </c>
      <c r="I132" s="284">
        <f t="shared" ref="I132:I143" si="100">SUM(AF132)</f>
        <v>0</v>
      </c>
      <c r="J132" s="284">
        <f t="shared" ref="J132:J143" si="101">SUM(AG132)</f>
        <v>0</v>
      </c>
      <c r="K132" s="284">
        <f t="shared" ref="K132:K143" si="102">SUM(AH132)</f>
        <v>0</v>
      </c>
      <c r="L132" s="284">
        <f t="shared" ref="L132:L143" si="103">SUM(AI132)</f>
        <v>0</v>
      </c>
      <c r="M132" s="284">
        <f t="shared" ref="M132:M143" si="104">SUM(AJ132)</f>
        <v>0</v>
      </c>
      <c r="N132" s="284">
        <f t="shared" ref="N132:N143" si="105">SUM(AK132)</f>
        <v>0</v>
      </c>
      <c r="O132" s="284">
        <f t="shared" ref="O132:O143" si="106">SUM(AL132)</f>
        <v>0</v>
      </c>
      <c r="P132" s="284">
        <f t="shared" ref="P132:P143" si="107">SUM(AM132)</f>
        <v>0</v>
      </c>
      <c r="Q132" s="284">
        <f t="shared" ref="Q132:Q143" si="108">SUM(AN132)</f>
        <v>0</v>
      </c>
      <c r="R132" s="284">
        <f t="shared" ref="R132:R143" si="109">SUM(AO132)</f>
        <v>0</v>
      </c>
      <c r="S132" s="284">
        <f t="shared" ref="S132:S143" si="110">SUM(AP132)</f>
        <v>0</v>
      </c>
      <c r="T132" s="284">
        <f t="shared" ref="T132:T143" si="111">SUM(AQ132)</f>
        <v>0</v>
      </c>
      <c r="U132" s="284">
        <f t="shared" ref="U132:U143" si="112">SUM(AR132)</f>
        <v>0</v>
      </c>
      <c r="V132" s="284">
        <f t="shared" ref="V132:V143" si="113">SUM(AS132)</f>
        <v>0</v>
      </c>
      <c r="W132" s="284">
        <f t="shared" ref="W132:W143" si="114">SUM(AT132)</f>
        <v>0</v>
      </c>
      <c r="X132" s="284">
        <f t="shared" ref="X132:X143" si="115">SUM(AU132)</f>
        <v>0</v>
      </c>
      <c r="Y132" s="284">
        <f t="shared" ref="Y132:Y143" si="116">SUM(AV132)</f>
        <v>0</v>
      </c>
      <c r="Z132" s="270"/>
      <c r="AA132" s="270"/>
      <c r="AB132" s="270"/>
      <c r="AC132" s="270"/>
      <c r="AD132" s="271"/>
      <c r="AE132" s="270"/>
      <c r="AF132" s="270"/>
      <c r="AG132" s="270"/>
      <c r="AH132" s="270"/>
      <c r="AI132" s="270"/>
      <c r="AJ132" s="270"/>
      <c r="AK132" s="269">
        <v>0</v>
      </c>
      <c r="AL132" s="270"/>
      <c r="AM132" s="270"/>
      <c r="AN132" s="270"/>
      <c r="AO132" s="270"/>
      <c r="AP132" s="270"/>
      <c r="AQ132" s="270"/>
      <c r="AR132" s="270"/>
      <c r="AS132" s="270"/>
      <c r="AT132" s="270"/>
      <c r="AU132" s="270"/>
      <c r="AV132" s="271"/>
      <c r="AX132" s="194" t="s">
        <v>395</v>
      </c>
      <c r="AZ132" s="203">
        <f t="shared" si="86"/>
        <v>0</v>
      </c>
      <c r="BA132" s="204" t="str">
        <f t="shared" si="87"/>
        <v>-</v>
      </c>
    </row>
    <row r="133" spans="2:53" s="2" customFormat="1" ht="15" customHeight="1" x14ac:dyDescent="0.25">
      <c r="B133" s="163" t="s">
        <v>294</v>
      </c>
      <c r="C133" s="582" t="s">
        <v>295</v>
      </c>
      <c r="D133" s="582"/>
      <c r="E133" s="582"/>
      <c r="F133" s="642"/>
      <c r="G133" s="264">
        <f>'Priedas 5'!$G$127</f>
        <v>0</v>
      </c>
      <c r="H133" s="283">
        <f t="shared" si="99"/>
        <v>0</v>
      </c>
      <c r="I133" s="284">
        <f t="shared" si="100"/>
        <v>0</v>
      </c>
      <c r="J133" s="284">
        <f t="shared" si="101"/>
        <v>0</v>
      </c>
      <c r="K133" s="284">
        <f t="shared" si="102"/>
        <v>0</v>
      </c>
      <c r="L133" s="284">
        <f t="shared" si="103"/>
        <v>0</v>
      </c>
      <c r="M133" s="284">
        <f t="shared" si="104"/>
        <v>0</v>
      </c>
      <c r="N133" s="284">
        <f t="shared" si="105"/>
        <v>0</v>
      </c>
      <c r="O133" s="284">
        <f t="shared" si="106"/>
        <v>0</v>
      </c>
      <c r="P133" s="284">
        <f t="shared" si="107"/>
        <v>0</v>
      </c>
      <c r="Q133" s="284">
        <f t="shared" si="108"/>
        <v>0</v>
      </c>
      <c r="R133" s="284">
        <f t="shared" si="109"/>
        <v>0</v>
      </c>
      <c r="S133" s="284">
        <f t="shared" si="110"/>
        <v>0</v>
      </c>
      <c r="T133" s="284">
        <f t="shared" si="111"/>
        <v>0</v>
      </c>
      <c r="U133" s="284">
        <f t="shared" si="112"/>
        <v>0</v>
      </c>
      <c r="V133" s="284">
        <f t="shared" si="113"/>
        <v>0</v>
      </c>
      <c r="W133" s="284">
        <f t="shared" si="114"/>
        <v>0</v>
      </c>
      <c r="X133" s="284">
        <f t="shared" si="115"/>
        <v>0</v>
      </c>
      <c r="Y133" s="284">
        <f t="shared" si="116"/>
        <v>0</v>
      </c>
      <c r="Z133" s="270"/>
      <c r="AA133" s="270"/>
      <c r="AB133" s="270"/>
      <c r="AC133" s="270"/>
      <c r="AD133" s="271"/>
      <c r="AE133" s="270"/>
      <c r="AF133" s="270"/>
      <c r="AG133" s="270"/>
      <c r="AH133" s="270"/>
      <c r="AI133" s="270"/>
      <c r="AJ133" s="270"/>
      <c r="AK133" s="269">
        <v>0</v>
      </c>
      <c r="AL133" s="270"/>
      <c r="AM133" s="270"/>
      <c r="AN133" s="270"/>
      <c r="AO133" s="270"/>
      <c r="AP133" s="270"/>
      <c r="AQ133" s="270"/>
      <c r="AR133" s="270"/>
      <c r="AS133" s="270"/>
      <c r="AT133" s="270"/>
      <c r="AU133" s="270"/>
      <c r="AV133" s="271"/>
      <c r="AX133" s="194" t="s">
        <v>395</v>
      </c>
      <c r="AZ133" s="203">
        <f t="shared" si="86"/>
        <v>0</v>
      </c>
      <c r="BA133" s="204" t="str">
        <f t="shared" si="87"/>
        <v>-</v>
      </c>
    </row>
    <row r="134" spans="2:53" s="2" customFormat="1" ht="15" customHeight="1" x14ac:dyDescent="0.25">
      <c r="B134" s="163" t="s">
        <v>296</v>
      </c>
      <c r="C134" s="582" t="s">
        <v>297</v>
      </c>
      <c r="D134" s="582"/>
      <c r="E134" s="582"/>
      <c r="F134" s="642"/>
      <c r="G134" s="264">
        <f>'Priedas 5'!$G$128</f>
        <v>4012.19</v>
      </c>
      <c r="H134" s="291">
        <f t="shared" si="99"/>
        <v>0</v>
      </c>
      <c r="I134" s="292">
        <f t="shared" si="100"/>
        <v>0</v>
      </c>
      <c r="J134" s="292">
        <f t="shared" si="101"/>
        <v>0</v>
      </c>
      <c r="K134" s="292">
        <f t="shared" si="102"/>
        <v>0</v>
      </c>
      <c r="L134" s="292">
        <f t="shared" si="103"/>
        <v>0</v>
      </c>
      <c r="M134" s="292">
        <f t="shared" si="104"/>
        <v>0</v>
      </c>
      <c r="N134" s="292">
        <f t="shared" si="105"/>
        <v>0</v>
      </c>
      <c r="O134" s="292">
        <f t="shared" si="106"/>
        <v>0</v>
      </c>
      <c r="P134" s="292">
        <f t="shared" si="107"/>
        <v>2233.04</v>
      </c>
      <c r="Q134" s="292">
        <f t="shared" si="108"/>
        <v>0</v>
      </c>
      <c r="R134" s="292">
        <f t="shared" si="109"/>
        <v>0</v>
      </c>
      <c r="S134" s="292">
        <f t="shared" si="110"/>
        <v>0</v>
      </c>
      <c r="T134" s="292">
        <f t="shared" si="111"/>
        <v>0</v>
      </c>
      <c r="U134" s="292">
        <f t="shared" si="112"/>
        <v>0</v>
      </c>
      <c r="V134" s="292">
        <f t="shared" si="113"/>
        <v>0</v>
      </c>
      <c r="W134" s="292">
        <f t="shared" si="114"/>
        <v>0</v>
      </c>
      <c r="X134" s="292">
        <f t="shared" si="115"/>
        <v>0</v>
      </c>
      <c r="Y134" s="292">
        <f t="shared" si="116"/>
        <v>0</v>
      </c>
      <c r="Z134" s="293"/>
      <c r="AA134" s="293"/>
      <c r="AB134" s="293"/>
      <c r="AC134" s="293"/>
      <c r="AD134" s="296">
        <v>1779.15</v>
      </c>
      <c r="AE134" s="293"/>
      <c r="AF134" s="293"/>
      <c r="AG134" s="293"/>
      <c r="AH134" s="293"/>
      <c r="AI134" s="293"/>
      <c r="AJ134" s="293"/>
      <c r="AK134" s="269">
        <v>0</v>
      </c>
      <c r="AL134" s="293"/>
      <c r="AM134" s="295">
        <v>2233.04</v>
      </c>
      <c r="AN134" s="293"/>
      <c r="AO134" s="293"/>
      <c r="AP134" s="293"/>
      <c r="AQ134" s="293"/>
      <c r="AR134" s="293"/>
      <c r="AS134" s="293"/>
      <c r="AT134" s="293"/>
      <c r="AU134" s="293"/>
      <c r="AV134" s="294"/>
      <c r="AX134" s="194" t="s">
        <v>395</v>
      </c>
      <c r="AZ134" s="203">
        <f t="shared" si="86"/>
        <v>0</v>
      </c>
      <c r="BA134" s="204" t="str">
        <f t="shared" si="87"/>
        <v>-</v>
      </c>
    </row>
    <row r="135" spans="2:53" s="2" customFormat="1" ht="15" customHeight="1" x14ac:dyDescent="0.25">
      <c r="B135" s="163" t="s">
        <v>298</v>
      </c>
      <c r="C135" s="582" t="s">
        <v>299</v>
      </c>
      <c r="D135" s="582"/>
      <c r="E135" s="582"/>
      <c r="F135" s="642"/>
      <c r="G135" s="264">
        <f>'Priedas 5'!$G$129</f>
        <v>1367.96</v>
      </c>
      <c r="H135" s="291">
        <f t="shared" si="99"/>
        <v>0</v>
      </c>
      <c r="I135" s="292">
        <f t="shared" si="100"/>
        <v>0</v>
      </c>
      <c r="J135" s="292">
        <f t="shared" si="101"/>
        <v>0</v>
      </c>
      <c r="K135" s="292">
        <f t="shared" si="102"/>
        <v>0</v>
      </c>
      <c r="L135" s="292">
        <f t="shared" si="103"/>
        <v>0</v>
      </c>
      <c r="M135" s="292">
        <f t="shared" si="104"/>
        <v>0</v>
      </c>
      <c r="N135" s="292">
        <f t="shared" si="105"/>
        <v>0</v>
      </c>
      <c r="O135" s="292">
        <f t="shared" si="106"/>
        <v>0</v>
      </c>
      <c r="P135" s="292">
        <f t="shared" si="107"/>
        <v>1054.43</v>
      </c>
      <c r="Q135" s="292">
        <f t="shared" si="108"/>
        <v>0</v>
      </c>
      <c r="R135" s="292">
        <f t="shared" si="109"/>
        <v>0</v>
      </c>
      <c r="S135" s="292">
        <f t="shared" si="110"/>
        <v>0</v>
      </c>
      <c r="T135" s="292">
        <f t="shared" si="111"/>
        <v>0</v>
      </c>
      <c r="U135" s="292">
        <f t="shared" si="112"/>
        <v>0</v>
      </c>
      <c r="V135" s="292">
        <f t="shared" si="113"/>
        <v>0</v>
      </c>
      <c r="W135" s="292">
        <f t="shared" si="114"/>
        <v>0</v>
      </c>
      <c r="X135" s="292">
        <f t="shared" si="115"/>
        <v>0</v>
      </c>
      <c r="Y135" s="292">
        <f t="shared" si="116"/>
        <v>0</v>
      </c>
      <c r="Z135" s="293"/>
      <c r="AA135" s="293"/>
      <c r="AB135" s="293"/>
      <c r="AC135" s="293"/>
      <c r="AD135" s="296">
        <v>313.52999999999997</v>
      </c>
      <c r="AE135" s="293"/>
      <c r="AF135" s="293"/>
      <c r="AG135" s="293"/>
      <c r="AH135" s="293"/>
      <c r="AI135" s="293"/>
      <c r="AJ135" s="293"/>
      <c r="AK135" s="269">
        <v>0</v>
      </c>
      <c r="AL135" s="293"/>
      <c r="AM135" s="295">
        <v>1054.43</v>
      </c>
      <c r="AN135" s="293"/>
      <c r="AO135" s="293"/>
      <c r="AP135" s="293"/>
      <c r="AQ135" s="293"/>
      <c r="AR135" s="293"/>
      <c r="AS135" s="293"/>
      <c r="AT135" s="293"/>
      <c r="AU135" s="293"/>
      <c r="AV135" s="294"/>
      <c r="AX135" s="194" t="s">
        <v>395</v>
      </c>
      <c r="AZ135" s="203">
        <f t="shared" si="86"/>
        <v>0</v>
      </c>
      <c r="BA135" s="204" t="str">
        <f t="shared" si="87"/>
        <v>-</v>
      </c>
    </row>
    <row r="136" spans="2:53" s="2" customFormat="1" ht="15" customHeight="1" x14ac:dyDescent="0.25">
      <c r="B136" s="163" t="s">
        <v>300</v>
      </c>
      <c r="C136" s="582" t="s">
        <v>301</v>
      </c>
      <c r="D136" s="582"/>
      <c r="E136" s="582"/>
      <c r="F136" s="642"/>
      <c r="G136" s="264">
        <f>'Priedas 5'!$G$130</f>
        <v>1115.27</v>
      </c>
      <c r="H136" s="291">
        <f t="shared" si="99"/>
        <v>0</v>
      </c>
      <c r="I136" s="292">
        <f t="shared" si="100"/>
        <v>0</v>
      </c>
      <c r="J136" s="292">
        <f t="shared" si="101"/>
        <v>0</v>
      </c>
      <c r="K136" s="292">
        <f t="shared" si="102"/>
        <v>0</v>
      </c>
      <c r="L136" s="292">
        <f t="shared" si="103"/>
        <v>0</v>
      </c>
      <c r="M136" s="292">
        <f t="shared" si="104"/>
        <v>0</v>
      </c>
      <c r="N136" s="292">
        <f t="shared" si="105"/>
        <v>0</v>
      </c>
      <c r="O136" s="292">
        <f t="shared" si="106"/>
        <v>0</v>
      </c>
      <c r="P136" s="292">
        <f t="shared" si="107"/>
        <v>0</v>
      </c>
      <c r="Q136" s="292">
        <f t="shared" si="108"/>
        <v>0</v>
      </c>
      <c r="R136" s="292">
        <f t="shared" si="109"/>
        <v>0</v>
      </c>
      <c r="S136" s="292">
        <f t="shared" si="110"/>
        <v>0</v>
      </c>
      <c r="T136" s="292">
        <f t="shared" si="111"/>
        <v>0</v>
      </c>
      <c r="U136" s="292">
        <f t="shared" si="112"/>
        <v>0</v>
      </c>
      <c r="V136" s="292">
        <f t="shared" si="113"/>
        <v>0</v>
      </c>
      <c r="W136" s="292">
        <f t="shared" si="114"/>
        <v>0</v>
      </c>
      <c r="X136" s="292">
        <f t="shared" si="115"/>
        <v>0</v>
      </c>
      <c r="Y136" s="292">
        <f t="shared" si="116"/>
        <v>0</v>
      </c>
      <c r="Z136" s="293"/>
      <c r="AA136" s="293"/>
      <c r="AB136" s="293"/>
      <c r="AC136" s="293"/>
      <c r="AD136" s="296">
        <v>1115.27</v>
      </c>
      <c r="AE136" s="293"/>
      <c r="AF136" s="293"/>
      <c r="AG136" s="293"/>
      <c r="AH136" s="293"/>
      <c r="AI136" s="293"/>
      <c r="AJ136" s="293"/>
      <c r="AK136" s="269">
        <v>0</v>
      </c>
      <c r="AL136" s="293"/>
      <c r="AM136" s="293"/>
      <c r="AN136" s="293"/>
      <c r="AO136" s="293"/>
      <c r="AP136" s="293"/>
      <c r="AQ136" s="293"/>
      <c r="AR136" s="293"/>
      <c r="AS136" s="293"/>
      <c r="AT136" s="293"/>
      <c r="AU136" s="293"/>
      <c r="AV136" s="294"/>
      <c r="AX136" s="194" t="s">
        <v>395</v>
      </c>
      <c r="AZ136" s="203">
        <f t="shared" si="86"/>
        <v>0</v>
      </c>
      <c r="BA136" s="204" t="str">
        <f t="shared" si="87"/>
        <v>-</v>
      </c>
    </row>
    <row r="137" spans="2:53" s="2" customFormat="1" ht="15" customHeight="1" x14ac:dyDescent="0.25">
      <c r="B137" s="163" t="s">
        <v>302</v>
      </c>
      <c r="C137" s="582" t="s">
        <v>303</v>
      </c>
      <c r="D137" s="582"/>
      <c r="E137" s="582"/>
      <c r="F137" s="642"/>
      <c r="G137" s="264">
        <f>'Priedas 5'!$G$131</f>
        <v>0</v>
      </c>
      <c r="H137" s="291">
        <f t="shared" si="99"/>
        <v>0</v>
      </c>
      <c r="I137" s="292">
        <f t="shared" si="100"/>
        <v>0</v>
      </c>
      <c r="J137" s="292">
        <f t="shared" si="101"/>
        <v>0</v>
      </c>
      <c r="K137" s="292">
        <f t="shared" si="102"/>
        <v>0</v>
      </c>
      <c r="L137" s="292">
        <f t="shared" si="103"/>
        <v>0</v>
      </c>
      <c r="M137" s="292">
        <f t="shared" si="104"/>
        <v>0</v>
      </c>
      <c r="N137" s="292">
        <f t="shared" si="105"/>
        <v>0</v>
      </c>
      <c r="O137" s="292">
        <f t="shared" si="106"/>
        <v>0</v>
      </c>
      <c r="P137" s="292">
        <f t="shared" si="107"/>
        <v>0</v>
      </c>
      <c r="Q137" s="292">
        <f t="shared" si="108"/>
        <v>0</v>
      </c>
      <c r="R137" s="292">
        <f t="shared" si="109"/>
        <v>0</v>
      </c>
      <c r="S137" s="292">
        <f t="shared" si="110"/>
        <v>0</v>
      </c>
      <c r="T137" s="292">
        <f t="shared" si="111"/>
        <v>0</v>
      </c>
      <c r="U137" s="292">
        <f t="shared" si="112"/>
        <v>0</v>
      </c>
      <c r="V137" s="292">
        <f t="shared" si="113"/>
        <v>0</v>
      </c>
      <c r="W137" s="292">
        <f t="shared" si="114"/>
        <v>0</v>
      </c>
      <c r="X137" s="292">
        <f t="shared" si="115"/>
        <v>0</v>
      </c>
      <c r="Y137" s="292">
        <f t="shared" si="116"/>
        <v>0</v>
      </c>
      <c r="Z137" s="293"/>
      <c r="AA137" s="293"/>
      <c r="AB137" s="293"/>
      <c r="AC137" s="293"/>
      <c r="AD137" s="294"/>
      <c r="AE137" s="293"/>
      <c r="AF137" s="293"/>
      <c r="AG137" s="293"/>
      <c r="AH137" s="293"/>
      <c r="AI137" s="293"/>
      <c r="AJ137" s="293"/>
      <c r="AK137" s="269">
        <v>0</v>
      </c>
      <c r="AL137" s="293"/>
      <c r="AM137" s="293"/>
      <c r="AN137" s="293"/>
      <c r="AO137" s="293"/>
      <c r="AP137" s="293"/>
      <c r="AQ137" s="293"/>
      <c r="AR137" s="293"/>
      <c r="AS137" s="293"/>
      <c r="AT137" s="293"/>
      <c r="AU137" s="293"/>
      <c r="AV137" s="294"/>
      <c r="AX137" s="194" t="s">
        <v>395</v>
      </c>
      <c r="AZ137" s="203">
        <f t="shared" si="86"/>
        <v>0</v>
      </c>
      <c r="BA137" s="204" t="str">
        <f t="shared" si="87"/>
        <v>-</v>
      </c>
    </row>
    <row r="138" spans="2:53" s="2" customFormat="1" ht="15" customHeight="1" x14ac:dyDescent="0.25">
      <c r="B138" s="163" t="s">
        <v>304</v>
      </c>
      <c r="C138" s="582" t="s">
        <v>305</v>
      </c>
      <c r="D138" s="582"/>
      <c r="E138" s="582"/>
      <c r="F138" s="642"/>
      <c r="G138" s="264">
        <f>'Priedas 5'!$G$132</f>
        <v>0</v>
      </c>
      <c r="H138" s="291">
        <f t="shared" si="99"/>
        <v>0</v>
      </c>
      <c r="I138" s="292">
        <f t="shared" si="100"/>
        <v>0</v>
      </c>
      <c r="J138" s="292">
        <f t="shared" si="101"/>
        <v>0</v>
      </c>
      <c r="K138" s="292">
        <f t="shared" si="102"/>
        <v>0</v>
      </c>
      <c r="L138" s="292">
        <f t="shared" si="103"/>
        <v>0</v>
      </c>
      <c r="M138" s="292">
        <f t="shared" si="104"/>
        <v>0</v>
      </c>
      <c r="N138" s="292">
        <f t="shared" si="105"/>
        <v>0</v>
      </c>
      <c r="O138" s="292">
        <f t="shared" si="106"/>
        <v>0</v>
      </c>
      <c r="P138" s="292">
        <f t="shared" si="107"/>
        <v>0</v>
      </c>
      <c r="Q138" s="292">
        <f t="shared" si="108"/>
        <v>0</v>
      </c>
      <c r="R138" s="292">
        <f t="shared" si="109"/>
        <v>0</v>
      </c>
      <c r="S138" s="292">
        <f t="shared" si="110"/>
        <v>0</v>
      </c>
      <c r="T138" s="292">
        <f t="shared" si="111"/>
        <v>0</v>
      </c>
      <c r="U138" s="292">
        <f t="shared" si="112"/>
        <v>0</v>
      </c>
      <c r="V138" s="292">
        <f t="shared" si="113"/>
        <v>0</v>
      </c>
      <c r="W138" s="292">
        <f t="shared" si="114"/>
        <v>0</v>
      </c>
      <c r="X138" s="292">
        <f t="shared" si="115"/>
        <v>0</v>
      </c>
      <c r="Y138" s="292">
        <f t="shared" si="116"/>
        <v>0</v>
      </c>
      <c r="Z138" s="293"/>
      <c r="AA138" s="293"/>
      <c r="AB138" s="293"/>
      <c r="AC138" s="293"/>
      <c r="AD138" s="294"/>
      <c r="AE138" s="293"/>
      <c r="AF138" s="293"/>
      <c r="AG138" s="293"/>
      <c r="AH138" s="293"/>
      <c r="AI138" s="293"/>
      <c r="AJ138" s="293"/>
      <c r="AK138" s="269">
        <v>0</v>
      </c>
      <c r="AL138" s="293"/>
      <c r="AM138" s="293"/>
      <c r="AN138" s="293"/>
      <c r="AO138" s="293"/>
      <c r="AP138" s="293"/>
      <c r="AQ138" s="293"/>
      <c r="AR138" s="293"/>
      <c r="AS138" s="293"/>
      <c r="AT138" s="293"/>
      <c r="AU138" s="293"/>
      <c r="AV138" s="294"/>
      <c r="AX138" s="194" t="s">
        <v>395</v>
      </c>
      <c r="AZ138" s="203">
        <f t="shared" si="86"/>
        <v>0</v>
      </c>
      <c r="BA138" s="204" t="str">
        <f t="shared" si="87"/>
        <v>-</v>
      </c>
    </row>
    <row r="139" spans="2:53" s="2" customFormat="1" x14ac:dyDescent="0.25">
      <c r="B139" s="163" t="s">
        <v>306</v>
      </c>
      <c r="C139" s="582" t="s">
        <v>307</v>
      </c>
      <c r="D139" s="582"/>
      <c r="E139" s="582"/>
      <c r="F139" s="642"/>
      <c r="G139" s="264">
        <f>'Priedas 5'!$G$133</f>
        <v>0</v>
      </c>
      <c r="H139" s="291">
        <f t="shared" si="99"/>
        <v>0</v>
      </c>
      <c r="I139" s="292">
        <f t="shared" si="100"/>
        <v>0</v>
      </c>
      <c r="J139" s="292">
        <f t="shared" si="101"/>
        <v>0</v>
      </c>
      <c r="K139" s="292">
        <f t="shared" si="102"/>
        <v>0</v>
      </c>
      <c r="L139" s="292">
        <f t="shared" si="103"/>
        <v>0</v>
      </c>
      <c r="M139" s="292">
        <f t="shared" si="104"/>
        <v>0</v>
      </c>
      <c r="N139" s="292">
        <f t="shared" si="105"/>
        <v>0</v>
      </c>
      <c r="O139" s="292">
        <f t="shared" si="106"/>
        <v>0</v>
      </c>
      <c r="P139" s="292">
        <f t="shared" si="107"/>
        <v>0</v>
      </c>
      <c r="Q139" s="292">
        <f t="shared" si="108"/>
        <v>0</v>
      </c>
      <c r="R139" s="292">
        <f t="shared" si="109"/>
        <v>0</v>
      </c>
      <c r="S139" s="292">
        <f t="shared" si="110"/>
        <v>0</v>
      </c>
      <c r="T139" s="292">
        <f t="shared" si="111"/>
        <v>0</v>
      </c>
      <c r="U139" s="292">
        <f t="shared" si="112"/>
        <v>0</v>
      </c>
      <c r="V139" s="292">
        <f t="shared" si="113"/>
        <v>0</v>
      </c>
      <c r="W139" s="292">
        <f t="shared" si="114"/>
        <v>0</v>
      </c>
      <c r="X139" s="292">
        <f t="shared" si="115"/>
        <v>0</v>
      </c>
      <c r="Y139" s="292">
        <f t="shared" si="116"/>
        <v>0</v>
      </c>
      <c r="Z139" s="293"/>
      <c r="AA139" s="293"/>
      <c r="AB139" s="293"/>
      <c r="AC139" s="293"/>
      <c r="AD139" s="294"/>
      <c r="AE139" s="293"/>
      <c r="AF139" s="293"/>
      <c r="AG139" s="293"/>
      <c r="AH139" s="293"/>
      <c r="AI139" s="293"/>
      <c r="AJ139" s="293"/>
      <c r="AK139" s="269">
        <v>0</v>
      </c>
      <c r="AL139" s="293"/>
      <c r="AM139" s="293"/>
      <c r="AN139" s="293"/>
      <c r="AO139" s="293"/>
      <c r="AP139" s="293"/>
      <c r="AQ139" s="293"/>
      <c r="AR139" s="293"/>
      <c r="AS139" s="293"/>
      <c r="AT139" s="293"/>
      <c r="AU139" s="293"/>
      <c r="AV139" s="294"/>
      <c r="AX139" s="194" t="s">
        <v>395</v>
      </c>
      <c r="AZ139" s="203">
        <f t="shared" si="86"/>
        <v>0</v>
      </c>
      <c r="BA139" s="204" t="str">
        <f t="shared" si="87"/>
        <v>-</v>
      </c>
    </row>
    <row r="140" spans="2:53" s="2" customFormat="1" ht="15" customHeight="1" x14ac:dyDescent="0.25">
      <c r="B140" s="163" t="s">
        <v>308</v>
      </c>
      <c r="C140" s="592" t="s">
        <v>309</v>
      </c>
      <c r="D140" s="582"/>
      <c r="E140" s="582"/>
      <c r="F140" s="642"/>
      <c r="G140" s="264">
        <f>'Priedas 5'!$G$134</f>
        <v>0</v>
      </c>
      <c r="H140" s="291">
        <f t="shared" si="99"/>
        <v>0</v>
      </c>
      <c r="I140" s="292">
        <f t="shared" si="100"/>
        <v>0</v>
      </c>
      <c r="J140" s="292">
        <f t="shared" si="101"/>
        <v>0</v>
      </c>
      <c r="K140" s="292">
        <f t="shared" si="102"/>
        <v>0</v>
      </c>
      <c r="L140" s="292">
        <f t="shared" si="103"/>
        <v>0</v>
      </c>
      <c r="M140" s="292">
        <f t="shared" si="104"/>
        <v>0</v>
      </c>
      <c r="N140" s="292">
        <f t="shared" si="105"/>
        <v>0</v>
      </c>
      <c r="O140" s="292">
        <f t="shared" si="106"/>
        <v>0</v>
      </c>
      <c r="P140" s="292">
        <f t="shared" si="107"/>
        <v>0</v>
      </c>
      <c r="Q140" s="292">
        <f t="shared" si="108"/>
        <v>0</v>
      </c>
      <c r="R140" s="292">
        <f t="shared" si="109"/>
        <v>0</v>
      </c>
      <c r="S140" s="292">
        <f t="shared" si="110"/>
        <v>0</v>
      </c>
      <c r="T140" s="292">
        <f t="shared" si="111"/>
        <v>0</v>
      </c>
      <c r="U140" s="292">
        <f t="shared" si="112"/>
        <v>0</v>
      </c>
      <c r="V140" s="292">
        <f t="shared" si="113"/>
        <v>0</v>
      </c>
      <c r="W140" s="292">
        <f t="shared" si="114"/>
        <v>0</v>
      </c>
      <c r="X140" s="292">
        <f t="shared" si="115"/>
        <v>0</v>
      </c>
      <c r="Y140" s="292">
        <f t="shared" si="116"/>
        <v>0</v>
      </c>
      <c r="Z140" s="293"/>
      <c r="AA140" s="293"/>
      <c r="AB140" s="293"/>
      <c r="AC140" s="293"/>
      <c r="AD140" s="294"/>
      <c r="AE140" s="293"/>
      <c r="AF140" s="293"/>
      <c r="AG140" s="293"/>
      <c r="AH140" s="293"/>
      <c r="AI140" s="293"/>
      <c r="AJ140" s="293"/>
      <c r="AK140" s="269">
        <v>0</v>
      </c>
      <c r="AL140" s="293"/>
      <c r="AM140" s="293"/>
      <c r="AN140" s="293"/>
      <c r="AO140" s="293"/>
      <c r="AP140" s="293"/>
      <c r="AQ140" s="293"/>
      <c r="AR140" s="293"/>
      <c r="AS140" s="293"/>
      <c r="AT140" s="293"/>
      <c r="AU140" s="293"/>
      <c r="AV140" s="294"/>
      <c r="AX140" s="194" t="s">
        <v>395</v>
      </c>
      <c r="AZ140" s="203">
        <f t="shared" si="86"/>
        <v>0</v>
      </c>
      <c r="BA140" s="204" t="str">
        <f t="shared" si="87"/>
        <v>-</v>
      </c>
    </row>
    <row r="141" spans="2:53" s="2" customFormat="1" ht="15" customHeight="1" x14ac:dyDescent="0.25">
      <c r="B141" s="210" t="s">
        <v>398</v>
      </c>
      <c r="C141" s="582" t="s">
        <v>311</v>
      </c>
      <c r="D141" s="582"/>
      <c r="E141" s="582"/>
      <c r="F141" s="642"/>
      <c r="G141" s="264">
        <f>'Priedas 5'!$G$135</f>
        <v>8339</v>
      </c>
      <c r="H141" s="291">
        <f t="shared" si="99"/>
        <v>0</v>
      </c>
      <c r="I141" s="292">
        <f t="shared" si="100"/>
        <v>0</v>
      </c>
      <c r="J141" s="292">
        <f t="shared" si="101"/>
        <v>0</v>
      </c>
      <c r="K141" s="292">
        <f t="shared" si="102"/>
        <v>0</v>
      </c>
      <c r="L141" s="292">
        <f t="shared" si="103"/>
        <v>0</v>
      </c>
      <c r="M141" s="292">
        <f t="shared" si="104"/>
        <v>0</v>
      </c>
      <c r="N141" s="292">
        <f t="shared" si="105"/>
        <v>0</v>
      </c>
      <c r="O141" s="292">
        <f t="shared" si="106"/>
        <v>0</v>
      </c>
      <c r="P141" s="292">
        <f t="shared" si="107"/>
        <v>605</v>
      </c>
      <c r="Q141" s="292">
        <f t="shared" si="108"/>
        <v>3670</v>
      </c>
      <c r="R141" s="292">
        <f t="shared" si="109"/>
        <v>0</v>
      </c>
      <c r="S141" s="292">
        <f t="shared" si="110"/>
        <v>968</v>
      </c>
      <c r="T141" s="292">
        <f t="shared" si="111"/>
        <v>0</v>
      </c>
      <c r="U141" s="292">
        <f t="shared" si="112"/>
        <v>0</v>
      </c>
      <c r="V141" s="292">
        <f t="shared" si="113"/>
        <v>181.5</v>
      </c>
      <c r="W141" s="292">
        <f t="shared" si="114"/>
        <v>0</v>
      </c>
      <c r="X141" s="292">
        <f t="shared" si="115"/>
        <v>0</v>
      </c>
      <c r="Y141" s="292">
        <f t="shared" si="116"/>
        <v>0</v>
      </c>
      <c r="Z141" s="293"/>
      <c r="AA141" s="293"/>
      <c r="AB141" s="293"/>
      <c r="AC141" s="293"/>
      <c r="AD141" s="296">
        <v>2914.5</v>
      </c>
      <c r="AE141" s="293"/>
      <c r="AF141" s="293"/>
      <c r="AG141" s="293"/>
      <c r="AH141" s="293"/>
      <c r="AI141" s="293"/>
      <c r="AJ141" s="293"/>
      <c r="AK141" s="269">
        <v>0</v>
      </c>
      <c r="AL141" s="293"/>
      <c r="AM141" s="295">
        <v>605</v>
      </c>
      <c r="AN141" s="295">
        <v>3670</v>
      </c>
      <c r="AO141" s="293"/>
      <c r="AP141" s="295">
        <v>968</v>
      </c>
      <c r="AQ141" s="293"/>
      <c r="AR141" s="293"/>
      <c r="AS141" s="295">
        <v>181.5</v>
      </c>
      <c r="AT141" s="293"/>
      <c r="AU141" s="293"/>
      <c r="AV141" s="294"/>
      <c r="AX141" s="194" t="s">
        <v>395</v>
      </c>
      <c r="AZ141" s="203">
        <f t="shared" si="86"/>
        <v>0</v>
      </c>
      <c r="BA141" s="204" t="str">
        <f t="shared" si="87"/>
        <v>-</v>
      </c>
    </row>
    <row r="142" spans="2:53" s="2" customFormat="1" ht="15" customHeight="1" x14ac:dyDescent="0.25">
      <c r="B142" s="210" t="s">
        <v>399</v>
      </c>
      <c r="C142" s="582" t="s">
        <v>101</v>
      </c>
      <c r="D142" s="582"/>
      <c r="E142" s="582"/>
      <c r="F142" s="642"/>
      <c r="G142" s="264">
        <f>'Priedas 5'!$G$136</f>
        <v>0</v>
      </c>
      <c r="H142" s="291">
        <f t="shared" si="99"/>
        <v>0</v>
      </c>
      <c r="I142" s="292">
        <f t="shared" si="100"/>
        <v>0</v>
      </c>
      <c r="J142" s="292">
        <f t="shared" si="101"/>
        <v>0</v>
      </c>
      <c r="K142" s="292">
        <f t="shared" si="102"/>
        <v>0</v>
      </c>
      <c r="L142" s="292">
        <f t="shared" si="103"/>
        <v>0</v>
      </c>
      <c r="M142" s="292">
        <f t="shared" si="104"/>
        <v>0</v>
      </c>
      <c r="N142" s="292">
        <f t="shared" si="105"/>
        <v>0</v>
      </c>
      <c r="O142" s="292">
        <f t="shared" si="106"/>
        <v>0</v>
      </c>
      <c r="P142" s="292">
        <f t="shared" si="107"/>
        <v>0</v>
      </c>
      <c r="Q142" s="292">
        <f t="shared" si="108"/>
        <v>0</v>
      </c>
      <c r="R142" s="292">
        <f t="shared" si="109"/>
        <v>0</v>
      </c>
      <c r="S142" s="292">
        <f t="shared" si="110"/>
        <v>0</v>
      </c>
      <c r="T142" s="292">
        <f t="shared" si="111"/>
        <v>0</v>
      </c>
      <c r="U142" s="292">
        <f t="shared" si="112"/>
        <v>0</v>
      </c>
      <c r="V142" s="292">
        <f t="shared" si="113"/>
        <v>0</v>
      </c>
      <c r="W142" s="292">
        <f t="shared" si="114"/>
        <v>0</v>
      </c>
      <c r="X142" s="292">
        <f t="shared" si="115"/>
        <v>0</v>
      </c>
      <c r="Y142" s="292">
        <f t="shared" si="116"/>
        <v>0</v>
      </c>
      <c r="Z142" s="293"/>
      <c r="AA142" s="293"/>
      <c r="AB142" s="293"/>
      <c r="AC142" s="293"/>
      <c r="AD142" s="294"/>
      <c r="AE142" s="293"/>
      <c r="AF142" s="293"/>
      <c r="AG142" s="293"/>
      <c r="AH142" s="293"/>
      <c r="AI142" s="293"/>
      <c r="AJ142" s="293"/>
      <c r="AK142" s="269">
        <v>0</v>
      </c>
      <c r="AL142" s="293"/>
      <c r="AM142" s="293"/>
      <c r="AN142" s="293"/>
      <c r="AO142" s="293"/>
      <c r="AP142" s="293"/>
      <c r="AQ142" s="293"/>
      <c r="AR142" s="293"/>
      <c r="AS142" s="293"/>
      <c r="AT142" s="293"/>
      <c r="AU142" s="293"/>
      <c r="AV142" s="294"/>
      <c r="AX142" s="194" t="s">
        <v>395</v>
      </c>
      <c r="AZ142" s="203">
        <f t="shared" si="86"/>
        <v>0</v>
      </c>
      <c r="BA142" s="204" t="str">
        <f t="shared" si="87"/>
        <v>-</v>
      </c>
    </row>
    <row r="143" spans="2:53" s="2" customFormat="1" ht="15" customHeight="1" x14ac:dyDescent="0.25">
      <c r="B143" s="210" t="s">
        <v>400</v>
      </c>
      <c r="C143" s="582" t="s">
        <v>101</v>
      </c>
      <c r="D143" s="582"/>
      <c r="E143" s="582"/>
      <c r="F143" s="642"/>
      <c r="G143" s="264">
        <f>'Priedas 5'!$G$137</f>
        <v>0</v>
      </c>
      <c r="H143" s="291">
        <f t="shared" si="99"/>
        <v>0</v>
      </c>
      <c r="I143" s="292">
        <f t="shared" si="100"/>
        <v>0</v>
      </c>
      <c r="J143" s="292">
        <f t="shared" si="101"/>
        <v>0</v>
      </c>
      <c r="K143" s="292">
        <f t="shared" si="102"/>
        <v>0</v>
      </c>
      <c r="L143" s="292">
        <f t="shared" si="103"/>
        <v>0</v>
      </c>
      <c r="M143" s="292">
        <f t="shared" si="104"/>
        <v>0</v>
      </c>
      <c r="N143" s="292">
        <f t="shared" si="105"/>
        <v>0</v>
      </c>
      <c r="O143" s="292">
        <f t="shared" si="106"/>
        <v>0</v>
      </c>
      <c r="P143" s="292">
        <f t="shared" si="107"/>
        <v>0</v>
      </c>
      <c r="Q143" s="292">
        <f t="shared" si="108"/>
        <v>0</v>
      </c>
      <c r="R143" s="292">
        <f t="shared" si="109"/>
        <v>0</v>
      </c>
      <c r="S143" s="292">
        <f t="shared" si="110"/>
        <v>0</v>
      </c>
      <c r="T143" s="292">
        <f t="shared" si="111"/>
        <v>0</v>
      </c>
      <c r="U143" s="292">
        <f t="shared" si="112"/>
        <v>0</v>
      </c>
      <c r="V143" s="292">
        <f t="shared" si="113"/>
        <v>0</v>
      </c>
      <c r="W143" s="292">
        <f t="shared" si="114"/>
        <v>0</v>
      </c>
      <c r="X143" s="292">
        <f t="shared" si="115"/>
        <v>0</v>
      </c>
      <c r="Y143" s="292">
        <f t="shared" si="116"/>
        <v>0</v>
      </c>
      <c r="Z143" s="293"/>
      <c r="AA143" s="293"/>
      <c r="AB143" s="293"/>
      <c r="AC143" s="293"/>
      <c r="AD143" s="294"/>
      <c r="AE143" s="293"/>
      <c r="AF143" s="293"/>
      <c r="AG143" s="293"/>
      <c r="AH143" s="293"/>
      <c r="AI143" s="293"/>
      <c r="AJ143" s="293"/>
      <c r="AK143" s="269">
        <v>0</v>
      </c>
      <c r="AL143" s="293"/>
      <c r="AM143" s="293"/>
      <c r="AN143" s="293"/>
      <c r="AO143" s="293"/>
      <c r="AP143" s="293"/>
      <c r="AQ143" s="293"/>
      <c r="AR143" s="293"/>
      <c r="AS143" s="293"/>
      <c r="AT143" s="293"/>
      <c r="AU143" s="293"/>
      <c r="AV143" s="294"/>
      <c r="AX143" s="194" t="s">
        <v>395</v>
      </c>
      <c r="AZ143" s="203">
        <f t="shared" si="86"/>
        <v>0</v>
      </c>
      <c r="BA143" s="204" t="str">
        <f t="shared" si="87"/>
        <v>-</v>
      </c>
    </row>
    <row r="144" spans="2:53" s="2" customFormat="1" x14ac:dyDescent="0.25">
      <c r="B144" s="155" t="s">
        <v>314</v>
      </c>
      <c r="C144" s="590" t="s">
        <v>315</v>
      </c>
      <c r="D144" s="590"/>
      <c r="E144" s="590"/>
      <c r="F144" s="711"/>
      <c r="G144" s="264">
        <f>'Priedas 5'!$G$138</f>
        <v>25563.48</v>
      </c>
      <c r="H144" s="277">
        <f t="shared" ref="H144:AC144" si="117">SUM(H145:H154)</f>
        <v>881.4</v>
      </c>
      <c r="I144" s="278">
        <f t="shared" si="117"/>
        <v>0</v>
      </c>
      <c r="J144" s="278">
        <f t="shared" si="117"/>
        <v>0</v>
      </c>
      <c r="K144" s="278">
        <f t="shared" si="117"/>
        <v>0</v>
      </c>
      <c r="L144" s="278">
        <f t="shared" si="117"/>
        <v>0</v>
      </c>
      <c r="M144" s="278">
        <f t="shared" si="117"/>
        <v>176.69</v>
      </c>
      <c r="N144" s="278">
        <f t="shared" si="117"/>
        <v>0</v>
      </c>
      <c r="O144" s="278">
        <f t="shared" si="117"/>
        <v>0</v>
      </c>
      <c r="P144" s="278">
        <f t="shared" si="117"/>
        <v>8871.82</v>
      </c>
      <c r="Q144" s="278">
        <f t="shared" si="117"/>
        <v>3268.46</v>
      </c>
      <c r="R144" s="278">
        <f t="shared" si="117"/>
        <v>0</v>
      </c>
      <c r="S144" s="278">
        <f t="shared" si="117"/>
        <v>11492.77</v>
      </c>
      <c r="T144" s="278">
        <f t="shared" si="117"/>
        <v>0</v>
      </c>
      <c r="U144" s="278">
        <f t="shared" si="117"/>
        <v>0</v>
      </c>
      <c r="V144" s="278">
        <f t="shared" si="117"/>
        <v>15.46</v>
      </c>
      <c r="W144" s="278">
        <f t="shared" si="117"/>
        <v>0</v>
      </c>
      <c r="X144" s="278">
        <f t="shared" si="117"/>
        <v>0</v>
      </c>
      <c r="Y144" s="278">
        <f t="shared" si="117"/>
        <v>0</v>
      </c>
      <c r="Z144" s="278">
        <f t="shared" si="117"/>
        <v>0</v>
      </c>
      <c r="AA144" s="278">
        <f t="shared" si="117"/>
        <v>0</v>
      </c>
      <c r="AB144" s="278">
        <f t="shared" si="117"/>
        <v>0</v>
      </c>
      <c r="AC144" s="278">
        <f t="shared" si="117"/>
        <v>0</v>
      </c>
      <c r="AD144" s="281">
        <v>856.88</v>
      </c>
      <c r="AE144" s="280">
        <v>881.4</v>
      </c>
      <c r="AF144" s="278">
        <f>SUM(AF145:AF154)</f>
        <v>0</v>
      </c>
      <c r="AG144" s="278">
        <f>SUM(AG145:AG154)</f>
        <v>0</v>
      </c>
      <c r="AH144" s="278">
        <f>SUM(AH145:AH154)</f>
        <v>0</v>
      </c>
      <c r="AI144" s="278">
        <f>SUM(AI145:AI154)</f>
        <v>0</v>
      </c>
      <c r="AJ144" s="280">
        <v>176.69</v>
      </c>
      <c r="AK144" s="278">
        <f>SUM(AK145:AK154)</f>
        <v>0</v>
      </c>
      <c r="AL144" s="278">
        <f>SUM(AL145:AL154)</f>
        <v>0</v>
      </c>
      <c r="AM144" s="280">
        <v>8871.82</v>
      </c>
      <c r="AN144" s="280">
        <v>3268.46</v>
      </c>
      <c r="AO144" s="278">
        <f>SUM(AO145:AO154)</f>
        <v>0</v>
      </c>
      <c r="AP144" s="280">
        <v>11492.77</v>
      </c>
      <c r="AQ144" s="278">
        <f>SUM(AQ145:AQ154)</f>
        <v>0</v>
      </c>
      <c r="AR144" s="278">
        <f>SUM(AR145:AR154)</f>
        <v>0</v>
      </c>
      <c r="AS144" s="280">
        <v>15.46</v>
      </c>
      <c r="AT144" s="278">
        <f>SUM(AT145:AT154)</f>
        <v>0</v>
      </c>
      <c r="AU144" s="278">
        <f>SUM(AU145:AU154)</f>
        <v>0</v>
      </c>
      <c r="AV144" s="279">
        <f>SUM(AV145:AV154)</f>
        <v>0</v>
      </c>
      <c r="AX144" s="194" t="s">
        <v>395</v>
      </c>
      <c r="AZ144" s="203">
        <f t="shared" si="86"/>
        <v>0</v>
      </c>
      <c r="BA144" s="204" t="str">
        <f t="shared" si="87"/>
        <v>-</v>
      </c>
    </row>
    <row r="145" spans="2:53" s="2" customFormat="1" ht="15" customHeight="1" x14ac:dyDescent="0.25">
      <c r="B145" s="163" t="s">
        <v>316</v>
      </c>
      <c r="C145" s="582" t="s">
        <v>317</v>
      </c>
      <c r="D145" s="582"/>
      <c r="E145" s="582"/>
      <c r="F145" s="642"/>
      <c r="G145" s="264">
        <f>'Priedas 5'!$G$139</f>
        <v>0</v>
      </c>
      <c r="H145" s="291">
        <f t="shared" ref="H145:H154" si="118">SUM(AE145)</f>
        <v>0</v>
      </c>
      <c r="I145" s="292">
        <f t="shared" ref="I145:I154" si="119">SUM(AF145)</f>
        <v>0</v>
      </c>
      <c r="J145" s="292">
        <f t="shared" ref="J145:J154" si="120">SUM(AG145)</f>
        <v>0</v>
      </c>
      <c r="K145" s="292">
        <f t="shared" ref="K145:K154" si="121">SUM(AH145)</f>
        <v>0</v>
      </c>
      <c r="L145" s="292">
        <f t="shared" ref="L145:L154" si="122">SUM(AI145)</f>
        <v>0</v>
      </c>
      <c r="M145" s="292">
        <f t="shared" ref="M145:M154" si="123">SUM(AJ145)</f>
        <v>0</v>
      </c>
      <c r="N145" s="292">
        <f t="shared" ref="N145:N154" si="124">SUM(AK145)</f>
        <v>0</v>
      </c>
      <c r="O145" s="292">
        <f t="shared" ref="O145:O154" si="125">SUM(AL145)</f>
        <v>0</v>
      </c>
      <c r="P145" s="292">
        <f t="shared" ref="P145:P154" si="126">SUM(AM145)</f>
        <v>0</v>
      </c>
      <c r="Q145" s="292">
        <f t="shared" ref="Q145:Q154" si="127">SUM(AN145)</f>
        <v>0</v>
      </c>
      <c r="R145" s="292">
        <f t="shared" ref="R145:R154" si="128">SUM(AO145)</f>
        <v>0</v>
      </c>
      <c r="S145" s="292">
        <f t="shared" ref="S145:S154" si="129">SUM(AP145)</f>
        <v>0</v>
      </c>
      <c r="T145" s="292">
        <f t="shared" ref="T145:T154" si="130">SUM(AQ145)</f>
        <v>0</v>
      </c>
      <c r="U145" s="292">
        <f t="shared" ref="U145:U154" si="131">SUM(AR145)</f>
        <v>0</v>
      </c>
      <c r="V145" s="292">
        <f t="shared" ref="V145:V154" si="132">SUM(AS145)</f>
        <v>0</v>
      </c>
      <c r="W145" s="292">
        <f t="shared" ref="W145:W154" si="133">SUM(AT145)</f>
        <v>0</v>
      </c>
      <c r="X145" s="292">
        <f t="shared" ref="X145:X154" si="134">SUM(AU145)</f>
        <v>0</v>
      </c>
      <c r="Y145" s="292">
        <f t="shared" ref="Y145:Y154" si="135">SUM(AV145)</f>
        <v>0</v>
      </c>
      <c r="Z145" s="293"/>
      <c r="AA145" s="293"/>
      <c r="AB145" s="293"/>
      <c r="AC145" s="293"/>
      <c r="AD145" s="294"/>
      <c r="AE145" s="293"/>
      <c r="AF145" s="293"/>
      <c r="AG145" s="293"/>
      <c r="AH145" s="293"/>
      <c r="AI145" s="293"/>
      <c r="AJ145" s="293"/>
      <c r="AK145" s="269">
        <v>0</v>
      </c>
      <c r="AL145" s="293"/>
      <c r="AM145" s="293"/>
      <c r="AN145" s="293"/>
      <c r="AO145" s="293"/>
      <c r="AP145" s="293"/>
      <c r="AQ145" s="293"/>
      <c r="AR145" s="293"/>
      <c r="AS145" s="293"/>
      <c r="AT145" s="293"/>
      <c r="AU145" s="293"/>
      <c r="AV145" s="294"/>
      <c r="AX145" s="194" t="s">
        <v>395</v>
      </c>
      <c r="AZ145" s="203">
        <f t="shared" si="86"/>
        <v>0</v>
      </c>
      <c r="BA145" s="204" t="str">
        <f t="shared" si="87"/>
        <v>-</v>
      </c>
    </row>
    <row r="146" spans="2:53" s="2" customFormat="1" ht="25.5" customHeight="1" x14ac:dyDescent="0.25">
      <c r="B146" s="163" t="s">
        <v>318</v>
      </c>
      <c r="C146" s="582" t="s">
        <v>319</v>
      </c>
      <c r="D146" s="582"/>
      <c r="E146" s="582"/>
      <c r="F146" s="642"/>
      <c r="G146" s="264">
        <f>'Priedas 5'!$G$140</f>
        <v>0</v>
      </c>
      <c r="H146" s="291">
        <f t="shared" si="118"/>
        <v>0</v>
      </c>
      <c r="I146" s="292">
        <f t="shared" si="119"/>
        <v>0</v>
      </c>
      <c r="J146" s="292">
        <f t="shared" si="120"/>
        <v>0</v>
      </c>
      <c r="K146" s="292">
        <f t="shared" si="121"/>
        <v>0</v>
      </c>
      <c r="L146" s="292">
        <f t="shared" si="122"/>
        <v>0</v>
      </c>
      <c r="M146" s="292">
        <f t="shared" si="123"/>
        <v>0</v>
      </c>
      <c r="N146" s="292">
        <f t="shared" si="124"/>
        <v>0</v>
      </c>
      <c r="O146" s="292">
        <f t="shared" si="125"/>
        <v>0</v>
      </c>
      <c r="P146" s="292">
        <f t="shared" si="126"/>
        <v>0</v>
      </c>
      <c r="Q146" s="292">
        <f t="shared" si="127"/>
        <v>0</v>
      </c>
      <c r="R146" s="292">
        <f t="shared" si="128"/>
        <v>0</v>
      </c>
      <c r="S146" s="292">
        <f t="shared" si="129"/>
        <v>0</v>
      </c>
      <c r="T146" s="292">
        <f t="shared" si="130"/>
        <v>0</v>
      </c>
      <c r="U146" s="292">
        <f t="shared" si="131"/>
        <v>0</v>
      </c>
      <c r="V146" s="292">
        <f t="shared" si="132"/>
        <v>0</v>
      </c>
      <c r="W146" s="292">
        <f t="shared" si="133"/>
        <v>0</v>
      </c>
      <c r="X146" s="292">
        <f t="shared" si="134"/>
        <v>0</v>
      </c>
      <c r="Y146" s="292">
        <f t="shared" si="135"/>
        <v>0</v>
      </c>
      <c r="Z146" s="293"/>
      <c r="AA146" s="293"/>
      <c r="AB146" s="293"/>
      <c r="AC146" s="293"/>
      <c r="AD146" s="294"/>
      <c r="AE146" s="293"/>
      <c r="AF146" s="293"/>
      <c r="AG146" s="293"/>
      <c r="AH146" s="293"/>
      <c r="AI146" s="293"/>
      <c r="AJ146" s="293"/>
      <c r="AK146" s="269">
        <v>0</v>
      </c>
      <c r="AL146" s="293"/>
      <c r="AM146" s="293"/>
      <c r="AN146" s="293"/>
      <c r="AO146" s="293"/>
      <c r="AP146" s="293"/>
      <c r="AQ146" s="293"/>
      <c r="AR146" s="293"/>
      <c r="AS146" s="293"/>
      <c r="AT146" s="293"/>
      <c r="AU146" s="293"/>
      <c r="AV146" s="294"/>
      <c r="AX146" s="194" t="s">
        <v>395</v>
      </c>
      <c r="AZ146" s="203">
        <f t="shared" ref="AZ146:AZ175" si="136">G146-SUM(H146:AD146)</f>
        <v>0</v>
      </c>
      <c r="BA146" s="204" t="str">
        <f t="shared" ref="BA146:BA175" si="137">IF(AZ146&gt;0.5,"Prašome paskirstyti likusias sąnaudas",IF(AZ146&lt;-0.5,"Paskirstėte daugiau sąnaudų negu yra priskirta šiam pogrupiui","-"))</f>
        <v>-</v>
      </c>
    </row>
    <row r="147" spans="2:53" s="2" customFormat="1" ht="15" customHeight="1" x14ac:dyDescent="0.25">
      <c r="B147" s="163" t="s">
        <v>320</v>
      </c>
      <c r="C147" s="582" t="s">
        <v>321</v>
      </c>
      <c r="D147" s="582"/>
      <c r="E147" s="582"/>
      <c r="F147" s="642"/>
      <c r="G147" s="264">
        <f>'Priedas 5'!$G$141</f>
        <v>0</v>
      </c>
      <c r="H147" s="291">
        <f t="shared" si="118"/>
        <v>0</v>
      </c>
      <c r="I147" s="292">
        <f t="shared" si="119"/>
        <v>0</v>
      </c>
      <c r="J147" s="292">
        <f t="shared" si="120"/>
        <v>0</v>
      </c>
      <c r="K147" s="292">
        <f t="shared" si="121"/>
        <v>0</v>
      </c>
      <c r="L147" s="292">
        <f t="shared" si="122"/>
        <v>0</v>
      </c>
      <c r="M147" s="292">
        <f t="shared" si="123"/>
        <v>0</v>
      </c>
      <c r="N147" s="292">
        <f t="shared" si="124"/>
        <v>0</v>
      </c>
      <c r="O147" s="292">
        <f t="shared" si="125"/>
        <v>0</v>
      </c>
      <c r="P147" s="292">
        <f t="shared" si="126"/>
        <v>0</v>
      </c>
      <c r="Q147" s="292">
        <f t="shared" si="127"/>
        <v>0</v>
      </c>
      <c r="R147" s="292">
        <f t="shared" si="128"/>
        <v>0</v>
      </c>
      <c r="S147" s="292">
        <f t="shared" si="129"/>
        <v>0</v>
      </c>
      <c r="T147" s="292">
        <f t="shared" si="130"/>
        <v>0</v>
      </c>
      <c r="U147" s="292">
        <f t="shared" si="131"/>
        <v>0</v>
      </c>
      <c r="V147" s="292">
        <f t="shared" si="132"/>
        <v>0</v>
      </c>
      <c r="W147" s="292">
        <f t="shared" si="133"/>
        <v>0</v>
      </c>
      <c r="X147" s="292">
        <f t="shared" si="134"/>
        <v>0</v>
      </c>
      <c r="Y147" s="292">
        <f t="shared" si="135"/>
        <v>0</v>
      </c>
      <c r="Z147" s="293"/>
      <c r="AA147" s="293"/>
      <c r="AB147" s="293"/>
      <c r="AC147" s="293"/>
      <c r="AD147" s="294"/>
      <c r="AE147" s="293"/>
      <c r="AF147" s="293"/>
      <c r="AG147" s="293"/>
      <c r="AH147" s="293"/>
      <c r="AI147" s="293"/>
      <c r="AJ147" s="293"/>
      <c r="AK147" s="269">
        <v>0</v>
      </c>
      <c r="AL147" s="293"/>
      <c r="AM147" s="293"/>
      <c r="AN147" s="293"/>
      <c r="AO147" s="293"/>
      <c r="AP147" s="293"/>
      <c r="AQ147" s="293"/>
      <c r="AR147" s="293"/>
      <c r="AS147" s="293"/>
      <c r="AT147" s="293"/>
      <c r="AU147" s="293"/>
      <c r="AV147" s="294"/>
      <c r="AX147" s="194" t="s">
        <v>395</v>
      </c>
      <c r="AZ147" s="203">
        <f t="shared" si="136"/>
        <v>0</v>
      </c>
      <c r="BA147" s="204" t="str">
        <f t="shared" si="137"/>
        <v>-</v>
      </c>
    </row>
    <row r="148" spans="2:53" s="2" customFormat="1" ht="15" customHeight="1" x14ac:dyDescent="0.25">
      <c r="B148" s="163" t="s">
        <v>322</v>
      </c>
      <c r="C148" s="582" t="s">
        <v>323</v>
      </c>
      <c r="D148" s="582"/>
      <c r="E148" s="582"/>
      <c r="F148" s="642"/>
      <c r="G148" s="264">
        <f>'Priedas 5'!$G$142</f>
        <v>0</v>
      </c>
      <c r="H148" s="291">
        <f t="shared" si="118"/>
        <v>0</v>
      </c>
      <c r="I148" s="292">
        <f t="shared" si="119"/>
        <v>0</v>
      </c>
      <c r="J148" s="292">
        <f t="shared" si="120"/>
        <v>0</v>
      </c>
      <c r="K148" s="292">
        <f t="shared" si="121"/>
        <v>0</v>
      </c>
      <c r="L148" s="292">
        <f t="shared" si="122"/>
        <v>0</v>
      </c>
      <c r="M148" s="292">
        <f t="shared" si="123"/>
        <v>0</v>
      </c>
      <c r="N148" s="292">
        <f t="shared" si="124"/>
        <v>0</v>
      </c>
      <c r="O148" s="292">
        <f t="shared" si="125"/>
        <v>0</v>
      </c>
      <c r="P148" s="292">
        <f t="shared" si="126"/>
        <v>0</v>
      </c>
      <c r="Q148" s="292">
        <f t="shared" si="127"/>
        <v>0</v>
      </c>
      <c r="R148" s="292">
        <f t="shared" si="128"/>
        <v>0</v>
      </c>
      <c r="S148" s="292">
        <f t="shared" si="129"/>
        <v>0</v>
      </c>
      <c r="T148" s="292">
        <f t="shared" si="130"/>
        <v>0</v>
      </c>
      <c r="U148" s="292">
        <f t="shared" si="131"/>
        <v>0</v>
      </c>
      <c r="V148" s="292">
        <f t="shared" si="132"/>
        <v>0</v>
      </c>
      <c r="W148" s="292">
        <f t="shared" si="133"/>
        <v>0</v>
      </c>
      <c r="X148" s="292">
        <f t="shared" si="134"/>
        <v>0</v>
      </c>
      <c r="Y148" s="292">
        <f t="shared" si="135"/>
        <v>0</v>
      </c>
      <c r="Z148" s="293"/>
      <c r="AA148" s="293"/>
      <c r="AB148" s="293"/>
      <c r="AC148" s="293"/>
      <c r="AD148" s="294"/>
      <c r="AE148" s="293"/>
      <c r="AF148" s="293"/>
      <c r="AG148" s="293"/>
      <c r="AH148" s="293"/>
      <c r="AI148" s="293"/>
      <c r="AJ148" s="293"/>
      <c r="AK148" s="269">
        <v>0</v>
      </c>
      <c r="AL148" s="293"/>
      <c r="AM148" s="293"/>
      <c r="AN148" s="293"/>
      <c r="AO148" s="293"/>
      <c r="AP148" s="293"/>
      <c r="AQ148" s="293"/>
      <c r="AR148" s="293"/>
      <c r="AS148" s="293"/>
      <c r="AT148" s="293"/>
      <c r="AU148" s="293"/>
      <c r="AV148" s="294"/>
      <c r="AX148" s="194" t="s">
        <v>395</v>
      </c>
      <c r="AZ148" s="203">
        <f t="shared" si="136"/>
        <v>0</v>
      </c>
      <c r="BA148" s="204" t="str">
        <f t="shared" si="137"/>
        <v>-</v>
      </c>
    </row>
    <row r="149" spans="2:53" s="2" customFormat="1" ht="15" customHeight="1" x14ac:dyDescent="0.25">
      <c r="B149" s="163" t="s">
        <v>324</v>
      </c>
      <c r="C149" s="582" t="s">
        <v>325</v>
      </c>
      <c r="D149" s="582"/>
      <c r="E149" s="582"/>
      <c r="F149" s="642"/>
      <c r="G149" s="264">
        <f>'Priedas 5'!$G$143</f>
        <v>1561.39</v>
      </c>
      <c r="H149" s="291">
        <f t="shared" si="118"/>
        <v>0</v>
      </c>
      <c r="I149" s="292">
        <f t="shared" si="119"/>
        <v>0</v>
      </c>
      <c r="J149" s="292">
        <f t="shared" si="120"/>
        <v>0</v>
      </c>
      <c r="K149" s="292">
        <f t="shared" si="121"/>
        <v>0</v>
      </c>
      <c r="L149" s="292">
        <f t="shared" si="122"/>
        <v>0</v>
      </c>
      <c r="M149" s="292">
        <f t="shared" si="123"/>
        <v>0</v>
      </c>
      <c r="N149" s="292">
        <f t="shared" si="124"/>
        <v>0</v>
      </c>
      <c r="O149" s="292">
        <f t="shared" si="125"/>
        <v>0</v>
      </c>
      <c r="P149" s="292">
        <f t="shared" si="126"/>
        <v>202.98</v>
      </c>
      <c r="Q149" s="292">
        <f t="shared" si="127"/>
        <v>1061.74</v>
      </c>
      <c r="R149" s="292">
        <f t="shared" si="128"/>
        <v>0</v>
      </c>
      <c r="S149" s="292">
        <f t="shared" si="129"/>
        <v>296.67</v>
      </c>
      <c r="T149" s="292">
        <f t="shared" si="130"/>
        <v>0</v>
      </c>
      <c r="U149" s="292">
        <f t="shared" si="131"/>
        <v>0</v>
      </c>
      <c r="V149" s="292">
        <f t="shared" si="132"/>
        <v>0</v>
      </c>
      <c r="W149" s="292">
        <f t="shared" si="133"/>
        <v>0</v>
      </c>
      <c r="X149" s="292">
        <f t="shared" si="134"/>
        <v>0</v>
      </c>
      <c r="Y149" s="292">
        <f t="shared" si="135"/>
        <v>0</v>
      </c>
      <c r="Z149" s="293"/>
      <c r="AA149" s="293"/>
      <c r="AB149" s="293"/>
      <c r="AC149" s="293"/>
      <c r="AD149" s="294"/>
      <c r="AE149" s="293"/>
      <c r="AF149" s="293"/>
      <c r="AG149" s="293"/>
      <c r="AH149" s="293"/>
      <c r="AI149" s="293"/>
      <c r="AJ149" s="293"/>
      <c r="AK149" s="269">
        <v>0</v>
      </c>
      <c r="AL149" s="293"/>
      <c r="AM149" s="295">
        <v>202.98</v>
      </c>
      <c r="AN149" s="295">
        <v>1061.74</v>
      </c>
      <c r="AO149" s="293"/>
      <c r="AP149" s="295">
        <v>296.67</v>
      </c>
      <c r="AQ149" s="293"/>
      <c r="AR149" s="293"/>
      <c r="AS149" s="293"/>
      <c r="AT149" s="293"/>
      <c r="AU149" s="293"/>
      <c r="AV149" s="294"/>
      <c r="AX149" s="194" t="s">
        <v>395</v>
      </c>
      <c r="AZ149" s="203">
        <f t="shared" si="136"/>
        <v>0</v>
      </c>
      <c r="BA149" s="204" t="str">
        <f t="shared" si="137"/>
        <v>-</v>
      </c>
    </row>
    <row r="150" spans="2:53" s="2" customFormat="1" ht="15" customHeight="1" x14ac:dyDescent="0.25">
      <c r="B150" s="163" t="s">
        <v>326</v>
      </c>
      <c r="C150" s="582" t="s">
        <v>327</v>
      </c>
      <c r="D150" s="582"/>
      <c r="E150" s="582"/>
      <c r="F150" s="642"/>
      <c r="G150" s="264">
        <f>'Priedas 5'!$G$144</f>
        <v>21739.360000000001</v>
      </c>
      <c r="H150" s="291">
        <f t="shared" si="118"/>
        <v>0</v>
      </c>
      <c r="I150" s="292">
        <f t="shared" si="119"/>
        <v>0</v>
      </c>
      <c r="J150" s="292">
        <f t="shared" si="120"/>
        <v>0</v>
      </c>
      <c r="K150" s="292">
        <f t="shared" si="121"/>
        <v>0</v>
      </c>
      <c r="L150" s="292">
        <f t="shared" si="122"/>
        <v>0</v>
      </c>
      <c r="M150" s="292">
        <f t="shared" si="123"/>
        <v>0</v>
      </c>
      <c r="N150" s="292">
        <f t="shared" si="124"/>
        <v>0</v>
      </c>
      <c r="O150" s="292">
        <f t="shared" si="125"/>
        <v>0</v>
      </c>
      <c r="P150" s="292">
        <f t="shared" si="126"/>
        <v>7488.41</v>
      </c>
      <c r="Q150" s="292">
        <f t="shared" si="127"/>
        <v>2178.85</v>
      </c>
      <c r="R150" s="292">
        <f t="shared" si="128"/>
        <v>0</v>
      </c>
      <c r="S150" s="292">
        <f t="shared" si="129"/>
        <v>11133.78</v>
      </c>
      <c r="T150" s="292">
        <f t="shared" si="130"/>
        <v>0</v>
      </c>
      <c r="U150" s="292">
        <f t="shared" si="131"/>
        <v>0</v>
      </c>
      <c r="V150" s="292">
        <f t="shared" si="132"/>
        <v>0</v>
      </c>
      <c r="W150" s="292">
        <f t="shared" si="133"/>
        <v>0</v>
      </c>
      <c r="X150" s="292">
        <f t="shared" si="134"/>
        <v>0</v>
      </c>
      <c r="Y150" s="292">
        <f t="shared" si="135"/>
        <v>0</v>
      </c>
      <c r="Z150" s="293"/>
      <c r="AA150" s="293"/>
      <c r="AB150" s="293"/>
      <c r="AC150" s="293"/>
      <c r="AD150" s="296">
        <v>938.32</v>
      </c>
      <c r="AE150" s="293"/>
      <c r="AF150" s="293"/>
      <c r="AG150" s="293"/>
      <c r="AH150" s="293"/>
      <c r="AI150" s="293"/>
      <c r="AJ150" s="293"/>
      <c r="AK150" s="269">
        <v>0</v>
      </c>
      <c r="AL150" s="293"/>
      <c r="AM150" s="295">
        <v>7488.41</v>
      </c>
      <c r="AN150" s="295">
        <v>2178.85</v>
      </c>
      <c r="AO150" s="293"/>
      <c r="AP150" s="295">
        <v>11133.78</v>
      </c>
      <c r="AQ150" s="293"/>
      <c r="AR150" s="293"/>
      <c r="AS150" s="293"/>
      <c r="AT150" s="293"/>
      <c r="AU150" s="293"/>
      <c r="AV150" s="294"/>
      <c r="AX150" s="194" t="s">
        <v>395</v>
      </c>
      <c r="AZ150" s="203">
        <f t="shared" si="136"/>
        <v>0</v>
      </c>
      <c r="BA150" s="204" t="str">
        <f t="shared" si="137"/>
        <v>-</v>
      </c>
    </row>
    <row r="151" spans="2:53" s="2" customFormat="1" ht="15" customHeight="1" x14ac:dyDescent="0.25">
      <c r="B151" s="163" t="s">
        <v>328</v>
      </c>
      <c r="C151" s="582" t="s">
        <v>329</v>
      </c>
      <c r="D151" s="582"/>
      <c r="E151" s="582"/>
      <c r="F151" s="642"/>
      <c r="G151" s="264">
        <f>'Priedas 5'!$G$145</f>
        <v>1298.94</v>
      </c>
      <c r="H151" s="291">
        <f t="shared" si="118"/>
        <v>881.4</v>
      </c>
      <c r="I151" s="292">
        <f t="shared" si="119"/>
        <v>0</v>
      </c>
      <c r="J151" s="292">
        <f t="shared" si="120"/>
        <v>0</v>
      </c>
      <c r="K151" s="292">
        <f t="shared" si="121"/>
        <v>0</v>
      </c>
      <c r="L151" s="292">
        <f t="shared" si="122"/>
        <v>0</v>
      </c>
      <c r="M151" s="292">
        <f t="shared" si="123"/>
        <v>176.69</v>
      </c>
      <c r="N151" s="292">
        <f t="shared" si="124"/>
        <v>0</v>
      </c>
      <c r="O151" s="292">
        <f t="shared" si="125"/>
        <v>0</v>
      </c>
      <c r="P151" s="292">
        <f t="shared" si="126"/>
        <v>47.57</v>
      </c>
      <c r="Q151" s="292">
        <f t="shared" si="127"/>
        <v>27.87</v>
      </c>
      <c r="R151" s="292">
        <f t="shared" si="128"/>
        <v>0</v>
      </c>
      <c r="S151" s="292">
        <f t="shared" si="129"/>
        <v>62.32</v>
      </c>
      <c r="T151" s="292">
        <f t="shared" si="130"/>
        <v>0</v>
      </c>
      <c r="U151" s="292">
        <f t="shared" si="131"/>
        <v>0</v>
      </c>
      <c r="V151" s="292">
        <f t="shared" si="132"/>
        <v>15.46</v>
      </c>
      <c r="W151" s="292">
        <f t="shared" si="133"/>
        <v>0</v>
      </c>
      <c r="X151" s="292">
        <f t="shared" si="134"/>
        <v>0</v>
      </c>
      <c r="Y151" s="292">
        <f t="shared" si="135"/>
        <v>0</v>
      </c>
      <c r="Z151" s="293"/>
      <c r="AA151" s="293"/>
      <c r="AB151" s="293"/>
      <c r="AC151" s="293"/>
      <c r="AD151" s="296">
        <v>87.63</v>
      </c>
      <c r="AE151" s="295">
        <v>881.4</v>
      </c>
      <c r="AF151" s="293"/>
      <c r="AG151" s="293"/>
      <c r="AH151" s="293"/>
      <c r="AI151" s="293"/>
      <c r="AJ151" s="295">
        <v>176.69</v>
      </c>
      <c r="AK151" s="269">
        <v>0</v>
      </c>
      <c r="AL151" s="293"/>
      <c r="AM151" s="295">
        <v>47.57</v>
      </c>
      <c r="AN151" s="295">
        <v>27.87</v>
      </c>
      <c r="AO151" s="293"/>
      <c r="AP151" s="295">
        <v>62.32</v>
      </c>
      <c r="AQ151" s="293"/>
      <c r="AR151" s="293"/>
      <c r="AS151" s="295">
        <v>15.46</v>
      </c>
      <c r="AT151" s="293"/>
      <c r="AU151" s="293"/>
      <c r="AV151" s="294"/>
      <c r="AX151" s="194" t="s">
        <v>395</v>
      </c>
      <c r="AZ151" s="203">
        <f t="shared" si="136"/>
        <v>0</v>
      </c>
      <c r="BA151" s="204" t="str">
        <f t="shared" si="137"/>
        <v>-</v>
      </c>
    </row>
    <row r="152" spans="2:53" s="2" customFormat="1" ht="15" customHeight="1" x14ac:dyDescent="0.25">
      <c r="B152" s="163" t="s">
        <v>330</v>
      </c>
      <c r="C152" s="582" t="s">
        <v>429</v>
      </c>
      <c r="D152" s="582"/>
      <c r="E152" s="582"/>
      <c r="F152" s="583"/>
      <c r="G152" s="264">
        <f>'Priedas 5'!$G$146</f>
        <v>0</v>
      </c>
      <c r="H152" s="291">
        <f t="shared" si="118"/>
        <v>0</v>
      </c>
      <c r="I152" s="292">
        <f t="shared" si="119"/>
        <v>0</v>
      </c>
      <c r="J152" s="292">
        <f t="shared" si="120"/>
        <v>0</v>
      </c>
      <c r="K152" s="292">
        <f t="shared" si="121"/>
        <v>0</v>
      </c>
      <c r="L152" s="292">
        <f t="shared" si="122"/>
        <v>0</v>
      </c>
      <c r="M152" s="292">
        <f t="shared" si="123"/>
        <v>0</v>
      </c>
      <c r="N152" s="292">
        <f t="shared" si="124"/>
        <v>0</v>
      </c>
      <c r="O152" s="292">
        <f t="shared" si="125"/>
        <v>0</v>
      </c>
      <c r="P152" s="292">
        <f t="shared" si="126"/>
        <v>0</v>
      </c>
      <c r="Q152" s="292">
        <f t="shared" si="127"/>
        <v>0</v>
      </c>
      <c r="R152" s="292">
        <f t="shared" si="128"/>
        <v>0</v>
      </c>
      <c r="S152" s="292">
        <f t="shared" si="129"/>
        <v>0</v>
      </c>
      <c r="T152" s="292">
        <f t="shared" si="130"/>
        <v>0</v>
      </c>
      <c r="U152" s="292">
        <f t="shared" si="131"/>
        <v>0</v>
      </c>
      <c r="V152" s="292">
        <f t="shared" si="132"/>
        <v>0</v>
      </c>
      <c r="W152" s="292">
        <f t="shared" si="133"/>
        <v>0</v>
      </c>
      <c r="X152" s="292">
        <f t="shared" si="134"/>
        <v>0</v>
      </c>
      <c r="Y152" s="292">
        <f t="shared" si="135"/>
        <v>0</v>
      </c>
      <c r="Z152" s="293"/>
      <c r="AA152" s="293"/>
      <c r="AB152" s="293"/>
      <c r="AC152" s="293"/>
      <c r="AD152" s="294"/>
      <c r="AE152" s="293"/>
      <c r="AF152" s="293"/>
      <c r="AG152" s="293"/>
      <c r="AH152" s="293"/>
      <c r="AI152" s="293"/>
      <c r="AJ152" s="293"/>
      <c r="AK152" s="269">
        <v>0</v>
      </c>
      <c r="AL152" s="293"/>
      <c r="AM152" s="293"/>
      <c r="AN152" s="293"/>
      <c r="AO152" s="293"/>
      <c r="AP152" s="293"/>
      <c r="AQ152" s="293"/>
      <c r="AR152" s="293"/>
      <c r="AS152" s="293"/>
      <c r="AT152" s="293"/>
      <c r="AU152" s="293"/>
      <c r="AV152" s="294"/>
      <c r="AX152" s="194"/>
      <c r="AZ152" s="203">
        <f t="shared" si="136"/>
        <v>0</v>
      </c>
      <c r="BA152" s="204" t="str">
        <f t="shared" si="137"/>
        <v>-</v>
      </c>
    </row>
    <row r="153" spans="2:53" s="2" customFormat="1" ht="15" customHeight="1" x14ac:dyDescent="0.25">
      <c r="B153" s="163" t="s">
        <v>332</v>
      </c>
      <c r="C153" s="582" t="s">
        <v>333</v>
      </c>
      <c r="D153" s="582"/>
      <c r="E153" s="582"/>
      <c r="F153" s="642"/>
      <c r="G153" s="264">
        <f>'Priedas 5'!$G$147</f>
        <v>963.79</v>
      </c>
      <c r="H153" s="291">
        <f t="shared" si="118"/>
        <v>0</v>
      </c>
      <c r="I153" s="292">
        <f t="shared" si="119"/>
        <v>0</v>
      </c>
      <c r="J153" s="292">
        <f t="shared" si="120"/>
        <v>0</v>
      </c>
      <c r="K153" s="292">
        <f t="shared" si="121"/>
        <v>0</v>
      </c>
      <c r="L153" s="292">
        <f t="shared" si="122"/>
        <v>0</v>
      </c>
      <c r="M153" s="292">
        <f t="shared" si="123"/>
        <v>0</v>
      </c>
      <c r="N153" s="292">
        <f t="shared" si="124"/>
        <v>0</v>
      </c>
      <c r="O153" s="292">
        <f t="shared" si="125"/>
        <v>0</v>
      </c>
      <c r="P153" s="292">
        <f t="shared" si="126"/>
        <v>1132.8599999999999</v>
      </c>
      <c r="Q153" s="292">
        <f t="shared" si="127"/>
        <v>0</v>
      </c>
      <c r="R153" s="292">
        <f t="shared" si="128"/>
        <v>0</v>
      </c>
      <c r="S153" s="292">
        <f t="shared" si="129"/>
        <v>0</v>
      </c>
      <c r="T153" s="292">
        <f t="shared" si="130"/>
        <v>0</v>
      </c>
      <c r="U153" s="292">
        <f t="shared" si="131"/>
        <v>0</v>
      </c>
      <c r="V153" s="292">
        <f t="shared" si="132"/>
        <v>0</v>
      </c>
      <c r="W153" s="292">
        <f t="shared" si="133"/>
        <v>0</v>
      </c>
      <c r="X153" s="292">
        <f t="shared" si="134"/>
        <v>0</v>
      </c>
      <c r="Y153" s="292">
        <f t="shared" si="135"/>
        <v>0</v>
      </c>
      <c r="Z153" s="293"/>
      <c r="AA153" s="293"/>
      <c r="AB153" s="293"/>
      <c r="AC153" s="293"/>
      <c r="AD153" s="296">
        <v>-169.07</v>
      </c>
      <c r="AE153" s="293"/>
      <c r="AF153" s="293"/>
      <c r="AG153" s="293"/>
      <c r="AH153" s="293"/>
      <c r="AI153" s="293"/>
      <c r="AJ153" s="293"/>
      <c r="AK153" s="269">
        <v>0</v>
      </c>
      <c r="AL153" s="293"/>
      <c r="AM153" s="295">
        <v>1132.8599999999999</v>
      </c>
      <c r="AN153" s="293"/>
      <c r="AO153" s="293"/>
      <c r="AP153" s="293"/>
      <c r="AQ153" s="293"/>
      <c r="AR153" s="293"/>
      <c r="AS153" s="293"/>
      <c r="AT153" s="293"/>
      <c r="AU153" s="293"/>
      <c r="AV153" s="294"/>
      <c r="AX153" s="194" t="s">
        <v>395</v>
      </c>
      <c r="AZ153" s="203">
        <f t="shared" si="136"/>
        <v>0</v>
      </c>
      <c r="BA153" s="204" t="str">
        <f t="shared" si="137"/>
        <v>-</v>
      </c>
    </row>
    <row r="154" spans="2:53" s="2" customFormat="1" ht="15" customHeight="1" x14ac:dyDescent="0.25">
      <c r="B154" s="163" t="s">
        <v>334</v>
      </c>
      <c r="C154" s="582" t="s">
        <v>101</v>
      </c>
      <c r="D154" s="582"/>
      <c r="E154" s="582"/>
      <c r="F154" s="642"/>
      <c r="G154" s="264">
        <f>'Priedas 5'!$G$148</f>
        <v>0</v>
      </c>
      <c r="H154" s="291">
        <f t="shared" si="118"/>
        <v>0</v>
      </c>
      <c r="I154" s="292">
        <f t="shared" si="119"/>
        <v>0</v>
      </c>
      <c r="J154" s="292">
        <f t="shared" si="120"/>
        <v>0</v>
      </c>
      <c r="K154" s="292">
        <f t="shared" si="121"/>
        <v>0</v>
      </c>
      <c r="L154" s="292">
        <f t="shared" si="122"/>
        <v>0</v>
      </c>
      <c r="M154" s="292">
        <f t="shared" si="123"/>
        <v>0</v>
      </c>
      <c r="N154" s="292">
        <f t="shared" si="124"/>
        <v>0</v>
      </c>
      <c r="O154" s="292">
        <f t="shared" si="125"/>
        <v>0</v>
      </c>
      <c r="P154" s="292">
        <f t="shared" si="126"/>
        <v>0</v>
      </c>
      <c r="Q154" s="292">
        <f t="shared" si="127"/>
        <v>0</v>
      </c>
      <c r="R154" s="292">
        <f t="shared" si="128"/>
        <v>0</v>
      </c>
      <c r="S154" s="292">
        <f t="shared" si="129"/>
        <v>0</v>
      </c>
      <c r="T154" s="292">
        <f t="shared" si="130"/>
        <v>0</v>
      </c>
      <c r="U154" s="292">
        <f t="shared" si="131"/>
        <v>0</v>
      </c>
      <c r="V154" s="292">
        <f t="shared" si="132"/>
        <v>0</v>
      </c>
      <c r="W154" s="292">
        <f t="shared" si="133"/>
        <v>0</v>
      </c>
      <c r="X154" s="292">
        <f t="shared" si="134"/>
        <v>0</v>
      </c>
      <c r="Y154" s="292">
        <f t="shared" si="135"/>
        <v>0</v>
      </c>
      <c r="Z154" s="293"/>
      <c r="AA154" s="293"/>
      <c r="AB154" s="293"/>
      <c r="AC154" s="293"/>
      <c r="AD154" s="294"/>
      <c r="AE154" s="293"/>
      <c r="AF154" s="293"/>
      <c r="AG154" s="293"/>
      <c r="AH154" s="293"/>
      <c r="AI154" s="293"/>
      <c r="AJ154" s="293"/>
      <c r="AK154" s="269">
        <v>0</v>
      </c>
      <c r="AL154" s="293"/>
      <c r="AM154" s="293"/>
      <c r="AN154" s="293"/>
      <c r="AO154" s="293"/>
      <c r="AP154" s="293"/>
      <c r="AQ154" s="293"/>
      <c r="AR154" s="293"/>
      <c r="AS154" s="293"/>
      <c r="AT154" s="293"/>
      <c r="AU154" s="293"/>
      <c r="AV154" s="294"/>
      <c r="AX154" s="194" t="s">
        <v>395</v>
      </c>
      <c r="AZ154" s="203">
        <f t="shared" si="136"/>
        <v>0</v>
      </c>
      <c r="BA154" s="204" t="str">
        <f t="shared" si="137"/>
        <v>-</v>
      </c>
    </row>
    <row r="155" spans="2:53" s="2" customFormat="1" ht="24.75" customHeight="1" x14ac:dyDescent="0.25">
      <c r="B155" s="155" t="s">
        <v>335</v>
      </c>
      <c r="C155" s="589" t="s">
        <v>336</v>
      </c>
      <c r="D155" s="590"/>
      <c r="E155" s="590"/>
      <c r="F155" s="711"/>
      <c r="G155" s="264">
        <f>'Priedas 5'!$G$149</f>
        <v>0</v>
      </c>
      <c r="H155" s="277">
        <f t="shared" ref="H155:AV155" si="138">SUM(H156:H157)</f>
        <v>0</v>
      </c>
      <c r="I155" s="278">
        <f t="shared" si="138"/>
        <v>0</v>
      </c>
      <c r="J155" s="278">
        <f t="shared" si="138"/>
        <v>0</v>
      </c>
      <c r="K155" s="278">
        <f t="shared" si="138"/>
        <v>0</v>
      </c>
      <c r="L155" s="278">
        <f t="shared" si="138"/>
        <v>0</v>
      </c>
      <c r="M155" s="278">
        <f t="shared" si="138"/>
        <v>0</v>
      </c>
      <c r="N155" s="278">
        <f t="shared" si="138"/>
        <v>0</v>
      </c>
      <c r="O155" s="278">
        <f t="shared" si="138"/>
        <v>0</v>
      </c>
      <c r="P155" s="278">
        <f t="shared" si="138"/>
        <v>0</v>
      </c>
      <c r="Q155" s="278">
        <f t="shared" si="138"/>
        <v>0</v>
      </c>
      <c r="R155" s="278">
        <f t="shared" si="138"/>
        <v>0</v>
      </c>
      <c r="S155" s="278">
        <f t="shared" si="138"/>
        <v>0</v>
      </c>
      <c r="T155" s="278">
        <f t="shared" si="138"/>
        <v>0</v>
      </c>
      <c r="U155" s="278">
        <f t="shared" si="138"/>
        <v>0</v>
      </c>
      <c r="V155" s="278">
        <f t="shared" si="138"/>
        <v>0</v>
      </c>
      <c r="W155" s="278">
        <f t="shared" si="138"/>
        <v>0</v>
      </c>
      <c r="X155" s="278">
        <f t="shared" si="138"/>
        <v>0</v>
      </c>
      <c r="Y155" s="278">
        <f t="shared" si="138"/>
        <v>0</v>
      </c>
      <c r="Z155" s="278">
        <f t="shared" si="138"/>
        <v>0</v>
      </c>
      <c r="AA155" s="278">
        <f t="shared" si="138"/>
        <v>0</v>
      </c>
      <c r="AB155" s="278">
        <f t="shared" si="138"/>
        <v>0</v>
      </c>
      <c r="AC155" s="278">
        <f t="shared" si="138"/>
        <v>0</v>
      </c>
      <c r="AD155" s="279">
        <f t="shared" si="138"/>
        <v>0</v>
      </c>
      <c r="AE155" s="278">
        <f t="shared" si="138"/>
        <v>0</v>
      </c>
      <c r="AF155" s="278">
        <f t="shared" si="138"/>
        <v>0</v>
      </c>
      <c r="AG155" s="278">
        <f t="shared" si="138"/>
        <v>0</v>
      </c>
      <c r="AH155" s="278">
        <f t="shared" si="138"/>
        <v>0</v>
      </c>
      <c r="AI155" s="278">
        <f t="shared" si="138"/>
        <v>0</v>
      </c>
      <c r="AJ155" s="278">
        <f t="shared" si="138"/>
        <v>0</v>
      </c>
      <c r="AK155" s="278">
        <f t="shared" si="138"/>
        <v>0</v>
      </c>
      <c r="AL155" s="278">
        <f t="shared" si="138"/>
        <v>0</v>
      </c>
      <c r="AM155" s="278">
        <f t="shared" si="138"/>
        <v>0</v>
      </c>
      <c r="AN155" s="278">
        <f t="shared" si="138"/>
        <v>0</v>
      </c>
      <c r="AO155" s="278">
        <f t="shared" si="138"/>
        <v>0</v>
      </c>
      <c r="AP155" s="278">
        <f t="shared" si="138"/>
        <v>0</v>
      </c>
      <c r="AQ155" s="278">
        <f t="shared" si="138"/>
        <v>0</v>
      </c>
      <c r="AR155" s="278">
        <f t="shared" si="138"/>
        <v>0</v>
      </c>
      <c r="AS155" s="278">
        <f t="shared" si="138"/>
        <v>0</v>
      </c>
      <c r="AT155" s="278">
        <f t="shared" si="138"/>
        <v>0</v>
      </c>
      <c r="AU155" s="278">
        <f t="shared" si="138"/>
        <v>0</v>
      </c>
      <c r="AV155" s="279">
        <f t="shared" si="138"/>
        <v>0</v>
      </c>
      <c r="AX155" s="194" t="s">
        <v>395</v>
      </c>
      <c r="AZ155" s="203">
        <f t="shared" si="136"/>
        <v>0</v>
      </c>
      <c r="BA155" s="204" t="str">
        <f t="shared" si="137"/>
        <v>-</v>
      </c>
    </row>
    <row r="156" spans="2:53" s="2" customFormat="1" x14ac:dyDescent="0.25">
      <c r="B156" s="148" t="s">
        <v>337</v>
      </c>
      <c r="C156" s="582" t="s">
        <v>338</v>
      </c>
      <c r="D156" s="582"/>
      <c r="E156" s="582"/>
      <c r="F156" s="642"/>
      <c r="G156" s="264">
        <f>'Priedas 5'!$G$150</f>
        <v>0</v>
      </c>
      <c r="H156" s="268">
        <f t="shared" ref="H156:Q157" si="139">SUM(AE156)</f>
        <v>0</v>
      </c>
      <c r="I156" s="269">
        <f t="shared" si="139"/>
        <v>0</v>
      </c>
      <c r="J156" s="269">
        <f t="shared" si="139"/>
        <v>0</v>
      </c>
      <c r="K156" s="269">
        <f t="shared" si="139"/>
        <v>0</v>
      </c>
      <c r="L156" s="269">
        <f t="shared" si="139"/>
        <v>0</v>
      </c>
      <c r="M156" s="269">
        <f t="shared" si="139"/>
        <v>0</v>
      </c>
      <c r="N156" s="269">
        <f t="shared" si="139"/>
        <v>0</v>
      </c>
      <c r="O156" s="269">
        <f t="shared" si="139"/>
        <v>0</v>
      </c>
      <c r="P156" s="269">
        <f t="shared" si="139"/>
        <v>0</v>
      </c>
      <c r="Q156" s="269">
        <f t="shared" si="139"/>
        <v>0</v>
      </c>
      <c r="R156" s="269">
        <f t="shared" ref="R156:Y157" si="140">SUM(AO156)</f>
        <v>0</v>
      </c>
      <c r="S156" s="269">
        <f t="shared" si="140"/>
        <v>0</v>
      </c>
      <c r="T156" s="269">
        <f t="shared" si="140"/>
        <v>0</v>
      </c>
      <c r="U156" s="269">
        <f t="shared" si="140"/>
        <v>0</v>
      </c>
      <c r="V156" s="269">
        <f t="shared" si="140"/>
        <v>0</v>
      </c>
      <c r="W156" s="269">
        <f t="shared" si="140"/>
        <v>0</v>
      </c>
      <c r="X156" s="269">
        <f t="shared" si="140"/>
        <v>0</v>
      </c>
      <c r="Y156" s="269">
        <f t="shared" si="140"/>
        <v>0</v>
      </c>
      <c r="Z156" s="270"/>
      <c r="AA156" s="270"/>
      <c r="AB156" s="270"/>
      <c r="AC156" s="270"/>
      <c r="AD156" s="271"/>
      <c r="AE156" s="270"/>
      <c r="AF156" s="270"/>
      <c r="AG156" s="270"/>
      <c r="AH156" s="270"/>
      <c r="AI156" s="270"/>
      <c r="AJ156" s="270"/>
      <c r="AK156" s="269">
        <v>0</v>
      </c>
      <c r="AL156" s="270"/>
      <c r="AM156" s="270"/>
      <c r="AN156" s="270"/>
      <c r="AO156" s="270"/>
      <c r="AP156" s="270"/>
      <c r="AQ156" s="270"/>
      <c r="AR156" s="270"/>
      <c r="AS156" s="270"/>
      <c r="AT156" s="270"/>
      <c r="AU156" s="270"/>
      <c r="AV156" s="271"/>
      <c r="AX156" s="194" t="s">
        <v>395</v>
      </c>
      <c r="AZ156" s="203">
        <f t="shared" si="136"/>
        <v>0</v>
      </c>
      <c r="BA156" s="204" t="str">
        <f t="shared" si="137"/>
        <v>-</v>
      </c>
    </row>
    <row r="157" spans="2:53" s="2" customFormat="1" x14ac:dyDescent="0.25">
      <c r="B157" s="148" t="s">
        <v>339</v>
      </c>
      <c r="C157" s="582" t="s">
        <v>340</v>
      </c>
      <c r="D157" s="582"/>
      <c r="E157" s="582"/>
      <c r="F157" s="642"/>
      <c r="G157" s="264">
        <f>'Priedas 5'!$G$151</f>
        <v>0</v>
      </c>
      <c r="H157" s="268">
        <f t="shared" si="139"/>
        <v>0</v>
      </c>
      <c r="I157" s="269">
        <f t="shared" si="139"/>
        <v>0</v>
      </c>
      <c r="J157" s="269">
        <f t="shared" si="139"/>
        <v>0</v>
      </c>
      <c r="K157" s="269">
        <f t="shared" si="139"/>
        <v>0</v>
      </c>
      <c r="L157" s="269">
        <f t="shared" si="139"/>
        <v>0</v>
      </c>
      <c r="M157" s="269">
        <f t="shared" si="139"/>
        <v>0</v>
      </c>
      <c r="N157" s="269">
        <f t="shared" si="139"/>
        <v>0</v>
      </c>
      <c r="O157" s="269">
        <f t="shared" si="139"/>
        <v>0</v>
      </c>
      <c r="P157" s="269">
        <f t="shared" si="139"/>
        <v>0</v>
      </c>
      <c r="Q157" s="269">
        <f t="shared" si="139"/>
        <v>0</v>
      </c>
      <c r="R157" s="269">
        <f t="shared" si="140"/>
        <v>0</v>
      </c>
      <c r="S157" s="269">
        <f t="shared" si="140"/>
        <v>0</v>
      </c>
      <c r="T157" s="269">
        <f t="shared" si="140"/>
        <v>0</v>
      </c>
      <c r="U157" s="269">
        <f t="shared" si="140"/>
        <v>0</v>
      </c>
      <c r="V157" s="269">
        <f t="shared" si="140"/>
        <v>0</v>
      </c>
      <c r="W157" s="269">
        <f t="shared" si="140"/>
        <v>0</v>
      </c>
      <c r="X157" s="269">
        <f t="shared" si="140"/>
        <v>0</v>
      </c>
      <c r="Y157" s="269">
        <f t="shared" si="140"/>
        <v>0</v>
      </c>
      <c r="Z157" s="270"/>
      <c r="AA157" s="270"/>
      <c r="AB157" s="270"/>
      <c r="AC157" s="270"/>
      <c r="AD157" s="271"/>
      <c r="AE157" s="270"/>
      <c r="AF157" s="270"/>
      <c r="AG157" s="270"/>
      <c r="AH157" s="270"/>
      <c r="AI157" s="270"/>
      <c r="AJ157" s="270"/>
      <c r="AK157" s="269">
        <v>0</v>
      </c>
      <c r="AL157" s="270"/>
      <c r="AM157" s="270"/>
      <c r="AN157" s="270"/>
      <c r="AO157" s="270"/>
      <c r="AP157" s="270"/>
      <c r="AQ157" s="270"/>
      <c r="AR157" s="270"/>
      <c r="AS157" s="270"/>
      <c r="AT157" s="270"/>
      <c r="AU157" s="270"/>
      <c r="AV157" s="271"/>
      <c r="AX157" s="194" t="s">
        <v>395</v>
      </c>
      <c r="AZ157" s="203">
        <f t="shared" si="136"/>
        <v>0</v>
      </c>
      <c r="BA157" s="204" t="str">
        <f t="shared" si="137"/>
        <v>-</v>
      </c>
    </row>
    <row r="158" spans="2:53" s="2" customFormat="1" x14ac:dyDescent="0.25">
      <c r="B158" s="155" t="s">
        <v>341</v>
      </c>
      <c r="C158" s="590" t="s">
        <v>342</v>
      </c>
      <c r="D158" s="590"/>
      <c r="E158" s="590"/>
      <c r="F158" s="711"/>
      <c r="G158" s="264">
        <f>'Priedas 5'!$G$152</f>
        <v>20805.990000000002</v>
      </c>
      <c r="H158" s="277">
        <f t="shared" ref="H158:AC158" si="141">SUM(H159:H174)</f>
        <v>13294.75</v>
      </c>
      <c r="I158" s="278">
        <f t="shared" si="141"/>
        <v>0</v>
      </c>
      <c r="J158" s="278">
        <f t="shared" si="141"/>
        <v>0</v>
      </c>
      <c r="K158" s="278">
        <f t="shared" si="141"/>
        <v>0</v>
      </c>
      <c r="L158" s="278">
        <f t="shared" si="141"/>
        <v>0</v>
      </c>
      <c r="M158" s="278">
        <f t="shared" si="141"/>
        <v>4976.13</v>
      </c>
      <c r="N158" s="278">
        <f t="shared" si="141"/>
        <v>0</v>
      </c>
      <c r="O158" s="278">
        <f t="shared" si="141"/>
        <v>0</v>
      </c>
      <c r="P158" s="278">
        <f t="shared" si="141"/>
        <v>1180.31</v>
      </c>
      <c r="Q158" s="278">
        <f t="shared" si="141"/>
        <v>22.68</v>
      </c>
      <c r="R158" s="278">
        <f t="shared" si="141"/>
        <v>0</v>
      </c>
      <c r="S158" s="278">
        <f t="shared" si="141"/>
        <v>583.91999999999996</v>
      </c>
      <c r="T158" s="278">
        <f t="shared" si="141"/>
        <v>0</v>
      </c>
      <c r="U158" s="278">
        <f t="shared" si="141"/>
        <v>0</v>
      </c>
      <c r="V158" s="278">
        <f t="shared" si="141"/>
        <v>514.84</v>
      </c>
      <c r="W158" s="278">
        <f t="shared" si="141"/>
        <v>0</v>
      </c>
      <c r="X158" s="278">
        <f t="shared" si="141"/>
        <v>0</v>
      </c>
      <c r="Y158" s="278">
        <f t="shared" si="141"/>
        <v>0</v>
      </c>
      <c r="Z158" s="278">
        <f t="shared" si="141"/>
        <v>0</v>
      </c>
      <c r="AA158" s="278">
        <f t="shared" si="141"/>
        <v>0</v>
      </c>
      <c r="AB158" s="278">
        <f t="shared" si="141"/>
        <v>0</v>
      </c>
      <c r="AC158" s="278">
        <f t="shared" si="141"/>
        <v>0</v>
      </c>
      <c r="AD158" s="281">
        <v>233.36</v>
      </c>
      <c r="AE158" s="280">
        <v>13294.75</v>
      </c>
      <c r="AF158" s="278">
        <f>SUM(AF159:AF174)</f>
        <v>0</v>
      </c>
      <c r="AG158" s="278">
        <f>SUM(AG159:AG174)</f>
        <v>0</v>
      </c>
      <c r="AH158" s="278">
        <f>SUM(AH159:AH174)</f>
        <v>0</v>
      </c>
      <c r="AI158" s="278">
        <f>SUM(AI159:AI174)</f>
        <v>0</v>
      </c>
      <c r="AJ158" s="280">
        <v>4976.13</v>
      </c>
      <c r="AK158" s="278">
        <f>SUM(AK159:AK174)</f>
        <v>0</v>
      </c>
      <c r="AL158" s="278">
        <f>SUM(AL159:AL174)</f>
        <v>0</v>
      </c>
      <c r="AM158" s="280">
        <v>1180.31</v>
      </c>
      <c r="AN158" s="280">
        <v>22.68</v>
      </c>
      <c r="AO158" s="278">
        <f>SUM(AO159:AO174)</f>
        <v>0</v>
      </c>
      <c r="AP158" s="280">
        <v>583.91999999999996</v>
      </c>
      <c r="AQ158" s="278">
        <f>SUM(AQ159:AQ174)</f>
        <v>0</v>
      </c>
      <c r="AR158" s="278">
        <f>SUM(AR159:AR174)</f>
        <v>0</v>
      </c>
      <c r="AS158" s="280">
        <v>514.84</v>
      </c>
      <c r="AT158" s="278">
        <f>SUM(AT159:AT174)</f>
        <v>0</v>
      </c>
      <c r="AU158" s="278">
        <f>SUM(AU159:AU174)</f>
        <v>0</v>
      </c>
      <c r="AV158" s="279">
        <f>SUM(AV159:AV174)</f>
        <v>0</v>
      </c>
      <c r="AX158" s="194" t="s">
        <v>395</v>
      </c>
      <c r="AZ158" s="203">
        <f t="shared" si="136"/>
        <v>0</v>
      </c>
      <c r="BA158" s="204" t="str">
        <f t="shared" si="137"/>
        <v>-</v>
      </c>
    </row>
    <row r="159" spans="2:53" s="2" customFormat="1" ht="15" customHeight="1" x14ac:dyDescent="0.25">
      <c r="B159" s="163" t="s">
        <v>343</v>
      </c>
      <c r="C159" s="592" t="s">
        <v>344</v>
      </c>
      <c r="D159" s="582"/>
      <c r="E159" s="582"/>
      <c r="F159" s="642"/>
      <c r="G159" s="264">
        <f>'Priedas 5'!$G$153</f>
        <v>6602.74</v>
      </c>
      <c r="H159" s="283">
        <f t="shared" ref="H159:H174" si="142">SUM(AE159)</f>
        <v>2494.46</v>
      </c>
      <c r="I159" s="284">
        <f t="shared" ref="I159:I174" si="143">SUM(AF159)</f>
        <v>0</v>
      </c>
      <c r="J159" s="284">
        <f t="shared" ref="J159:J174" si="144">SUM(AG159)</f>
        <v>0</v>
      </c>
      <c r="K159" s="284">
        <f t="shared" ref="K159:K174" si="145">SUM(AH159)</f>
        <v>0</v>
      </c>
      <c r="L159" s="284">
        <f t="shared" ref="L159:L174" si="146">SUM(AI159)</f>
        <v>0</v>
      </c>
      <c r="M159" s="284">
        <f t="shared" ref="M159:M174" si="147">SUM(AJ159)</f>
        <v>4108.28</v>
      </c>
      <c r="N159" s="284">
        <f t="shared" ref="N159:N174" si="148">SUM(AK159)</f>
        <v>0</v>
      </c>
      <c r="O159" s="284">
        <f t="shared" ref="O159:O174" si="149">SUM(AL159)</f>
        <v>0</v>
      </c>
      <c r="P159" s="284">
        <f t="shared" ref="P159:P174" si="150">SUM(AM159)</f>
        <v>0</v>
      </c>
      <c r="Q159" s="284">
        <f t="shared" ref="Q159:Q174" si="151">SUM(AN159)</f>
        <v>0</v>
      </c>
      <c r="R159" s="284">
        <f t="shared" ref="R159:R174" si="152">SUM(AO159)</f>
        <v>0</v>
      </c>
      <c r="S159" s="284">
        <f t="shared" ref="S159:S174" si="153">SUM(AP159)</f>
        <v>0</v>
      </c>
      <c r="T159" s="284">
        <f t="shared" ref="T159:T174" si="154">SUM(AQ159)</f>
        <v>0</v>
      </c>
      <c r="U159" s="284">
        <f t="shared" ref="U159:U174" si="155">SUM(AR159)</f>
        <v>0</v>
      </c>
      <c r="V159" s="284">
        <f t="shared" ref="V159:V174" si="156">SUM(AS159)</f>
        <v>0</v>
      </c>
      <c r="W159" s="284">
        <f t="shared" ref="W159:W174" si="157">SUM(AT159)</f>
        <v>0</v>
      </c>
      <c r="X159" s="284">
        <f t="shared" ref="X159:X174" si="158">SUM(AU159)</f>
        <v>0</v>
      </c>
      <c r="Y159" s="284">
        <f t="shared" ref="Y159:Y174" si="159">SUM(AV159)</f>
        <v>0</v>
      </c>
      <c r="Z159" s="270"/>
      <c r="AA159" s="270"/>
      <c r="AB159" s="270"/>
      <c r="AC159" s="270"/>
      <c r="AD159" s="271"/>
      <c r="AE159" s="276">
        <v>2494.46</v>
      </c>
      <c r="AF159" s="270"/>
      <c r="AG159" s="270"/>
      <c r="AH159" s="270"/>
      <c r="AI159" s="270"/>
      <c r="AJ159" s="276">
        <v>4108.28</v>
      </c>
      <c r="AK159" s="269">
        <v>0</v>
      </c>
      <c r="AL159" s="270"/>
      <c r="AM159" s="270"/>
      <c r="AN159" s="270"/>
      <c r="AO159" s="270"/>
      <c r="AP159" s="270"/>
      <c r="AQ159" s="270"/>
      <c r="AR159" s="270"/>
      <c r="AS159" s="270"/>
      <c r="AT159" s="270"/>
      <c r="AU159" s="270"/>
      <c r="AV159" s="271"/>
      <c r="AX159" s="194" t="s">
        <v>395</v>
      </c>
      <c r="AZ159" s="203">
        <f t="shared" si="136"/>
        <v>0</v>
      </c>
      <c r="BA159" s="204" t="str">
        <f t="shared" si="137"/>
        <v>-</v>
      </c>
    </row>
    <row r="160" spans="2:53" s="2" customFormat="1" ht="15" customHeight="1" x14ac:dyDescent="0.25">
      <c r="B160" s="163" t="s">
        <v>345</v>
      </c>
      <c r="C160" s="592" t="s">
        <v>346</v>
      </c>
      <c r="D160" s="582"/>
      <c r="E160" s="582"/>
      <c r="F160" s="642"/>
      <c r="G160" s="264">
        <f>'Priedas 5'!$G$154</f>
        <v>2369.88</v>
      </c>
      <c r="H160" s="291">
        <f t="shared" si="142"/>
        <v>473.96</v>
      </c>
      <c r="I160" s="292">
        <f t="shared" si="143"/>
        <v>0</v>
      </c>
      <c r="J160" s="292">
        <f t="shared" si="144"/>
        <v>0</v>
      </c>
      <c r="K160" s="292">
        <f t="shared" si="145"/>
        <v>0</v>
      </c>
      <c r="L160" s="292">
        <f t="shared" si="146"/>
        <v>0</v>
      </c>
      <c r="M160" s="292">
        <f t="shared" si="147"/>
        <v>473.96</v>
      </c>
      <c r="N160" s="292">
        <f t="shared" si="148"/>
        <v>0</v>
      </c>
      <c r="O160" s="292">
        <f t="shared" si="149"/>
        <v>0</v>
      </c>
      <c r="P160" s="292">
        <f t="shared" si="150"/>
        <v>473.96</v>
      </c>
      <c r="Q160" s="292">
        <f t="shared" si="151"/>
        <v>0</v>
      </c>
      <c r="R160" s="292">
        <f t="shared" si="152"/>
        <v>0</v>
      </c>
      <c r="S160" s="292">
        <f t="shared" si="153"/>
        <v>473.96</v>
      </c>
      <c r="T160" s="292">
        <f t="shared" si="154"/>
        <v>0</v>
      </c>
      <c r="U160" s="292">
        <f t="shared" si="155"/>
        <v>0</v>
      </c>
      <c r="V160" s="292">
        <f t="shared" si="156"/>
        <v>474.04</v>
      </c>
      <c r="W160" s="292">
        <f t="shared" si="157"/>
        <v>0</v>
      </c>
      <c r="X160" s="292">
        <f t="shared" si="158"/>
        <v>0</v>
      </c>
      <c r="Y160" s="292">
        <f t="shared" si="159"/>
        <v>0</v>
      </c>
      <c r="Z160" s="293"/>
      <c r="AA160" s="293"/>
      <c r="AB160" s="293"/>
      <c r="AC160" s="293"/>
      <c r="AD160" s="294"/>
      <c r="AE160" s="295">
        <v>473.96</v>
      </c>
      <c r="AF160" s="293"/>
      <c r="AG160" s="293"/>
      <c r="AH160" s="293"/>
      <c r="AI160" s="293"/>
      <c r="AJ160" s="295">
        <v>473.96</v>
      </c>
      <c r="AK160" s="269">
        <v>0</v>
      </c>
      <c r="AL160" s="293"/>
      <c r="AM160" s="295">
        <v>473.96</v>
      </c>
      <c r="AN160" s="293"/>
      <c r="AO160" s="293"/>
      <c r="AP160" s="295">
        <v>473.96</v>
      </c>
      <c r="AQ160" s="293"/>
      <c r="AR160" s="293"/>
      <c r="AS160" s="295">
        <v>474.04</v>
      </c>
      <c r="AT160" s="293"/>
      <c r="AU160" s="293"/>
      <c r="AV160" s="294"/>
      <c r="AX160" s="194" t="s">
        <v>395</v>
      </c>
      <c r="AZ160" s="203">
        <f t="shared" si="136"/>
        <v>0</v>
      </c>
      <c r="BA160" s="204" t="str">
        <f t="shared" si="137"/>
        <v>-</v>
      </c>
    </row>
    <row r="161" spans="2:53" s="2" customFormat="1" ht="15" customHeight="1" x14ac:dyDescent="0.25">
      <c r="B161" s="163" t="s">
        <v>347</v>
      </c>
      <c r="C161" s="592" t="s">
        <v>348</v>
      </c>
      <c r="D161" s="582"/>
      <c r="E161" s="582"/>
      <c r="F161" s="642"/>
      <c r="G161" s="264">
        <f>'Priedas 5'!$G$155</f>
        <v>0</v>
      </c>
      <c r="H161" s="291">
        <f t="shared" si="142"/>
        <v>0</v>
      </c>
      <c r="I161" s="292">
        <f t="shared" si="143"/>
        <v>0</v>
      </c>
      <c r="J161" s="292">
        <f t="shared" si="144"/>
        <v>0</v>
      </c>
      <c r="K161" s="292">
        <f t="shared" si="145"/>
        <v>0</v>
      </c>
      <c r="L161" s="292">
        <f t="shared" si="146"/>
        <v>0</v>
      </c>
      <c r="M161" s="292">
        <f t="shared" si="147"/>
        <v>0</v>
      </c>
      <c r="N161" s="292">
        <f t="shared" si="148"/>
        <v>0</v>
      </c>
      <c r="O161" s="292">
        <f t="shared" si="149"/>
        <v>0</v>
      </c>
      <c r="P161" s="292">
        <f t="shared" si="150"/>
        <v>0</v>
      </c>
      <c r="Q161" s="292">
        <f t="shared" si="151"/>
        <v>0</v>
      </c>
      <c r="R161" s="292">
        <f t="shared" si="152"/>
        <v>0</v>
      </c>
      <c r="S161" s="292">
        <f t="shared" si="153"/>
        <v>0</v>
      </c>
      <c r="T161" s="292">
        <f t="shared" si="154"/>
        <v>0</v>
      </c>
      <c r="U161" s="292">
        <f t="shared" si="155"/>
        <v>0</v>
      </c>
      <c r="V161" s="292">
        <f t="shared" si="156"/>
        <v>0</v>
      </c>
      <c r="W161" s="292">
        <f t="shared" si="157"/>
        <v>0</v>
      </c>
      <c r="X161" s="292">
        <f t="shared" si="158"/>
        <v>0</v>
      </c>
      <c r="Y161" s="292">
        <f t="shared" si="159"/>
        <v>0</v>
      </c>
      <c r="Z161" s="293"/>
      <c r="AA161" s="293"/>
      <c r="AB161" s="293"/>
      <c r="AC161" s="293"/>
      <c r="AD161" s="294"/>
      <c r="AE161" s="293"/>
      <c r="AF161" s="293"/>
      <c r="AG161" s="293"/>
      <c r="AH161" s="293"/>
      <c r="AI161" s="293"/>
      <c r="AJ161" s="293"/>
      <c r="AK161" s="269">
        <v>0</v>
      </c>
      <c r="AL161" s="293"/>
      <c r="AM161" s="293"/>
      <c r="AN161" s="293"/>
      <c r="AO161" s="293"/>
      <c r="AP161" s="293"/>
      <c r="AQ161" s="293"/>
      <c r="AR161" s="293"/>
      <c r="AS161" s="293"/>
      <c r="AT161" s="293"/>
      <c r="AU161" s="293"/>
      <c r="AV161" s="294"/>
      <c r="AX161" s="194" t="s">
        <v>395</v>
      </c>
      <c r="AZ161" s="203">
        <f t="shared" si="136"/>
        <v>0</v>
      </c>
      <c r="BA161" s="204" t="str">
        <f t="shared" si="137"/>
        <v>-</v>
      </c>
    </row>
    <row r="162" spans="2:53" s="2" customFormat="1" ht="15" customHeight="1" x14ac:dyDescent="0.25">
      <c r="B162" s="163" t="s">
        <v>349</v>
      </c>
      <c r="C162" s="592" t="s">
        <v>350</v>
      </c>
      <c r="D162" s="582"/>
      <c r="E162" s="582"/>
      <c r="F162" s="642"/>
      <c r="G162" s="264">
        <f>'Priedas 5'!$G$156</f>
        <v>0</v>
      </c>
      <c r="H162" s="291">
        <f t="shared" si="142"/>
        <v>0</v>
      </c>
      <c r="I162" s="292">
        <f t="shared" si="143"/>
        <v>0</v>
      </c>
      <c r="J162" s="292">
        <f t="shared" si="144"/>
        <v>0</v>
      </c>
      <c r="K162" s="292">
        <f t="shared" si="145"/>
        <v>0</v>
      </c>
      <c r="L162" s="292">
        <f t="shared" si="146"/>
        <v>0</v>
      </c>
      <c r="M162" s="292">
        <f t="shared" si="147"/>
        <v>0</v>
      </c>
      <c r="N162" s="292">
        <f t="shared" si="148"/>
        <v>0</v>
      </c>
      <c r="O162" s="292">
        <f t="shared" si="149"/>
        <v>0</v>
      </c>
      <c r="P162" s="292">
        <f t="shared" si="150"/>
        <v>0</v>
      </c>
      <c r="Q162" s="292">
        <f t="shared" si="151"/>
        <v>0</v>
      </c>
      <c r="R162" s="292">
        <f t="shared" si="152"/>
        <v>0</v>
      </c>
      <c r="S162" s="292">
        <f t="shared" si="153"/>
        <v>0</v>
      </c>
      <c r="T162" s="292">
        <f t="shared" si="154"/>
        <v>0</v>
      </c>
      <c r="U162" s="292">
        <f t="shared" si="155"/>
        <v>0</v>
      </c>
      <c r="V162" s="292">
        <f t="shared" si="156"/>
        <v>0</v>
      </c>
      <c r="W162" s="292">
        <f t="shared" si="157"/>
        <v>0</v>
      </c>
      <c r="X162" s="292">
        <f t="shared" si="158"/>
        <v>0</v>
      </c>
      <c r="Y162" s="292">
        <f t="shared" si="159"/>
        <v>0</v>
      </c>
      <c r="Z162" s="293"/>
      <c r="AA162" s="293"/>
      <c r="AB162" s="293"/>
      <c r="AC162" s="293"/>
      <c r="AD162" s="294"/>
      <c r="AE162" s="293"/>
      <c r="AF162" s="293"/>
      <c r="AG162" s="293"/>
      <c r="AH162" s="293"/>
      <c r="AI162" s="293"/>
      <c r="AJ162" s="293"/>
      <c r="AK162" s="269">
        <v>0</v>
      </c>
      <c r="AL162" s="293"/>
      <c r="AM162" s="293"/>
      <c r="AN162" s="293"/>
      <c r="AO162" s="293"/>
      <c r="AP162" s="293"/>
      <c r="AQ162" s="293"/>
      <c r="AR162" s="293"/>
      <c r="AS162" s="293"/>
      <c r="AT162" s="293"/>
      <c r="AU162" s="293"/>
      <c r="AV162" s="294"/>
      <c r="AX162" s="194"/>
      <c r="AZ162" s="203">
        <f t="shared" si="136"/>
        <v>0</v>
      </c>
      <c r="BA162" s="204" t="str">
        <f t="shared" si="137"/>
        <v>-</v>
      </c>
    </row>
    <row r="163" spans="2:53" s="2" customFormat="1" ht="15" customHeight="1" x14ac:dyDescent="0.25">
      <c r="B163" s="163" t="s">
        <v>351</v>
      </c>
      <c r="C163" s="592" t="s">
        <v>352</v>
      </c>
      <c r="D163" s="582"/>
      <c r="E163" s="582"/>
      <c r="F163" s="642"/>
      <c r="G163" s="264">
        <f>'Priedas 5'!$G$157</f>
        <v>0</v>
      </c>
      <c r="H163" s="291">
        <f t="shared" si="142"/>
        <v>0</v>
      </c>
      <c r="I163" s="292">
        <f t="shared" si="143"/>
        <v>0</v>
      </c>
      <c r="J163" s="292">
        <f t="shared" si="144"/>
        <v>0</v>
      </c>
      <c r="K163" s="292">
        <f t="shared" si="145"/>
        <v>0</v>
      </c>
      <c r="L163" s="292">
        <f t="shared" si="146"/>
        <v>0</v>
      </c>
      <c r="M163" s="292">
        <f t="shared" si="147"/>
        <v>0</v>
      </c>
      <c r="N163" s="292">
        <f t="shared" si="148"/>
        <v>0</v>
      </c>
      <c r="O163" s="292">
        <f t="shared" si="149"/>
        <v>0</v>
      </c>
      <c r="P163" s="292">
        <f t="shared" si="150"/>
        <v>0</v>
      </c>
      <c r="Q163" s="292">
        <f t="shared" si="151"/>
        <v>0</v>
      </c>
      <c r="R163" s="292">
        <f t="shared" si="152"/>
        <v>0</v>
      </c>
      <c r="S163" s="292">
        <f t="shared" si="153"/>
        <v>0</v>
      </c>
      <c r="T163" s="292">
        <f t="shared" si="154"/>
        <v>0</v>
      </c>
      <c r="U163" s="292">
        <f t="shared" si="155"/>
        <v>0</v>
      </c>
      <c r="V163" s="292">
        <f t="shared" si="156"/>
        <v>0</v>
      </c>
      <c r="W163" s="292">
        <f t="shared" si="157"/>
        <v>0</v>
      </c>
      <c r="X163" s="292">
        <f t="shared" si="158"/>
        <v>0</v>
      </c>
      <c r="Y163" s="292">
        <f t="shared" si="159"/>
        <v>0</v>
      </c>
      <c r="Z163" s="293"/>
      <c r="AA163" s="293"/>
      <c r="AB163" s="293"/>
      <c r="AC163" s="293"/>
      <c r="AD163" s="294"/>
      <c r="AE163" s="293"/>
      <c r="AF163" s="293"/>
      <c r="AG163" s="293"/>
      <c r="AH163" s="293"/>
      <c r="AI163" s="293"/>
      <c r="AJ163" s="293"/>
      <c r="AK163" s="269">
        <v>0</v>
      </c>
      <c r="AL163" s="293"/>
      <c r="AM163" s="293"/>
      <c r="AN163" s="293"/>
      <c r="AO163" s="293"/>
      <c r="AP163" s="293"/>
      <c r="AQ163" s="293"/>
      <c r="AR163" s="293"/>
      <c r="AS163" s="293"/>
      <c r="AT163" s="293"/>
      <c r="AU163" s="293"/>
      <c r="AV163" s="294"/>
      <c r="AX163" s="194" t="s">
        <v>395</v>
      </c>
      <c r="AZ163" s="203">
        <f t="shared" si="136"/>
        <v>0</v>
      </c>
      <c r="BA163" s="204" t="str">
        <f t="shared" si="137"/>
        <v>-</v>
      </c>
    </row>
    <row r="164" spans="2:53" s="2" customFormat="1" ht="15" customHeight="1" x14ac:dyDescent="0.25">
      <c r="B164" s="163" t="s">
        <v>353</v>
      </c>
      <c r="C164" s="592" t="s">
        <v>354</v>
      </c>
      <c r="D164" s="582"/>
      <c r="E164" s="582"/>
      <c r="F164" s="642"/>
      <c r="G164" s="264">
        <f>'Priedas 5'!$G$158</f>
        <v>739.43</v>
      </c>
      <c r="H164" s="291">
        <f t="shared" si="142"/>
        <v>0</v>
      </c>
      <c r="I164" s="292">
        <f t="shared" si="143"/>
        <v>0</v>
      </c>
      <c r="J164" s="292">
        <f t="shared" si="144"/>
        <v>0</v>
      </c>
      <c r="K164" s="292">
        <f t="shared" si="145"/>
        <v>0</v>
      </c>
      <c r="L164" s="292">
        <f t="shared" si="146"/>
        <v>0</v>
      </c>
      <c r="M164" s="292">
        <f t="shared" si="147"/>
        <v>0</v>
      </c>
      <c r="N164" s="292">
        <f t="shared" si="148"/>
        <v>0</v>
      </c>
      <c r="O164" s="292">
        <f t="shared" si="149"/>
        <v>0</v>
      </c>
      <c r="P164" s="292">
        <f t="shared" si="150"/>
        <v>596.15</v>
      </c>
      <c r="Q164" s="292">
        <f t="shared" si="151"/>
        <v>0</v>
      </c>
      <c r="R164" s="292">
        <f t="shared" si="152"/>
        <v>0</v>
      </c>
      <c r="S164" s="292">
        <f t="shared" si="153"/>
        <v>0</v>
      </c>
      <c r="T164" s="292">
        <f t="shared" si="154"/>
        <v>0</v>
      </c>
      <c r="U164" s="292">
        <f t="shared" si="155"/>
        <v>0</v>
      </c>
      <c r="V164" s="292">
        <f t="shared" si="156"/>
        <v>0</v>
      </c>
      <c r="W164" s="292">
        <f t="shared" si="157"/>
        <v>0</v>
      </c>
      <c r="X164" s="292">
        <f t="shared" si="158"/>
        <v>0</v>
      </c>
      <c r="Y164" s="292">
        <f t="shared" si="159"/>
        <v>0</v>
      </c>
      <c r="Z164" s="293"/>
      <c r="AA164" s="293"/>
      <c r="AB164" s="293"/>
      <c r="AC164" s="293"/>
      <c r="AD164" s="296">
        <v>143.28</v>
      </c>
      <c r="AE164" s="293"/>
      <c r="AF164" s="293"/>
      <c r="AG164" s="293"/>
      <c r="AH164" s="293"/>
      <c r="AI164" s="293"/>
      <c r="AJ164" s="293"/>
      <c r="AK164" s="269">
        <v>0</v>
      </c>
      <c r="AL164" s="293"/>
      <c r="AM164" s="295">
        <v>596.15</v>
      </c>
      <c r="AN164" s="293"/>
      <c r="AO164" s="293"/>
      <c r="AP164" s="293"/>
      <c r="AQ164" s="293"/>
      <c r="AR164" s="293"/>
      <c r="AS164" s="293"/>
      <c r="AT164" s="293"/>
      <c r="AU164" s="293"/>
      <c r="AV164" s="294"/>
      <c r="AX164" s="194" t="s">
        <v>395</v>
      </c>
      <c r="AZ164" s="203">
        <f t="shared" si="136"/>
        <v>0</v>
      </c>
      <c r="BA164" s="204" t="str">
        <f t="shared" si="137"/>
        <v>-</v>
      </c>
    </row>
    <row r="165" spans="2:53" s="2" customFormat="1" ht="15" customHeight="1" x14ac:dyDescent="0.25">
      <c r="B165" s="163" t="s">
        <v>355</v>
      </c>
      <c r="C165" s="592" t="s">
        <v>356</v>
      </c>
      <c r="D165" s="582"/>
      <c r="E165" s="582"/>
      <c r="F165" s="642"/>
      <c r="G165" s="264">
        <f>'Priedas 5'!$G$159</f>
        <v>0</v>
      </c>
      <c r="H165" s="291">
        <f t="shared" si="142"/>
        <v>0</v>
      </c>
      <c r="I165" s="292">
        <f t="shared" si="143"/>
        <v>0</v>
      </c>
      <c r="J165" s="292">
        <f t="shared" si="144"/>
        <v>0</v>
      </c>
      <c r="K165" s="292">
        <f t="shared" si="145"/>
        <v>0</v>
      </c>
      <c r="L165" s="292">
        <f t="shared" si="146"/>
        <v>0</v>
      </c>
      <c r="M165" s="292">
        <f t="shared" si="147"/>
        <v>0</v>
      </c>
      <c r="N165" s="292">
        <f t="shared" si="148"/>
        <v>0</v>
      </c>
      <c r="O165" s="292">
        <f t="shared" si="149"/>
        <v>0</v>
      </c>
      <c r="P165" s="292">
        <f t="shared" si="150"/>
        <v>0</v>
      </c>
      <c r="Q165" s="292">
        <f t="shared" si="151"/>
        <v>0</v>
      </c>
      <c r="R165" s="292">
        <f t="shared" si="152"/>
        <v>0</v>
      </c>
      <c r="S165" s="292">
        <f t="shared" si="153"/>
        <v>0</v>
      </c>
      <c r="T165" s="292">
        <f t="shared" si="154"/>
        <v>0</v>
      </c>
      <c r="U165" s="292">
        <f t="shared" si="155"/>
        <v>0</v>
      </c>
      <c r="V165" s="292">
        <f t="shared" si="156"/>
        <v>0</v>
      </c>
      <c r="W165" s="292">
        <f t="shared" si="157"/>
        <v>0</v>
      </c>
      <c r="X165" s="292">
        <f t="shared" si="158"/>
        <v>0</v>
      </c>
      <c r="Y165" s="292">
        <f t="shared" si="159"/>
        <v>0</v>
      </c>
      <c r="Z165" s="293"/>
      <c r="AA165" s="293"/>
      <c r="AB165" s="293"/>
      <c r="AC165" s="293"/>
      <c r="AD165" s="294"/>
      <c r="AE165" s="293"/>
      <c r="AF165" s="293"/>
      <c r="AG165" s="293"/>
      <c r="AH165" s="293"/>
      <c r="AI165" s="293"/>
      <c r="AJ165" s="293"/>
      <c r="AK165" s="269">
        <v>0</v>
      </c>
      <c r="AL165" s="293"/>
      <c r="AM165" s="293"/>
      <c r="AN165" s="293"/>
      <c r="AO165" s="293"/>
      <c r="AP165" s="293"/>
      <c r="AQ165" s="293"/>
      <c r="AR165" s="293"/>
      <c r="AS165" s="293"/>
      <c r="AT165" s="293"/>
      <c r="AU165" s="293"/>
      <c r="AV165" s="294"/>
      <c r="AX165" s="194" t="s">
        <v>395</v>
      </c>
      <c r="AZ165" s="203">
        <f t="shared" si="136"/>
        <v>0</v>
      </c>
      <c r="BA165" s="204" t="str">
        <f t="shared" si="137"/>
        <v>-</v>
      </c>
    </row>
    <row r="166" spans="2:53" s="2" customFormat="1" ht="15" customHeight="1" x14ac:dyDescent="0.25">
      <c r="B166" s="163" t="s">
        <v>357</v>
      </c>
      <c r="C166" s="592" t="s">
        <v>358</v>
      </c>
      <c r="D166" s="582"/>
      <c r="E166" s="582"/>
      <c r="F166" s="642"/>
      <c r="G166" s="264">
        <f>'Priedas 5'!$G$160</f>
        <v>0</v>
      </c>
      <c r="H166" s="291">
        <f t="shared" si="142"/>
        <v>0</v>
      </c>
      <c r="I166" s="292">
        <f t="shared" si="143"/>
        <v>0</v>
      </c>
      <c r="J166" s="292">
        <f t="shared" si="144"/>
        <v>0</v>
      </c>
      <c r="K166" s="292">
        <f t="shared" si="145"/>
        <v>0</v>
      </c>
      <c r="L166" s="292">
        <f t="shared" si="146"/>
        <v>0</v>
      </c>
      <c r="M166" s="292">
        <f t="shared" si="147"/>
        <v>0</v>
      </c>
      <c r="N166" s="292">
        <f t="shared" si="148"/>
        <v>0</v>
      </c>
      <c r="O166" s="292">
        <f t="shared" si="149"/>
        <v>0</v>
      </c>
      <c r="P166" s="292">
        <f t="shared" si="150"/>
        <v>0</v>
      </c>
      <c r="Q166" s="292">
        <f t="shared" si="151"/>
        <v>0</v>
      </c>
      <c r="R166" s="292">
        <f t="shared" si="152"/>
        <v>0</v>
      </c>
      <c r="S166" s="292">
        <f t="shared" si="153"/>
        <v>0</v>
      </c>
      <c r="T166" s="292">
        <f t="shared" si="154"/>
        <v>0</v>
      </c>
      <c r="U166" s="292">
        <f t="shared" si="155"/>
        <v>0</v>
      </c>
      <c r="V166" s="292">
        <f t="shared" si="156"/>
        <v>0</v>
      </c>
      <c r="W166" s="292">
        <f t="shared" si="157"/>
        <v>0</v>
      </c>
      <c r="X166" s="292">
        <f t="shared" si="158"/>
        <v>0</v>
      </c>
      <c r="Y166" s="292">
        <f t="shared" si="159"/>
        <v>0</v>
      </c>
      <c r="Z166" s="297"/>
      <c r="AA166" s="297"/>
      <c r="AB166" s="297"/>
      <c r="AC166" s="297"/>
      <c r="AD166" s="298"/>
      <c r="AE166" s="297"/>
      <c r="AF166" s="297"/>
      <c r="AG166" s="297"/>
      <c r="AH166" s="297"/>
      <c r="AI166" s="297"/>
      <c r="AJ166" s="297"/>
      <c r="AK166" s="269">
        <v>0</v>
      </c>
      <c r="AL166" s="297"/>
      <c r="AM166" s="297"/>
      <c r="AN166" s="297"/>
      <c r="AO166" s="297"/>
      <c r="AP166" s="297"/>
      <c r="AQ166" s="297"/>
      <c r="AR166" s="297"/>
      <c r="AS166" s="297"/>
      <c r="AT166" s="297"/>
      <c r="AU166" s="297"/>
      <c r="AV166" s="298"/>
      <c r="AX166" s="194" t="s">
        <v>395</v>
      </c>
      <c r="AZ166" s="203">
        <f t="shared" si="136"/>
        <v>0</v>
      </c>
      <c r="BA166" s="204" t="str">
        <f t="shared" si="137"/>
        <v>-</v>
      </c>
    </row>
    <row r="167" spans="2:53" s="2" customFormat="1" ht="15" customHeight="1" x14ac:dyDescent="0.25">
      <c r="B167" s="163" t="s">
        <v>359</v>
      </c>
      <c r="C167" s="592" t="s">
        <v>360</v>
      </c>
      <c r="D167" s="582"/>
      <c r="E167" s="582"/>
      <c r="F167" s="642"/>
      <c r="G167" s="264">
        <f>'Priedas 5'!$G$161</f>
        <v>0</v>
      </c>
      <c r="H167" s="291">
        <f t="shared" si="142"/>
        <v>0</v>
      </c>
      <c r="I167" s="292">
        <f t="shared" si="143"/>
        <v>0</v>
      </c>
      <c r="J167" s="292">
        <f t="shared" si="144"/>
        <v>0</v>
      </c>
      <c r="K167" s="292">
        <f t="shared" si="145"/>
        <v>0</v>
      </c>
      <c r="L167" s="292">
        <f t="shared" si="146"/>
        <v>0</v>
      </c>
      <c r="M167" s="292">
        <f t="shared" si="147"/>
        <v>0</v>
      </c>
      <c r="N167" s="292">
        <f t="shared" si="148"/>
        <v>0</v>
      </c>
      <c r="O167" s="292">
        <f t="shared" si="149"/>
        <v>0</v>
      </c>
      <c r="P167" s="292">
        <f t="shared" si="150"/>
        <v>0</v>
      </c>
      <c r="Q167" s="292">
        <f t="shared" si="151"/>
        <v>0</v>
      </c>
      <c r="R167" s="292">
        <f t="shared" si="152"/>
        <v>0</v>
      </c>
      <c r="S167" s="292">
        <f t="shared" si="153"/>
        <v>0</v>
      </c>
      <c r="T167" s="292">
        <f t="shared" si="154"/>
        <v>0</v>
      </c>
      <c r="U167" s="292">
        <f t="shared" si="155"/>
        <v>0</v>
      </c>
      <c r="V167" s="292">
        <f t="shared" si="156"/>
        <v>0</v>
      </c>
      <c r="W167" s="292">
        <f t="shared" si="157"/>
        <v>0</v>
      </c>
      <c r="X167" s="292">
        <f t="shared" si="158"/>
        <v>0</v>
      </c>
      <c r="Y167" s="292">
        <f t="shared" si="159"/>
        <v>0</v>
      </c>
      <c r="Z167" s="297"/>
      <c r="AA167" s="297"/>
      <c r="AB167" s="297"/>
      <c r="AC167" s="297"/>
      <c r="AD167" s="298"/>
      <c r="AE167" s="297"/>
      <c r="AF167" s="297"/>
      <c r="AG167" s="297"/>
      <c r="AH167" s="297"/>
      <c r="AI167" s="297"/>
      <c r="AJ167" s="297"/>
      <c r="AK167" s="269">
        <v>0</v>
      </c>
      <c r="AL167" s="297"/>
      <c r="AM167" s="297"/>
      <c r="AN167" s="297"/>
      <c r="AO167" s="297"/>
      <c r="AP167" s="297"/>
      <c r="AQ167" s="297"/>
      <c r="AR167" s="297"/>
      <c r="AS167" s="297"/>
      <c r="AT167" s="297"/>
      <c r="AU167" s="297"/>
      <c r="AV167" s="298"/>
      <c r="AX167" s="194"/>
      <c r="AZ167" s="203">
        <f t="shared" si="136"/>
        <v>0</v>
      </c>
      <c r="BA167" s="204" t="str">
        <f t="shared" si="137"/>
        <v>-</v>
      </c>
    </row>
    <row r="168" spans="2:53" s="2" customFormat="1" ht="15.75" customHeight="1" x14ac:dyDescent="0.25">
      <c r="B168" s="163" t="s">
        <v>361</v>
      </c>
      <c r="C168" s="582" t="s">
        <v>362</v>
      </c>
      <c r="D168" s="582"/>
      <c r="E168" s="582"/>
      <c r="F168" s="583"/>
      <c r="G168" s="264">
        <f>'Priedas 5'!$G$162</f>
        <v>0</v>
      </c>
      <c r="H168" s="291">
        <f t="shared" si="142"/>
        <v>0</v>
      </c>
      <c r="I168" s="292">
        <f t="shared" si="143"/>
        <v>0</v>
      </c>
      <c r="J168" s="292">
        <f t="shared" si="144"/>
        <v>0</v>
      </c>
      <c r="K168" s="292">
        <f t="shared" si="145"/>
        <v>0</v>
      </c>
      <c r="L168" s="292">
        <f t="shared" si="146"/>
        <v>0</v>
      </c>
      <c r="M168" s="292">
        <f t="shared" si="147"/>
        <v>0</v>
      </c>
      <c r="N168" s="292">
        <f t="shared" si="148"/>
        <v>0</v>
      </c>
      <c r="O168" s="292">
        <f t="shared" si="149"/>
        <v>0</v>
      </c>
      <c r="P168" s="292">
        <f t="shared" si="150"/>
        <v>0</v>
      </c>
      <c r="Q168" s="292">
        <f t="shared" si="151"/>
        <v>0</v>
      </c>
      <c r="R168" s="292">
        <f t="shared" si="152"/>
        <v>0</v>
      </c>
      <c r="S168" s="292">
        <f t="shared" si="153"/>
        <v>0</v>
      </c>
      <c r="T168" s="292">
        <f t="shared" si="154"/>
        <v>0</v>
      </c>
      <c r="U168" s="292">
        <f t="shared" si="155"/>
        <v>0</v>
      </c>
      <c r="V168" s="292">
        <f t="shared" si="156"/>
        <v>0</v>
      </c>
      <c r="W168" s="292">
        <f t="shared" si="157"/>
        <v>0</v>
      </c>
      <c r="X168" s="292">
        <f t="shared" si="158"/>
        <v>0</v>
      </c>
      <c r="Y168" s="292">
        <f t="shared" si="159"/>
        <v>0</v>
      </c>
      <c r="Z168" s="297"/>
      <c r="AA168" s="297"/>
      <c r="AB168" s="297"/>
      <c r="AC168" s="297"/>
      <c r="AD168" s="298"/>
      <c r="AE168" s="297"/>
      <c r="AF168" s="297"/>
      <c r="AG168" s="297"/>
      <c r="AH168" s="297"/>
      <c r="AI168" s="297"/>
      <c r="AJ168" s="297"/>
      <c r="AK168" s="269">
        <v>0</v>
      </c>
      <c r="AL168" s="297"/>
      <c r="AM168" s="297"/>
      <c r="AN168" s="297"/>
      <c r="AO168" s="297"/>
      <c r="AP168" s="297"/>
      <c r="AQ168" s="297"/>
      <c r="AR168" s="297"/>
      <c r="AS168" s="297"/>
      <c r="AT168" s="297"/>
      <c r="AU168" s="297"/>
      <c r="AV168" s="298"/>
      <c r="AX168" s="194" t="s">
        <v>395</v>
      </c>
      <c r="AZ168" s="203">
        <f t="shared" si="136"/>
        <v>0</v>
      </c>
      <c r="BA168" s="204" t="str">
        <f t="shared" si="137"/>
        <v>-</v>
      </c>
    </row>
    <row r="169" spans="2:53" s="2" customFormat="1" ht="15.75" customHeight="1" x14ac:dyDescent="0.25">
      <c r="B169" s="180" t="s">
        <v>363</v>
      </c>
      <c r="C169" s="582" t="s">
        <v>364</v>
      </c>
      <c r="D169" s="582"/>
      <c r="E169" s="582"/>
      <c r="F169" s="583"/>
      <c r="G169" s="264">
        <f>'Priedas 5'!$G$163</f>
        <v>0</v>
      </c>
      <c r="H169" s="291">
        <f t="shared" si="142"/>
        <v>0</v>
      </c>
      <c r="I169" s="292">
        <f t="shared" si="143"/>
        <v>0</v>
      </c>
      <c r="J169" s="292">
        <f t="shared" si="144"/>
        <v>0</v>
      </c>
      <c r="K169" s="292">
        <f t="shared" si="145"/>
        <v>0</v>
      </c>
      <c r="L169" s="292">
        <f t="shared" si="146"/>
        <v>0</v>
      </c>
      <c r="M169" s="292">
        <f t="shared" si="147"/>
        <v>0</v>
      </c>
      <c r="N169" s="292">
        <f t="shared" si="148"/>
        <v>0</v>
      </c>
      <c r="O169" s="292">
        <f t="shared" si="149"/>
        <v>0</v>
      </c>
      <c r="P169" s="292">
        <f t="shared" si="150"/>
        <v>0</v>
      </c>
      <c r="Q169" s="292">
        <f t="shared" si="151"/>
        <v>0</v>
      </c>
      <c r="R169" s="292">
        <f t="shared" si="152"/>
        <v>0</v>
      </c>
      <c r="S169" s="292">
        <f t="shared" si="153"/>
        <v>0</v>
      </c>
      <c r="T169" s="292">
        <f t="shared" si="154"/>
        <v>0</v>
      </c>
      <c r="U169" s="292">
        <f t="shared" si="155"/>
        <v>0</v>
      </c>
      <c r="V169" s="292">
        <f t="shared" si="156"/>
        <v>0</v>
      </c>
      <c r="W169" s="292">
        <f t="shared" si="157"/>
        <v>0</v>
      </c>
      <c r="X169" s="292">
        <f t="shared" si="158"/>
        <v>0</v>
      </c>
      <c r="Y169" s="292">
        <f t="shared" si="159"/>
        <v>0</v>
      </c>
      <c r="Z169" s="297"/>
      <c r="AA169" s="297"/>
      <c r="AB169" s="297"/>
      <c r="AC169" s="297"/>
      <c r="AD169" s="298"/>
      <c r="AE169" s="297"/>
      <c r="AF169" s="297"/>
      <c r="AG169" s="297"/>
      <c r="AH169" s="297"/>
      <c r="AI169" s="297"/>
      <c r="AJ169" s="297"/>
      <c r="AK169" s="269">
        <v>0</v>
      </c>
      <c r="AL169" s="297"/>
      <c r="AM169" s="297"/>
      <c r="AN169" s="297"/>
      <c r="AO169" s="297"/>
      <c r="AP169" s="297"/>
      <c r="AQ169" s="297"/>
      <c r="AR169" s="297"/>
      <c r="AS169" s="297"/>
      <c r="AT169" s="297"/>
      <c r="AU169" s="297"/>
      <c r="AV169" s="298"/>
      <c r="AX169" s="194"/>
      <c r="AZ169" s="203">
        <f t="shared" si="136"/>
        <v>0</v>
      </c>
      <c r="BA169" s="204" t="str">
        <f t="shared" si="137"/>
        <v>-</v>
      </c>
    </row>
    <row r="170" spans="2:53" s="2" customFormat="1" ht="15.75" customHeight="1" x14ac:dyDescent="0.25">
      <c r="B170" s="180" t="s">
        <v>365</v>
      </c>
      <c r="C170" s="582" t="s">
        <v>366</v>
      </c>
      <c r="D170" s="582"/>
      <c r="E170" s="582"/>
      <c r="F170" s="583"/>
      <c r="G170" s="264">
        <f>'Priedas 5'!$G$164</f>
        <v>0</v>
      </c>
      <c r="H170" s="291">
        <f t="shared" si="142"/>
        <v>0</v>
      </c>
      <c r="I170" s="292">
        <f t="shared" si="143"/>
        <v>0</v>
      </c>
      <c r="J170" s="292">
        <f t="shared" si="144"/>
        <v>0</v>
      </c>
      <c r="K170" s="292">
        <f t="shared" si="145"/>
        <v>0</v>
      </c>
      <c r="L170" s="292">
        <f t="shared" si="146"/>
        <v>0</v>
      </c>
      <c r="M170" s="292">
        <f t="shared" si="147"/>
        <v>0</v>
      </c>
      <c r="N170" s="292">
        <f t="shared" si="148"/>
        <v>0</v>
      </c>
      <c r="O170" s="292">
        <f t="shared" si="149"/>
        <v>0</v>
      </c>
      <c r="P170" s="292">
        <f t="shared" si="150"/>
        <v>0</v>
      </c>
      <c r="Q170" s="292">
        <f t="shared" si="151"/>
        <v>0</v>
      </c>
      <c r="R170" s="292">
        <f t="shared" si="152"/>
        <v>0</v>
      </c>
      <c r="S170" s="292">
        <f t="shared" si="153"/>
        <v>0</v>
      </c>
      <c r="T170" s="292">
        <f t="shared" si="154"/>
        <v>0</v>
      </c>
      <c r="U170" s="292">
        <f t="shared" si="155"/>
        <v>0</v>
      </c>
      <c r="V170" s="292">
        <f t="shared" si="156"/>
        <v>0</v>
      </c>
      <c r="W170" s="292">
        <f t="shared" si="157"/>
        <v>0</v>
      </c>
      <c r="X170" s="292">
        <f t="shared" si="158"/>
        <v>0</v>
      </c>
      <c r="Y170" s="292">
        <f t="shared" si="159"/>
        <v>0</v>
      </c>
      <c r="Z170" s="297"/>
      <c r="AA170" s="297"/>
      <c r="AB170" s="297"/>
      <c r="AC170" s="297"/>
      <c r="AD170" s="298"/>
      <c r="AE170" s="297"/>
      <c r="AF170" s="297"/>
      <c r="AG170" s="297"/>
      <c r="AH170" s="297"/>
      <c r="AI170" s="297"/>
      <c r="AJ170" s="297"/>
      <c r="AK170" s="269">
        <v>0</v>
      </c>
      <c r="AL170" s="297"/>
      <c r="AM170" s="297"/>
      <c r="AN170" s="297"/>
      <c r="AO170" s="297"/>
      <c r="AP170" s="297"/>
      <c r="AQ170" s="297"/>
      <c r="AR170" s="297"/>
      <c r="AS170" s="297"/>
      <c r="AT170" s="297"/>
      <c r="AU170" s="297"/>
      <c r="AV170" s="298"/>
      <c r="AX170" s="194"/>
      <c r="AZ170" s="203">
        <f t="shared" si="136"/>
        <v>0</v>
      </c>
      <c r="BA170" s="204" t="str">
        <f t="shared" si="137"/>
        <v>-</v>
      </c>
    </row>
    <row r="171" spans="2:53" s="2" customFormat="1" ht="15.75" customHeight="1" x14ac:dyDescent="0.25">
      <c r="B171" s="180" t="s">
        <v>367</v>
      </c>
      <c r="C171" s="582" t="s">
        <v>368</v>
      </c>
      <c r="D171" s="582"/>
      <c r="E171" s="582"/>
      <c r="F171" s="583"/>
      <c r="G171" s="264">
        <f>'Priedas 5'!$G$165</f>
        <v>0</v>
      </c>
      <c r="H171" s="291">
        <f t="shared" si="142"/>
        <v>0</v>
      </c>
      <c r="I171" s="292">
        <f t="shared" si="143"/>
        <v>0</v>
      </c>
      <c r="J171" s="292">
        <f t="shared" si="144"/>
        <v>0</v>
      </c>
      <c r="K171" s="292">
        <f t="shared" si="145"/>
        <v>0</v>
      </c>
      <c r="L171" s="292">
        <f t="shared" si="146"/>
        <v>0</v>
      </c>
      <c r="M171" s="292">
        <f t="shared" si="147"/>
        <v>0</v>
      </c>
      <c r="N171" s="292">
        <f t="shared" si="148"/>
        <v>0</v>
      </c>
      <c r="O171" s="292">
        <f t="shared" si="149"/>
        <v>0</v>
      </c>
      <c r="P171" s="292">
        <f t="shared" si="150"/>
        <v>0</v>
      </c>
      <c r="Q171" s="292">
        <f t="shared" si="151"/>
        <v>0</v>
      </c>
      <c r="R171" s="292">
        <f t="shared" si="152"/>
        <v>0</v>
      </c>
      <c r="S171" s="292">
        <f t="shared" si="153"/>
        <v>0</v>
      </c>
      <c r="T171" s="292">
        <f t="shared" si="154"/>
        <v>0</v>
      </c>
      <c r="U171" s="292">
        <f t="shared" si="155"/>
        <v>0</v>
      </c>
      <c r="V171" s="292">
        <f t="shared" si="156"/>
        <v>0</v>
      </c>
      <c r="W171" s="292">
        <f t="shared" si="157"/>
        <v>0</v>
      </c>
      <c r="X171" s="292">
        <f t="shared" si="158"/>
        <v>0</v>
      </c>
      <c r="Y171" s="292">
        <f t="shared" si="159"/>
        <v>0</v>
      </c>
      <c r="Z171" s="297"/>
      <c r="AA171" s="297"/>
      <c r="AB171" s="297"/>
      <c r="AC171" s="297"/>
      <c r="AD171" s="298"/>
      <c r="AE171" s="297"/>
      <c r="AF171" s="297"/>
      <c r="AG171" s="297"/>
      <c r="AH171" s="297"/>
      <c r="AI171" s="297"/>
      <c r="AJ171" s="297"/>
      <c r="AK171" s="269">
        <v>0</v>
      </c>
      <c r="AL171" s="297"/>
      <c r="AM171" s="297"/>
      <c r="AN171" s="297"/>
      <c r="AO171" s="297"/>
      <c r="AP171" s="297"/>
      <c r="AQ171" s="297"/>
      <c r="AR171" s="297"/>
      <c r="AS171" s="297"/>
      <c r="AT171" s="297"/>
      <c r="AU171" s="297"/>
      <c r="AV171" s="298"/>
      <c r="AX171" s="194"/>
      <c r="AZ171" s="203">
        <f t="shared" si="136"/>
        <v>0</v>
      </c>
      <c r="BA171" s="204" t="str">
        <f t="shared" si="137"/>
        <v>-</v>
      </c>
    </row>
    <row r="172" spans="2:53" s="2" customFormat="1" ht="15.75" customHeight="1" x14ac:dyDescent="0.25">
      <c r="B172" s="180" t="s">
        <v>369</v>
      </c>
      <c r="C172" s="582" t="s">
        <v>370</v>
      </c>
      <c r="D172" s="582"/>
      <c r="E172" s="582"/>
      <c r="F172" s="583"/>
      <c r="G172" s="264">
        <f>'Priedas 5'!$G$166</f>
        <v>0</v>
      </c>
      <c r="H172" s="291">
        <f t="shared" si="142"/>
        <v>0</v>
      </c>
      <c r="I172" s="292">
        <f t="shared" si="143"/>
        <v>0</v>
      </c>
      <c r="J172" s="292">
        <f t="shared" si="144"/>
        <v>0</v>
      </c>
      <c r="K172" s="292">
        <f t="shared" si="145"/>
        <v>0</v>
      </c>
      <c r="L172" s="292">
        <f t="shared" si="146"/>
        <v>0</v>
      </c>
      <c r="M172" s="292">
        <f t="shared" si="147"/>
        <v>0</v>
      </c>
      <c r="N172" s="292">
        <f t="shared" si="148"/>
        <v>0</v>
      </c>
      <c r="O172" s="292">
        <f t="shared" si="149"/>
        <v>0</v>
      </c>
      <c r="P172" s="292">
        <f t="shared" si="150"/>
        <v>0</v>
      </c>
      <c r="Q172" s="292">
        <f t="shared" si="151"/>
        <v>0</v>
      </c>
      <c r="R172" s="292">
        <f t="shared" si="152"/>
        <v>0</v>
      </c>
      <c r="S172" s="292">
        <f t="shared" si="153"/>
        <v>0</v>
      </c>
      <c r="T172" s="292">
        <f t="shared" si="154"/>
        <v>0</v>
      </c>
      <c r="U172" s="292">
        <f t="shared" si="155"/>
        <v>0</v>
      </c>
      <c r="V172" s="292">
        <f t="shared" si="156"/>
        <v>0</v>
      </c>
      <c r="W172" s="292">
        <f t="shared" si="157"/>
        <v>0</v>
      </c>
      <c r="X172" s="292">
        <f t="shared" si="158"/>
        <v>0</v>
      </c>
      <c r="Y172" s="292">
        <f t="shared" si="159"/>
        <v>0</v>
      </c>
      <c r="Z172" s="297"/>
      <c r="AA172" s="297"/>
      <c r="AB172" s="297"/>
      <c r="AC172" s="297"/>
      <c r="AD172" s="298"/>
      <c r="AE172" s="297"/>
      <c r="AF172" s="297"/>
      <c r="AG172" s="297"/>
      <c r="AH172" s="297"/>
      <c r="AI172" s="297"/>
      <c r="AJ172" s="297"/>
      <c r="AK172" s="269">
        <v>0</v>
      </c>
      <c r="AL172" s="297"/>
      <c r="AM172" s="297"/>
      <c r="AN172" s="297"/>
      <c r="AO172" s="297"/>
      <c r="AP172" s="297"/>
      <c r="AQ172" s="297"/>
      <c r="AR172" s="297"/>
      <c r="AS172" s="297"/>
      <c r="AT172" s="297"/>
      <c r="AU172" s="297"/>
      <c r="AV172" s="298"/>
      <c r="AX172" s="194"/>
      <c r="AZ172" s="203">
        <f t="shared" si="136"/>
        <v>0</v>
      </c>
      <c r="BA172" s="204" t="str">
        <f t="shared" si="137"/>
        <v>-</v>
      </c>
    </row>
    <row r="173" spans="2:53" s="2" customFormat="1" ht="15.75" customHeight="1" x14ac:dyDescent="0.25">
      <c r="B173" s="180" t="s">
        <v>371</v>
      </c>
      <c r="C173" s="643" t="s">
        <v>372</v>
      </c>
      <c r="D173" s="643"/>
      <c r="E173" s="643"/>
      <c r="F173" s="644"/>
      <c r="G173" s="264">
        <f>'Priedas 5'!$G$167</f>
        <v>11093.94</v>
      </c>
      <c r="H173" s="299">
        <f t="shared" si="142"/>
        <v>10326.33</v>
      </c>
      <c r="I173" s="300">
        <f t="shared" si="143"/>
        <v>0</v>
      </c>
      <c r="J173" s="300">
        <f t="shared" si="144"/>
        <v>0</v>
      </c>
      <c r="K173" s="300">
        <f t="shared" si="145"/>
        <v>0</v>
      </c>
      <c r="L173" s="300">
        <f t="shared" si="146"/>
        <v>0</v>
      </c>
      <c r="M173" s="300">
        <f t="shared" si="147"/>
        <v>393.89</v>
      </c>
      <c r="N173" s="300">
        <f t="shared" si="148"/>
        <v>0</v>
      </c>
      <c r="O173" s="300">
        <f t="shared" si="149"/>
        <v>0</v>
      </c>
      <c r="P173" s="300">
        <f t="shared" si="150"/>
        <v>110.2</v>
      </c>
      <c r="Q173" s="300">
        <f t="shared" si="151"/>
        <v>22.68</v>
      </c>
      <c r="R173" s="300">
        <f t="shared" si="152"/>
        <v>0</v>
      </c>
      <c r="S173" s="300">
        <f t="shared" si="153"/>
        <v>109.96</v>
      </c>
      <c r="T173" s="300">
        <f t="shared" si="154"/>
        <v>0</v>
      </c>
      <c r="U173" s="300">
        <f t="shared" si="155"/>
        <v>0</v>
      </c>
      <c r="V173" s="300">
        <f t="shared" si="156"/>
        <v>40.799999999999997</v>
      </c>
      <c r="W173" s="300">
        <f t="shared" si="157"/>
        <v>0</v>
      </c>
      <c r="X173" s="300">
        <f t="shared" si="158"/>
        <v>0</v>
      </c>
      <c r="Y173" s="300">
        <f t="shared" si="159"/>
        <v>0</v>
      </c>
      <c r="Z173" s="301"/>
      <c r="AA173" s="301"/>
      <c r="AB173" s="301"/>
      <c r="AC173" s="301"/>
      <c r="AD173" s="302">
        <v>90.08</v>
      </c>
      <c r="AE173" s="303">
        <v>10326.33</v>
      </c>
      <c r="AF173" s="301"/>
      <c r="AG173" s="301"/>
      <c r="AH173" s="301"/>
      <c r="AI173" s="301"/>
      <c r="AJ173" s="303">
        <v>393.89</v>
      </c>
      <c r="AK173" s="269">
        <v>0</v>
      </c>
      <c r="AL173" s="301"/>
      <c r="AM173" s="303">
        <v>110.2</v>
      </c>
      <c r="AN173" s="303">
        <v>22.68</v>
      </c>
      <c r="AO173" s="301"/>
      <c r="AP173" s="303">
        <v>109.96</v>
      </c>
      <c r="AQ173" s="301"/>
      <c r="AR173" s="301"/>
      <c r="AS173" s="303">
        <v>40.799999999999997</v>
      </c>
      <c r="AT173" s="301"/>
      <c r="AU173" s="301"/>
      <c r="AV173" s="304"/>
      <c r="AX173" s="194"/>
      <c r="AZ173" s="203">
        <f t="shared" si="136"/>
        <v>0</v>
      </c>
      <c r="BA173" s="204" t="str">
        <f t="shared" si="137"/>
        <v>-</v>
      </c>
    </row>
    <row r="174" spans="2:53" s="2" customFormat="1" ht="15.75" customHeight="1" x14ac:dyDescent="0.25">
      <c r="B174" s="180" t="s">
        <v>373</v>
      </c>
      <c r="C174" s="643" t="s">
        <v>101</v>
      </c>
      <c r="D174" s="643"/>
      <c r="E174" s="643"/>
      <c r="F174" s="644"/>
      <c r="G174" s="264">
        <f>'Priedas 5'!$G$168</f>
        <v>0</v>
      </c>
      <c r="H174" s="305">
        <f t="shared" si="142"/>
        <v>0</v>
      </c>
      <c r="I174" s="306">
        <f t="shared" si="143"/>
        <v>0</v>
      </c>
      <c r="J174" s="306">
        <f t="shared" si="144"/>
        <v>0</v>
      </c>
      <c r="K174" s="306">
        <f t="shared" si="145"/>
        <v>0</v>
      </c>
      <c r="L174" s="306">
        <f t="shared" si="146"/>
        <v>0</v>
      </c>
      <c r="M174" s="306">
        <f t="shared" si="147"/>
        <v>0</v>
      </c>
      <c r="N174" s="306">
        <f t="shared" si="148"/>
        <v>0</v>
      </c>
      <c r="O174" s="306">
        <f t="shared" si="149"/>
        <v>0</v>
      </c>
      <c r="P174" s="306">
        <f t="shared" si="150"/>
        <v>0</v>
      </c>
      <c r="Q174" s="306">
        <f t="shared" si="151"/>
        <v>0</v>
      </c>
      <c r="R174" s="306">
        <f t="shared" si="152"/>
        <v>0</v>
      </c>
      <c r="S174" s="306">
        <f t="shared" si="153"/>
        <v>0</v>
      </c>
      <c r="T174" s="306">
        <f t="shared" si="154"/>
        <v>0</v>
      </c>
      <c r="U174" s="306">
        <f t="shared" si="155"/>
        <v>0</v>
      </c>
      <c r="V174" s="306">
        <f t="shared" si="156"/>
        <v>0</v>
      </c>
      <c r="W174" s="306">
        <f t="shared" si="157"/>
        <v>0</v>
      </c>
      <c r="X174" s="306">
        <f t="shared" si="158"/>
        <v>0</v>
      </c>
      <c r="Y174" s="306">
        <f t="shared" si="159"/>
        <v>0</v>
      </c>
      <c r="Z174" s="307"/>
      <c r="AA174" s="307"/>
      <c r="AB174" s="307"/>
      <c r="AC174" s="307"/>
      <c r="AD174" s="308"/>
      <c r="AE174" s="307"/>
      <c r="AF174" s="307"/>
      <c r="AG174" s="307"/>
      <c r="AH174" s="307"/>
      <c r="AI174" s="307"/>
      <c r="AJ174" s="307"/>
      <c r="AK174" s="269">
        <v>0</v>
      </c>
      <c r="AL174" s="307"/>
      <c r="AM174" s="307"/>
      <c r="AN174" s="307"/>
      <c r="AO174" s="307"/>
      <c r="AP174" s="307"/>
      <c r="AQ174" s="307"/>
      <c r="AR174" s="307"/>
      <c r="AS174" s="307"/>
      <c r="AT174" s="307"/>
      <c r="AU174" s="307"/>
      <c r="AV174" s="308"/>
      <c r="AX174" s="194"/>
      <c r="AZ174" s="203">
        <f t="shared" si="136"/>
        <v>0</v>
      </c>
      <c r="BA174" s="204" t="str">
        <f t="shared" si="137"/>
        <v>-</v>
      </c>
    </row>
    <row r="175" spans="2:53" s="2" customFormat="1" ht="15.75" x14ac:dyDescent="0.25">
      <c r="B175" s="309"/>
      <c r="C175" s="744" t="s">
        <v>374</v>
      </c>
      <c r="D175" s="745"/>
      <c r="E175" s="745"/>
      <c r="F175" s="746"/>
      <c r="G175" s="310">
        <f t="shared" ref="G175:AV175" si="160">SUM(G158,G155,G144,G131,G125,G117,G104,G77,G49,G41,G37,G33,G30,G21,G18)</f>
        <v>2661502.33</v>
      </c>
      <c r="H175" s="454">
        <f t="shared" si="160"/>
        <v>2006412.2200000002</v>
      </c>
      <c r="I175" s="311">
        <f t="shared" si="160"/>
        <v>0</v>
      </c>
      <c r="J175" s="311">
        <f t="shared" si="160"/>
        <v>0</v>
      </c>
      <c r="K175" s="311">
        <f t="shared" si="160"/>
        <v>0</v>
      </c>
      <c r="L175" s="311">
        <f t="shared" si="160"/>
        <v>0</v>
      </c>
      <c r="M175" s="311">
        <f t="shared" si="160"/>
        <v>273597.33999999997</v>
      </c>
      <c r="N175" s="311">
        <f t="shared" si="160"/>
        <v>0</v>
      </c>
      <c r="O175" s="311">
        <f t="shared" si="160"/>
        <v>0</v>
      </c>
      <c r="P175" s="311">
        <f t="shared" si="160"/>
        <v>41082.22</v>
      </c>
      <c r="Q175" s="311">
        <f t="shared" si="160"/>
        <v>193416.96000000002</v>
      </c>
      <c r="R175" s="311">
        <f t="shared" si="160"/>
        <v>0</v>
      </c>
      <c r="S175" s="311">
        <f t="shared" si="160"/>
        <v>53815.200000000004</v>
      </c>
      <c r="T175" s="311">
        <f t="shared" si="160"/>
        <v>0</v>
      </c>
      <c r="U175" s="311">
        <f t="shared" si="160"/>
        <v>0</v>
      </c>
      <c r="V175" s="311">
        <f t="shared" si="160"/>
        <v>13348.37</v>
      </c>
      <c r="W175" s="312">
        <f t="shared" si="160"/>
        <v>0</v>
      </c>
      <c r="X175" s="313">
        <f t="shared" si="160"/>
        <v>0</v>
      </c>
      <c r="Y175" s="313">
        <f t="shared" si="160"/>
        <v>4150</v>
      </c>
      <c r="Z175" s="313">
        <f t="shared" si="160"/>
        <v>0</v>
      </c>
      <c r="AA175" s="313">
        <f t="shared" si="160"/>
        <v>0</v>
      </c>
      <c r="AB175" s="313">
        <f t="shared" si="160"/>
        <v>10.24</v>
      </c>
      <c r="AC175" s="313">
        <f t="shared" si="160"/>
        <v>0</v>
      </c>
      <c r="AD175" s="314">
        <f t="shared" si="160"/>
        <v>75669.78</v>
      </c>
      <c r="AE175" s="315">
        <f t="shared" si="160"/>
        <v>2006412.22</v>
      </c>
      <c r="AF175" s="313">
        <f t="shared" si="160"/>
        <v>0</v>
      </c>
      <c r="AG175" s="313">
        <f t="shared" si="160"/>
        <v>0</v>
      </c>
      <c r="AH175" s="313">
        <f t="shared" si="160"/>
        <v>0</v>
      </c>
      <c r="AI175" s="313">
        <f t="shared" si="160"/>
        <v>0</v>
      </c>
      <c r="AJ175" s="313">
        <f t="shared" si="160"/>
        <v>273597.33999999997</v>
      </c>
      <c r="AK175" s="313">
        <f t="shared" si="160"/>
        <v>0</v>
      </c>
      <c r="AL175" s="313">
        <f t="shared" si="160"/>
        <v>0</v>
      </c>
      <c r="AM175" s="313">
        <f t="shared" si="160"/>
        <v>41082.22</v>
      </c>
      <c r="AN175" s="313">
        <f t="shared" si="160"/>
        <v>193416.96000000002</v>
      </c>
      <c r="AO175" s="313">
        <f t="shared" si="160"/>
        <v>0</v>
      </c>
      <c r="AP175" s="313">
        <f t="shared" si="160"/>
        <v>53815.200000000004</v>
      </c>
      <c r="AQ175" s="313">
        <f t="shared" si="160"/>
        <v>0</v>
      </c>
      <c r="AR175" s="313">
        <f t="shared" si="160"/>
        <v>0</v>
      </c>
      <c r="AS175" s="313">
        <f t="shared" si="160"/>
        <v>13348.37</v>
      </c>
      <c r="AT175" s="313">
        <f t="shared" si="160"/>
        <v>0</v>
      </c>
      <c r="AU175" s="313">
        <f t="shared" si="160"/>
        <v>0</v>
      </c>
      <c r="AV175" s="314">
        <f t="shared" si="160"/>
        <v>4150</v>
      </c>
      <c r="AX175" s="194" t="s">
        <v>395</v>
      </c>
      <c r="AZ175" s="216">
        <f t="shared" si="136"/>
        <v>0</v>
      </c>
      <c r="BA175" s="204" t="str">
        <f t="shared" si="137"/>
        <v>-</v>
      </c>
    </row>
    <row r="176" spans="2:53" s="2" customFormat="1" ht="14.25" customHeight="1" x14ac:dyDescent="0.25">
      <c r="B176" s="747"/>
      <c r="C176" s="747"/>
      <c r="D176" s="747"/>
      <c r="E176" s="747"/>
      <c r="F176" s="747"/>
      <c r="G176" s="747"/>
      <c r="H176" s="747"/>
      <c r="I176" s="747"/>
      <c r="J176" s="747"/>
      <c r="K176" s="747"/>
      <c r="L176" s="747"/>
      <c r="M176" s="747"/>
      <c r="N176" s="747"/>
      <c r="O176" s="747"/>
      <c r="P176" s="747"/>
      <c r="Q176" s="747"/>
      <c r="R176" s="747"/>
      <c r="S176" s="747"/>
      <c r="T176" s="747"/>
      <c r="U176" s="747"/>
      <c r="V176" s="747"/>
      <c r="W176" s="187"/>
    </row>
    <row r="177" spans="2:22" s="2" customFormat="1" x14ac:dyDescent="0.25">
      <c r="B177" s="743" t="s">
        <v>68</v>
      </c>
      <c r="C177" s="743"/>
      <c r="D177" s="743"/>
      <c r="E177" s="743"/>
      <c r="F177" s="743"/>
      <c r="G177" s="743"/>
    </row>
    <row r="178" spans="2:22" s="2" customFormat="1" ht="25.5" customHeight="1" x14ac:dyDescent="0.25">
      <c r="B178" s="743" t="s">
        <v>402</v>
      </c>
      <c r="C178" s="743"/>
      <c r="D178" s="743"/>
      <c r="E178" s="743"/>
      <c r="F178" s="743"/>
      <c r="G178" s="743"/>
      <c r="H178" s="208"/>
      <c r="I178" s="208"/>
      <c r="J178" s="208"/>
      <c r="K178" s="208"/>
      <c r="L178" s="208"/>
      <c r="M178" s="208"/>
      <c r="N178" s="208"/>
      <c r="O178" s="208"/>
      <c r="P178" s="208"/>
      <c r="Q178" s="208"/>
      <c r="R178" s="208"/>
      <c r="S178" s="208"/>
      <c r="T178" s="208"/>
      <c r="U178" s="208"/>
      <c r="V178" s="208"/>
    </row>
    <row r="179" spans="2:22" s="2" customFormat="1" ht="32.25" customHeight="1" x14ac:dyDescent="0.25">
      <c r="B179" s="743" t="s">
        <v>430</v>
      </c>
      <c r="C179" s="743"/>
      <c r="D179" s="743"/>
      <c r="E179" s="743"/>
      <c r="F179" s="743"/>
      <c r="G179" s="743"/>
    </row>
  </sheetData>
  <mergeCells count="233">
    <mergeCell ref="A1:BA1"/>
    <mergeCell ref="A2:BA2"/>
    <mergeCell ref="A3:BA3"/>
    <mergeCell ref="A5:BA5"/>
    <mergeCell ref="B7:Y7"/>
    <mergeCell ref="AZ7:BA7"/>
    <mergeCell ref="AP8:AV8"/>
    <mergeCell ref="AZ8:BA17"/>
    <mergeCell ref="B9:F17"/>
    <mergeCell ref="G9:G17"/>
    <mergeCell ref="H9:AD9"/>
    <mergeCell ref="AE9:AV9"/>
    <mergeCell ref="Y10:Y12"/>
    <mergeCell ref="H10:L12"/>
    <mergeCell ref="M10:O12"/>
    <mergeCell ref="P10:P12"/>
    <mergeCell ref="Q10:T12"/>
    <mergeCell ref="U10:U12"/>
    <mergeCell ref="V10:X12"/>
    <mergeCell ref="AR10:AR12"/>
    <mergeCell ref="AS10:AU12"/>
    <mergeCell ref="AV10:AV12"/>
    <mergeCell ref="AJ10:AL12"/>
    <mergeCell ref="AM10:AM12"/>
    <mergeCell ref="AN10:AQ12"/>
    <mergeCell ref="P13:P17"/>
    <mergeCell ref="Q13:Q17"/>
    <mergeCell ref="R13:R17"/>
    <mergeCell ref="S13:S17"/>
    <mergeCell ref="T13:T17"/>
    <mergeCell ref="U13:U17"/>
    <mergeCell ref="AC13:AC17"/>
    <mergeCell ref="AD13:AD17"/>
    <mergeCell ref="AJ13:AJ17"/>
    <mergeCell ref="AK13:AK17"/>
    <mergeCell ref="AL13:AL17"/>
    <mergeCell ref="AM13:AM17"/>
    <mergeCell ref="AN13:AN17"/>
    <mergeCell ref="Z10:AB12"/>
    <mergeCell ref="AC10:AD12"/>
    <mergeCell ref="AE10:AI12"/>
    <mergeCell ref="AV13:AV17"/>
    <mergeCell ref="AP13:AP17"/>
    <mergeCell ref="AQ13:AQ17"/>
    <mergeCell ref="AR13:AR17"/>
    <mergeCell ref="AS13:AS17"/>
    <mergeCell ref="AT13:AT17"/>
    <mergeCell ref="AU13:AU17"/>
    <mergeCell ref="O13:O17"/>
    <mergeCell ref="AE13:AF14"/>
    <mergeCell ref="AG13:AH14"/>
    <mergeCell ref="AI13:AI17"/>
    <mergeCell ref="V13:V17"/>
    <mergeCell ref="W13:W17"/>
    <mergeCell ref="X13:X17"/>
    <mergeCell ref="Y13:Y17"/>
    <mergeCell ref="Z13:Z17"/>
    <mergeCell ref="AA13:AA17"/>
    <mergeCell ref="AE15:AE17"/>
    <mergeCell ref="AF15:AF17"/>
    <mergeCell ref="AG15:AG17"/>
    <mergeCell ref="AH15:AH17"/>
    <mergeCell ref="AB13:AB17"/>
    <mergeCell ref="C28:F28"/>
    <mergeCell ref="C29:F29"/>
    <mergeCell ref="C18:F18"/>
    <mergeCell ref="C19:F19"/>
    <mergeCell ref="C20:F20"/>
    <mergeCell ref="C21:F21"/>
    <mergeCell ref="C22:F22"/>
    <mergeCell ref="C23:F23"/>
    <mergeCell ref="AO13:AO17"/>
    <mergeCell ref="C24:F24"/>
    <mergeCell ref="C25:F25"/>
    <mergeCell ref="C26:F26"/>
    <mergeCell ref="C27:F27"/>
    <mergeCell ref="H13:I14"/>
    <mergeCell ref="J13:K14"/>
    <mergeCell ref="L13:L17"/>
    <mergeCell ref="M13:M17"/>
    <mergeCell ref="N13:N17"/>
    <mergeCell ref="H15:H17"/>
    <mergeCell ref="I15:I17"/>
    <mergeCell ref="J15:J17"/>
    <mergeCell ref="K15:K17"/>
    <mergeCell ref="C41:F41"/>
    <mergeCell ref="C30:F30"/>
    <mergeCell ref="C31:F31"/>
    <mergeCell ref="C32:F32"/>
    <mergeCell ref="C33:F33"/>
    <mergeCell ref="C34:F34"/>
    <mergeCell ref="C35:F35"/>
    <mergeCell ref="C36:F36"/>
    <mergeCell ref="C37:F37"/>
    <mergeCell ref="C38:F38"/>
    <mergeCell ref="C39:F39"/>
    <mergeCell ref="C40:F40"/>
    <mergeCell ref="C55:F55"/>
    <mergeCell ref="C42:F42"/>
    <mergeCell ref="C43:F43"/>
    <mergeCell ref="C45:F45"/>
    <mergeCell ref="C47:F47"/>
    <mergeCell ref="C48:F48"/>
    <mergeCell ref="C49:F49"/>
    <mergeCell ref="C50:F50"/>
    <mergeCell ref="C51:F51"/>
    <mergeCell ref="C52:F52"/>
    <mergeCell ref="C53:F53"/>
    <mergeCell ref="C54:F54"/>
    <mergeCell ref="C67:F67"/>
    <mergeCell ref="C56:F56"/>
    <mergeCell ref="C57:F57"/>
    <mergeCell ref="C58:F58"/>
    <mergeCell ref="C59:F59"/>
    <mergeCell ref="C60:F60"/>
    <mergeCell ref="C61:F61"/>
    <mergeCell ref="C62:F62"/>
    <mergeCell ref="C63:F63"/>
    <mergeCell ref="C64:F64"/>
    <mergeCell ref="C65:F65"/>
    <mergeCell ref="C66:F66"/>
    <mergeCell ref="C79:F79"/>
    <mergeCell ref="C68:F68"/>
    <mergeCell ref="C69:F69"/>
    <mergeCell ref="C70:F70"/>
    <mergeCell ref="C71:F71"/>
    <mergeCell ref="C72:F72"/>
    <mergeCell ref="C73:F73"/>
    <mergeCell ref="C74:F74"/>
    <mergeCell ref="C75:F75"/>
    <mergeCell ref="C76:F76"/>
    <mergeCell ref="C77:F77"/>
    <mergeCell ref="C78:F78"/>
    <mergeCell ref="C91:F91"/>
    <mergeCell ref="C80:F80"/>
    <mergeCell ref="C81:F81"/>
    <mergeCell ref="C82:F82"/>
    <mergeCell ref="C83:F83"/>
    <mergeCell ref="C84:F84"/>
    <mergeCell ref="C85:F85"/>
    <mergeCell ref="C86:F86"/>
    <mergeCell ref="C87:F87"/>
    <mergeCell ref="C88:F88"/>
    <mergeCell ref="C89:F89"/>
    <mergeCell ref="C90:F90"/>
    <mergeCell ref="C103:F103"/>
    <mergeCell ref="C92:F92"/>
    <mergeCell ref="C93:F93"/>
    <mergeCell ref="C94:F94"/>
    <mergeCell ref="C95:F95"/>
    <mergeCell ref="C96:F96"/>
    <mergeCell ref="C97:F97"/>
    <mergeCell ref="C98:F98"/>
    <mergeCell ref="C99:F99"/>
    <mergeCell ref="C100:F100"/>
    <mergeCell ref="C101:F101"/>
    <mergeCell ref="C102:F102"/>
    <mergeCell ref="C116:F116"/>
    <mergeCell ref="C104:F104"/>
    <mergeCell ref="C105:F105"/>
    <mergeCell ref="C106:F106"/>
    <mergeCell ref="C107:F107"/>
    <mergeCell ref="C108:F108"/>
    <mergeCell ref="C109:F109"/>
    <mergeCell ref="C112:F112"/>
    <mergeCell ref="C110:F110"/>
    <mergeCell ref="C111:F111"/>
    <mergeCell ref="C113:F113"/>
    <mergeCell ref="C114:F114"/>
    <mergeCell ref="C115:F115"/>
    <mergeCell ref="C128:F128"/>
    <mergeCell ref="C117:F117"/>
    <mergeCell ref="C118:F118"/>
    <mergeCell ref="C119:F119"/>
    <mergeCell ref="C120:F120"/>
    <mergeCell ref="C121:F121"/>
    <mergeCell ref="C122:F122"/>
    <mergeCell ref="C123:F123"/>
    <mergeCell ref="C124:F124"/>
    <mergeCell ref="C125:F125"/>
    <mergeCell ref="C126:F126"/>
    <mergeCell ref="C127:F127"/>
    <mergeCell ref="C140:F140"/>
    <mergeCell ref="C129:F129"/>
    <mergeCell ref="C130:F130"/>
    <mergeCell ref="C131:F131"/>
    <mergeCell ref="C132:F132"/>
    <mergeCell ref="C133:F133"/>
    <mergeCell ref="C134:F134"/>
    <mergeCell ref="C135:F135"/>
    <mergeCell ref="C136:F136"/>
    <mergeCell ref="C137:F137"/>
    <mergeCell ref="C138:F138"/>
    <mergeCell ref="C139:F139"/>
    <mergeCell ref="C152:F152"/>
    <mergeCell ref="C141:F141"/>
    <mergeCell ref="C142:F142"/>
    <mergeCell ref="C143:F143"/>
    <mergeCell ref="C144:F144"/>
    <mergeCell ref="C145:F145"/>
    <mergeCell ref="C146:F146"/>
    <mergeCell ref="C147:F147"/>
    <mergeCell ref="C148:F148"/>
    <mergeCell ref="C149:F149"/>
    <mergeCell ref="C150:F150"/>
    <mergeCell ref="C151:F151"/>
    <mergeCell ref="C164:F164"/>
    <mergeCell ref="C153:F153"/>
    <mergeCell ref="C154:F154"/>
    <mergeCell ref="C155:F155"/>
    <mergeCell ref="C156:F156"/>
    <mergeCell ref="C157:F157"/>
    <mergeCell ref="C158:F158"/>
    <mergeCell ref="C159:F159"/>
    <mergeCell ref="C160:F160"/>
    <mergeCell ref="C161:F161"/>
    <mergeCell ref="C162:F162"/>
    <mergeCell ref="C163:F163"/>
    <mergeCell ref="C170:F170"/>
    <mergeCell ref="C172:F172"/>
    <mergeCell ref="C165:F165"/>
    <mergeCell ref="C166:F166"/>
    <mergeCell ref="C167:F167"/>
    <mergeCell ref="C168:F168"/>
    <mergeCell ref="C169:F169"/>
    <mergeCell ref="B178:G178"/>
    <mergeCell ref="B179:G179"/>
    <mergeCell ref="C171:F171"/>
    <mergeCell ref="C173:F173"/>
    <mergeCell ref="C174:F174"/>
    <mergeCell ref="C175:F175"/>
    <mergeCell ref="B176:V176"/>
    <mergeCell ref="B177:G177"/>
  </mergeCells>
  <printOptions horizontalCentered="1"/>
  <pageMargins left="0.236111104488373" right="0.236111104488373" top="0.747916579246521" bottom="0.747916579246521" header="0.31527781486511203" footer="0.31527781486511203"/>
  <pageSetup paperSize="9" scale="10" fitToHeight="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A182"/>
  <sheetViews>
    <sheetView zoomScale="55" zoomScaleNormal="55" workbookViewId="0">
      <selection sqref="A1:BA1"/>
    </sheetView>
  </sheetViews>
  <sheetFormatPr defaultColWidth="9.140625" defaultRowHeight="12.75" customHeight="1" x14ac:dyDescent="0.2"/>
  <cols>
    <col min="1" max="1" width="2" style="192" customWidth="1"/>
    <col min="2" max="2" width="9" style="192" customWidth="1"/>
    <col min="3" max="4" width="10.7109375" style="192" customWidth="1"/>
    <col min="5" max="5" width="9.140625" style="192" bestFit="1" customWidth="1"/>
    <col min="6" max="6" width="44.5703125" style="192" customWidth="1"/>
    <col min="7" max="7" width="15" style="192" customWidth="1"/>
    <col min="8" max="8" width="10.42578125" style="316" customWidth="1"/>
    <col min="9" max="9" width="12.28515625" style="316" customWidth="1"/>
    <col min="10" max="10" width="13.5703125" style="316" customWidth="1"/>
    <col min="11" max="11" width="12.7109375" style="316" customWidth="1"/>
    <col min="12" max="12" width="10.7109375" style="192" customWidth="1"/>
    <col min="13" max="13" width="11" style="192" customWidth="1"/>
    <col min="14" max="14" width="10.28515625" style="192" customWidth="1"/>
    <col min="15" max="15" width="9.140625" style="192" bestFit="1" customWidth="1"/>
    <col min="16" max="16" width="11.7109375" style="192" customWidth="1"/>
    <col min="17" max="17" width="14.140625" style="192" customWidth="1"/>
    <col min="18" max="18" width="9.140625" style="192" bestFit="1" customWidth="1"/>
    <col min="19" max="19" width="12.140625" style="192" customWidth="1"/>
    <col min="20" max="20" width="9.140625" style="192" bestFit="1" customWidth="1"/>
    <col min="21" max="21" width="15" style="192" customWidth="1"/>
    <col min="22" max="23" width="11" style="192" customWidth="1"/>
    <col min="24" max="24" width="9.140625" style="192" bestFit="1" customWidth="1"/>
    <col min="25" max="25" width="15" style="192" customWidth="1"/>
    <col min="26" max="26" width="10" style="192" customWidth="1"/>
    <col min="27" max="27" width="13.140625" style="192" customWidth="1"/>
    <col min="28" max="28" width="15.85546875" style="192" customWidth="1"/>
    <col min="29" max="29" width="10.140625" style="192" customWidth="1"/>
    <col min="30" max="30" width="14.28515625" style="192" customWidth="1"/>
    <col min="31" max="31" width="12.140625" style="192" customWidth="1"/>
    <col min="32" max="32" width="12.85546875" style="192" customWidth="1"/>
    <col min="33" max="33" width="11.28515625" style="192" customWidth="1"/>
    <col min="34" max="34" width="10.85546875" style="192" customWidth="1"/>
    <col min="35" max="35" width="9.140625" style="192" customWidth="1"/>
    <col min="36" max="36" width="10.5703125" style="192" customWidth="1"/>
    <col min="37" max="37" width="11.5703125" style="192" customWidth="1"/>
    <col min="38" max="39" width="9.42578125" style="192" customWidth="1"/>
    <col min="40" max="40" width="13" style="192" customWidth="1"/>
    <col min="41" max="41" width="9.42578125" style="192" customWidth="1"/>
    <col min="42" max="42" width="11.42578125" style="192" customWidth="1"/>
    <col min="43" max="43" width="9.140625" style="192" customWidth="1"/>
    <col min="44" max="44" width="15.28515625" style="192" customWidth="1"/>
    <col min="45" max="45" width="11.5703125" style="192" customWidth="1"/>
    <col min="46" max="46" width="12.140625" style="192" customWidth="1"/>
    <col min="47" max="47" width="9.140625" style="192" customWidth="1"/>
    <col min="48" max="48" width="13.140625" style="192" customWidth="1"/>
    <col min="49" max="49" width="10.85546875" style="192" customWidth="1"/>
    <col min="50" max="50" width="15.42578125" style="192" customWidth="1"/>
    <col min="51" max="51" width="9.140625" style="192" bestFit="1" customWidth="1"/>
    <col min="52" max="52" width="16.140625" style="192" customWidth="1"/>
    <col min="53" max="53" width="62.7109375" style="192" customWidth="1"/>
    <col min="54" max="54" width="9.140625" style="192" bestFit="1" customWidth="1"/>
    <col min="55" max="16384" width="9.140625" style="192"/>
  </cols>
  <sheetData>
    <row r="1" spans="1:53" s="2" customFormat="1" ht="15" x14ac:dyDescent="0.25">
      <c r="A1" s="783" t="s">
        <v>0</v>
      </c>
      <c r="B1" s="784"/>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784"/>
      <c r="AI1" s="784"/>
      <c r="AJ1" s="784"/>
      <c r="AK1" s="784"/>
      <c r="AL1" s="784"/>
      <c r="AM1" s="784"/>
      <c r="AN1" s="784"/>
      <c r="AO1" s="784"/>
      <c r="AP1" s="784"/>
      <c r="AQ1" s="784"/>
      <c r="AR1" s="784"/>
      <c r="AS1" s="784"/>
      <c r="AT1" s="784"/>
      <c r="AU1" s="784"/>
      <c r="AV1" s="784"/>
      <c r="AW1" s="784"/>
      <c r="AX1" s="784"/>
      <c r="AY1" s="784"/>
      <c r="AZ1" s="784"/>
      <c r="BA1" s="785"/>
    </row>
    <row r="2" spans="1:53" s="2" customFormat="1" ht="15" x14ac:dyDescent="0.25">
      <c r="A2" s="783" t="s">
        <v>1</v>
      </c>
      <c r="B2" s="784"/>
      <c r="C2" s="784"/>
      <c r="D2" s="784"/>
      <c r="E2" s="784"/>
      <c r="F2" s="784"/>
      <c r="G2" s="784"/>
      <c r="H2" s="784"/>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4"/>
      <c r="AI2" s="784"/>
      <c r="AJ2" s="784"/>
      <c r="AK2" s="784"/>
      <c r="AL2" s="784"/>
      <c r="AM2" s="784"/>
      <c r="AN2" s="784"/>
      <c r="AO2" s="784"/>
      <c r="AP2" s="784"/>
      <c r="AQ2" s="784"/>
      <c r="AR2" s="784"/>
      <c r="AS2" s="784"/>
      <c r="AT2" s="784"/>
      <c r="AU2" s="784"/>
      <c r="AV2" s="784"/>
      <c r="AW2" s="784"/>
      <c r="AX2" s="784"/>
      <c r="AY2" s="784"/>
      <c r="AZ2" s="784"/>
      <c r="BA2" s="785"/>
    </row>
    <row r="3" spans="1:53" s="2" customFormat="1" ht="15" x14ac:dyDescent="0.25">
      <c r="A3" s="786"/>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8"/>
    </row>
    <row r="4" spans="1:53" s="2" customFormat="1" ht="15" x14ac:dyDescent="0.25">
      <c r="A4" s="218"/>
      <c r="B4" s="218"/>
      <c r="C4" s="218"/>
      <c r="D4" s="218"/>
      <c r="E4" s="218"/>
      <c r="F4" s="218"/>
      <c r="G4" s="218"/>
      <c r="H4" s="317"/>
      <c r="I4" s="317"/>
      <c r="J4" s="317"/>
      <c r="K4" s="317"/>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row>
    <row r="5" spans="1:53" s="2" customFormat="1" ht="15" x14ac:dyDescent="0.25">
      <c r="A5" s="789" t="s">
        <v>431</v>
      </c>
      <c r="B5" s="790"/>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790"/>
      <c r="AE5" s="790"/>
      <c r="AF5" s="790"/>
      <c r="AG5" s="790"/>
      <c r="AH5" s="790"/>
      <c r="AI5" s="790"/>
      <c r="AJ5" s="790"/>
      <c r="AK5" s="790"/>
      <c r="AL5" s="790"/>
      <c r="AM5" s="790"/>
      <c r="AN5" s="790"/>
      <c r="AO5" s="790"/>
      <c r="AP5" s="790"/>
      <c r="AQ5" s="790"/>
      <c r="AR5" s="790"/>
      <c r="AS5" s="790"/>
      <c r="AT5" s="790"/>
      <c r="AU5" s="790"/>
      <c r="AV5" s="790"/>
      <c r="AW5" s="790"/>
      <c r="AX5" s="790"/>
      <c r="AY5" s="790"/>
      <c r="AZ5" s="790"/>
      <c r="BA5" s="791"/>
    </row>
    <row r="6" spans="1:53" s="2" customFormat="1" ht="15" x14ac:dyDescent="0.25">
      <c r="A6" s="218"/>
      <c r="B6" s="218"/>
      <c r="C6" s="218"/>
      <c r="D6" s="218"/>
      <c r="E6" s="218"/>
      <c r="F6" s="218"/>
      <c r="G6" s="218"/>
      <c r="H6" s="317"/>
      <c r="I6" s="317"/>
      <c r="J6" s="317"/>
      <c r="K6" s="317"/>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row>
    <row r="7" spans="1:53" s="2" customFormat="1" ht="26.25" x14ac:dyDescent="0.4">
      <c r="B7" s="781"/>
      <c r="C7" s="781"/>
      <c r="D7" s="781"/>
      <c r="E7" s="781"/>
      <c r="F7" s="781"/>
      <c r="G7" s="781"/>
      <c r="H7" s="781"/>
      <c r="I7" s="781"/>
      <c r="J7" s="781"/>
      <c r="K7" s="781"/>
      <c r="L7" s="781"/>
      <c r="M7" s="781"/>
      <c r="N7" s="781"/>
      <c r="O7" s="781"/>
      <c r="P7" s="781"/>
      <c r="Q7" s="781"/>
      <c r="R7" s="781"/>
      <c r="S7" s="781"/>
      <c r="T7" s="781"/>
      <c r="U7" s="781"/>
      <c r="V7" s="781"/>
      <c r="W7" s="781"/>
      <c r="X7" s="781"/>
      <c r="Y7" s="781"/>
      <c r="AZ7" s="679" t="s">
        <v>378</v>
      </c>
      <c r="BA7" s="679"/>
    </row>
    <row r="8" spans="1:53" s="2" customFormat="1" ht="15.75" customHeight="1" x14ac:dyDescent="0.25">
      <c r="B8" s="782"/>
      <c r="C8" s="782"/>
      <c r="D8" s="782"/>
      <c r="E8" s="782"/>
      <c r="F8" s="782"/>
      <c r="H8" s="192"/>
      <c r="I8" s="192"/>
      <c r="J8" s="192"/>
      <c r="K8" s="192"/>
      <c r="AO8" s="2" t="s">
        <v>432</v>
      </c>
      <c r="AZ8" s="733" t="s">
        <v>380</v>
      </c>
      <c r="BA8" s="733"/>
    </row>
    <row r="9" spans="1:53" s="2" customFormat="1" ht="15" x14ac:dyDescent="0.25">
      <c r="B9" s="687" t="s">
        <v>79</v>
      </c>
      <c r="C9" s="688"/>
      <c r="D9" s="688"/>
      <c r="E9" s="688"/>
      <c r="F9" s="688"/>
      <c r="G9" s="693" t="s">
        <v>381</v>
      </c>
      <c r="H9" s="734" t="s">
        <v>6</v>
      </c>
      <c r="I9" s="735"/>
      <c r="J9" s="735"/>
      <c r="K9" s="735"/>
      <c r="L9" s="735"/>
      <c r="M9" s="735"/>
      <c r="N9" s="735"/>
      <c r="O9" s="735"/>
      <c r="P9" s="735"/>
      <c r="Q9" s="735"/>
      <c r="R9" s="735"/>
      <c r="S9" s="735"/>
      <c r="T9" s="735"/>
      <c r="U9" s="735"/>
      <c r="V9" s="735"/>
      <c r="W9" s="735"/>
      <c r="X9" s="735"/>
      <c r="Y9" s="735"/>
      <c r="Z9" s="735"/>
      <c r="AA9" s="735"/>
      <c r="AB9" s="735"/>
      <c r="AC9" s="735"/>
      <c r="AD9" s="735"/>
      <c r="AE9" s="734" t="str">
        <f>'Priedas 6'!$AE$9</f>
        <v>CŠT sistema 1</v>
      </c>
      <c r="AF9" s="735"/>
      <c r="AG9" s="735"/>
      <c r="AH9" s="735"/>
      <c r="AI9" s="735"/>
      <c r="AJ9" s="735"/>
      <c r="AK9" s="735"/>
      <c r="AL9" s="735"/>
      <c r="AM9" s="735"/>
      <c r="AN9" s="735"/>
      <c r="AO9" s="735"/>
      <c r="AP9" s="735"/>
      <c r="AQ9" s="735"/>
      <c r="AR9" s="735"/>
      <c r="AS9" s="735"/>
      <c r="AT9" s="735"/>
      <c r="AU9" s="735"/>
      <c r="AV9" s="736"/>
      <c r="AZ9" s="733"/>
      <c r="BA9" s="733"/>
    </row>
    <row r="10" spans="1:53" s="2" customFormat="1" ht="15" customHeight="1" x14ac:dyDescent="0.25">
      <c r="B10" s="689"/>
      <c r="C10" s="690"/>
      <c r="D10" s="690"/>
      <c r="E10" s="690"/>
      <c r="F10" s="690"/>
      <c r="G10" s="694"/>
      <c r="H10" s="766" t="s">
        <v>424</v>
      </c>
      <c r="I10" s="767"/>
      <c r="J10" s="767"/>
      <c r="K10" s="767"/>
      <c r="L10" s="762"/>
      <c r="M10" s="762" t="s">
        <v>10</v>
      </c>
      <c r="N10" s="762"/>
      <c r="O10" s="762"/>
      <c r="P10" s="750" t="s">
        <v>11</v>
      </c>
      <c r="Q10" s="762" t="s">
        <v>12</v>
      </c>
      <c r="R10" s="762"/>
      <c r="S10" s="762"/>
      <c r="T10" s="762"/>
      <c r="U10" s="750" t="s">
        <v>425</v>
      </c>
      <c r="V10" s="762" t="s">
        <v>14</v>
      </c>
      <c r="W10" s="762"/>
      <c r="X10" s="762"/>
      <c r="Y10" s="750" t="s">
        <v>15</v>
      </c>
      <c r="Z10" s="762" t="s">
        <v>16</v>
      </c>
      <c r="AA10" s="762"/>
      <c r="AB10" s="762"/>
      <c r="AC10" s="755" t="s">
        <v>17</v>
      </c>
      <c r="AD10" s="763"/>
      <c r="AE10" s="766" t="s">
        <v>424</v>
      </c>
      <c r="AF10" s="767"/>
      <c r="AG10" s="767"/>
      <c r="AH10" s="767"/>
      <c r="AI10" s="762"/>
      <c r="AJ10" s="762" t="s">
        <v>10</v>
      </c>
      <c r="AK10" s="762"/>
      <c r="AL10" s="762"/>
      <c r="AM10" s="750" t="s">
        <v>11</v>
      </c>
      <c r="AN10" s="762" t="s">
        <v>12</v>
      </c>
      <c r="AO10" s="762"/>
      <c r="AP10" s="762"/>
      <c r="AQ10" s="762"/>
      <c r="AR10" s="750" t="s">
        <v>425</v>
      </c>
      <c r="AS10" s="762" t="s">
        <v>14</v>
      </c>
      <c r="AT10" s="762"/>
      <c r="AU10" s="762"/>
      <c r="AV10" s="774" t="s">
        <v>15</v>
      </c>
      <c r="AZ10" s="733"/>
      <c r="BA10" s="733"/>
    </row>
    <row r="11" spans="1:53" s="2" customFormat="1" ht="33.75" customHeight="1" x14ac:dyDescent="0.25">
      <c r="B11" s="689"/>
      <c r="C11" s="690"/>
      <c r="D11" s="690"/>
      <c r="E11" s="690"/>
      <c r="F11" s="690"/>
      <c r="G11" s="694"/>
      <c r="H11" s="766"/>
      <c r="I11" s="767"/>
      <c r="J11" s="767"/>
      <c r="K11" s="767"/>
      <c r="L11" s="762"/>
      <c r="M11" s="762"/>
      <c r="N11" s="762"/>
      <c r="O11" s="762"/>
      <c r="P11" s="751"/>
      <c r="Q11" s="762"/>
      <c r="R11" s="762"/>
      <c r="S11" s="762"/>
      <c r="T11" s="762"/>
      <c r="U11" s="751"/>
      <c r="V11" s="762"/>
      <c r="W11" s="762"/>
      <c r="X11" s="762"/>
      <c r="Y11" s="751"/>
      <c r="Z11" s="762"/>
      <c r="AA11" s="762"/>
      <c r="AB11" s="762"/>
      <c r="AC11" s="661"/>
      <c r="AD11" s="764"/>
      <c r="AE11" s="766"/>
      <c r="AF11" s="767"/>
      <c r="AG11" s="767"/>
      <c r="AH11" s="767"/>
      <c r="AI11" s="762"/>
      <c r="AJ11" s="762"/>
      <c r="AK11" s="762"/>
      <c r="AL11" s="762"/>
      <c r="AM11" s="751"/>
      <c r="AN11" s="762"/>
      <c r="AO11" s="762"/>
      <c r="AP11" s="762"/>
      <c r="AQ11" s="762"/>
      <c r="AR11" s="751"/>
      <c r="AS11" s="762"/>
      <c r="AT11" s="762"/>
      <c r="AU11" s="762"/>
      <c r="AV11" s="774"/>
      <c r="AZ11" s="733"/>
      <c r="BA11" s="733"/>
    </row>
    <row r="12" spans="1:53" s="2" customFormat="1" ht="27" customHeight="1" x14ac:dyDescent="0.25">
      <c r="B12" s="689"/>
      <c r="C12" s="690"/>
      <c r="D12" s="690"/>
      <c r="E12" s="690"/>
      <c r="F12" s="690"/>
      <c r="G12" s="694"/>
      <c r="H12" s="766"/>
      <c r="I12" s="767"/>
      <c r="J12" s="767"/>
      <c r="K12" s="767"/>
      <c r="L12" s="762"/>
      <c r="M12" s="762"/>
      <c r="N12" s="762"/>
      <c r="O12" s="762"/>
      <c r="P12" s="773"/>
      <c r="Q12" s="762"/>
      <c r="R12" s="762"/>
      <c r="S12" s="762"/>
      <c r="T12" s="762"/>
      <c r="U12" s="773"/>
      <c r="V12" s="762"/>
      <c r="W12" s="762"/>
      <c r="X12" s="762"/>
      <c r="Y12" s="773"/>
      <c r="Z12" s="762"/>
      <c r="AA12" s="762"/>
      <c r="AB12" s="762"/>
      <c r="AC12" s="664"/>
      <c r="AD12" s="765"/>
      <c r="AE12" s="766"/>
      <c r="AF12" s="767"/>
      <c r="AG12" s="767"/>
      <c r="AH12" s="767"/>
      <c r="AI12" s="762"/>
      <c r="AJ12" s="762"/>
      <c r="AK12" s="762"/>
      <c r="AL12" s="762"/>
      <c r="AM12" s="773"/>
      <c r="AN12" s="762"/>
      <c r="AO12" s="762"/>
      <c r="AP12" s="762"/>
      <c r="AQ12" s="762"/>
      <c r="AR12" s="773"/>
      <c r="AS12" s="762"/>
      <c r="AT12" s="762"/>
      <c r="AU12" s="762"/>
      <c r="AV12" s="774"/>
      <c r="AZ12" s="733"/>
      <c r="BA12" s="733"/>
    </row>
    <row r="13" spans="1:53" s="2" customFormat="1" ht="15" customHeight="1" x14ac:dyDescent="0.25">
      <c r="B13" s="689"/>
      <c r="C13" s="690"/>
      <c r="D13" s="690"/>
      <c r="E13" s="690"/>
      <c r="F13" s="690"/>
      <c r="G13" s="694"/>
      <c r="H13" s="753" t="s">
        <v>18</v>
      </c>
      <c r="I13" s="754"/>
      <c r="J13" s="755" t="s">
        <v>19</v>
      </c>
      <c r="K13" s="754"/>
      <c r="L13" s="750" t="str">
        <f>'Priedas 6'!$L$13</f>
        <v xml:space="preserve">... paslauga (produktas) </v>
      </c>
      <c r="M13" s="751" t="s">
        <v>20</v>
      </c>
      <c r="N13" s="751" t="s">
        <v>21</v>
      </c>
      <c r="O13" s="751" t="str">
        <f>'Priedas 6'!$O$13</f>
        <v xml:space="preserve">... paslauga (produktas) </v>
      </c>
      <c r="P13" s="750" t="str">
        <f>'Priedas 6'!$P$13</f>
        <v xml:space="preserve">... paslauga (produktas) </v>
      </c>
      <c r="Q13" s="751" t="s">
        <v>22</v>
      </c>
      <c r="R13" s="750" t="s">
        <v>23</v>
      </c>
      <c r="S13" s="750" t="s">
        <v>24</v>
      </c>
      <c r="T13" s="751" t="str">
        <f>'Priedas 6'!$T$13</f>
        <v xml:space="preserve">... paslauga (produktas) </v>
      </c>
      <c r="U13" s="762" t="str">
        <f>'Priedas 6'!$U$13</f>
        <v xml:space="preserve">... paslauga (produktas) </v>
      </c>
      <c r="V13" s="751" t="s">
        <v>426</v>
      </c>
      <c r="W13" s="751" t="s">
        <v>26</v>
      </c>
      <c r="X13" s="751" t="str">
        <f>'Priedas 6'!$X$13</f>
        <v xml:space="preserve">... paslauga (produktas) </v>
      </c>
      <c r="Y13" s="751" t="str">
        <f>'Priedas 6'!$Y$13</f>
        <v xml:space="preserve">... paslauga (produktas) </v>
      </c>
      <c r="Z13" s="751" t="s">
        <v>27</v>
      </c>
      <c r="AA13" s="750" t="s">
        <v>63</v>
      </c>
      <c r="AB13" s="751" t="str">
        <f>'Priedas 6'!$AB$13</f>
        <v xml:space="preserve">... paslauga (produktas) </v>
      </c>
      <c r="AC13" s="751" t="s">
        <v>27</v>
      </c>
      <c r="AD13" s="779" t="str">
        <f>'Priedas 6'!$AD$13</f>
        <v>Daugiabučių namų modernizacija</v>
      </c>
      <c r="AE13" s="753" t="s">
        <v>18</v>
      </c>
      <c r="AF13" s="754"/>
      <c r="AG13" s="755" t="s">
        <v>19</v>
      </c>
      <c r="AH13" s="754"/>
      <c r="AI13" s="750" t="str">
        <f>'Priedas 6'!$AI$13</f>
        <v xml:space="preserve">... paslauga (produktas) </v>
      </c>
      <c r="AJ13" s="751" t="s">
        <v>20</v>
      </c>
      <c r="AK13" s="751" t="s">
        <v>21</v>
      </c>
      <c r="AL13" s="751" t="str">
        <f>'Priedas 6'!$AL$13</f>
        <v xml:space="preserve">... paslauga (produktas) </v>
      </c>
      <c r="AM13" s="750" t="str">
        <f>'Priedas 6'!$AM$13</f>
        <v xml:space="preserve">... paslauga (produktas) </v>
      </c>
      <c r="AN13" s="751" t="s">
        <v>22</v>
      </c>
      <c r="AO13" s="750" t="s">
        <v>23</v>
      </c>
      <c r="AP13" s="750" t="s">
        <v>24</v>
      </c>
      <c r="AQ13" s="751">
        <f>'Priedas 6'!$L$133</f>
        <v>0</v>
      </c>
      <c r="AR13" s="762">
        <f>'Priedas 6'!$L$134</f>
        <v>0</v>
      </c>
      <c r="AS13" s="751" t="s">
        <v>426</v>
      </c>
      <c r="AT13" s="751" t="s">
        <v>26</v>
      </c>
      <c r="AU13" s="751">
        <f>'Priedas 6'!$L$135</f>
        <v>0</v>
      </c>
      <c r="AV13" s="779">
        <f>'Priedas 6'!$L$136</f>
        <v>0</v>
      </c>
      <c r="AZ13" s="733"/>
      <c r="BA13" s="733"/>
    </row>
    <row r="14" spans="1:53" s="2" customFormat="1" ht="20.25" customHeight="1" x14ac:dyDescent="0.25">
      <c r="B14" s="689"/>
      <c r="C14" s="690"/>
      <c r="D14" s="690"/>
      <c r="E14" s="690"/>
      <c r="F14" s="690"/>
      <c r="G14" s="694"/>
      <c r="H14" s="700"/>
      <c r="I14" s="666"/>
      <c r="J14" s="664"/>
      <c r="K14" s="666"/>
      <c r="L14" s="751"/>
      <c r="M14" s="751"/>
      <c r="N14" s="751"/>
      <c r="O14" s="751"/>
      <c r="P14" s="751"/>
      <c r="Q14" s="751"/>
      <c r="R14" s="751"/>
      <c r="S14" s="751"/>
      <c r="T14" s="751"/>
      <c r="U14" s="750"/>
      <c r="V14" s="751"/>
      <c r="W14" s="751"/>
      <c r="X14" s="751"/>
      <c r="Y14" s="751"/>
      <c r="Z14" s="751"/>
      <c r="AA14" s="751"/>
      <c r="AB14" s="751"/>
      <c r="AC14" s="751"/>
      <c r="AD14" s="779"/>
      <c r="AE14" s="700"/>
      <c r="AF14" s="666"/>
      <c r="AG14" s="664"/>
      <c r="AH14" s="666"/>
      <c r="AI14" s="751"/>
      <c r="AJ14" s="751"/>
      <c r="AK14" s="751"/>
      <c r="AL14" s="751"/>
      <c r="AM14" s="751"/>
      <c r="AN14" s="751"/>
      <c r="AO14" s="751"/>
      <c r="AP14" s="751"/>
      <c r="AQ14" s="751"/>
      <c r="AR14" s="750"/>
      <c r="AS14" s="751"/>
      <c r="AT14" s="751"/>
      <c r="AU14" s="751"/>
      <c r="AV14" s="779"/>
      <c r="AZ14" s="733"/>
      <c r="BA14" s="733"/>
    </row>
    <row r="15" spans="1:53" s="2" customFormat="1" ht="12.75" customHeight="1" x14ac:dyDescent="0.25">
      <c r="B15" s="689"/>
      <c r="C15" s="690"/>
      <c r="D15" s="690"/>
      <c r="E15" s="690"/>
      <c r="F15" s="690"/>
      <c r="G15" s="694"/>
      <c r="H15" s="756" t="s">
        <v>427</v>
      </c>
      <c r="I15" s="755" t="s">
        <v>428</v>
      </c>
      <c r="J15" s="750" t="s">
        <v>427</v>
      </c>
      <c r="K15" s="750" t="s">
        <v>428</v>
      </c>
      <c r="L15" s="751"/>
      <c r="M15" s="751"/>
      <c r="N15" s="751"/>
      <c r="O15" s="751"/>
      <c r="P15" s="751"/>
      <c r="Q15" s="751"/>
      <c r="R15" s="751"/>
      <c r="S15" s="751"/>
      <c r="T15" s="751"/>
      <c r="U15" s="750"/>
      <c r="V15" s="751"/>
      <c r="W15" s="751"/>
      <c r="X15" s="751"/>
      <c r="Y15" s="751"/>
      <c r="Z15" s="751"/>
      <c r="AA15" s="751"/>
      <c r="AB15" s="751"/>
      <c r="AC15" s="751"/>
      <c r="AD15" s="779"/>
      <c r="AE15" s="756" t="s">
        <v>427</v>
      </c>
      <c r="AF15" s="755" t="s">
        <v>428</v>
      </c>
      <c r="AG15" s="750" t="s">
        <v>427</v>
      </c>
      <c r="AH15" s="750" t="s">
        <v>428</v>
      </c>
      <c r="AI15" s="751"/>
      <c r="AJ15" s="751"/>
      <c r="AK15" s="751"/>
      <c r="AL15" s="751"/>
      <c r="AM15" s="751"/>
      <c r="AN15" s="751"/>
      <c r="AO15" s="751"/>
      <c r="AP15" s="751"/>
      <c r="AQ15" s="751"/>
      <c r="AR15" s="750"/>
      <c r="AS15" s="751"/>
      <c r="AT15" s="751"/>
      <c r="AU15" s="751"/>
      <c r="AV15" s="779"/>
      <c r="AZ15" s="733"/>
      <c r="BA15" s="733"/>
    </row>
    <row r="16" spans="1:53" s="2" customFormat="1" ht="12.75" customHeight="1" x14ac:dyDescent="0.25">
      <c r="B16" s="689"/>
      <c r="C16" s="690"/>
      <c r="D16" s="690"/>
      <c r="E16" s="690"/>
      <c r="F16" s="690"/>
      <c r="G16" s="694"/>
      <c r="H16" s="757"/>
      <c r="I16" s="661"/>
      <c r="J16" s="751"/>
      <c r="K16" s="751"/>
      <c r="L16" s="751"/>
      <c r="M16" s="751"/>
      <c r="N16" s="751"/>
      <c r="O16" s="751"/>
      <c r="P16" s="751"/>
      <c r="Q16" s="751"/>
      <c r="R16" s="751"/>
      <c r="S16" s="751"/>
      <c r="T16" s="751"/>
      <c r="U16" s="750"/>
      <c r="V16" s="751"/>
      <c r="W16" s="751"/>
      <c r="X16" s="751"/>
      <c r="Y16" s="751"/>
      <c r="Z16" s="751"/>
      <c r="AA16" s="751"/>
      <c r="AB16" s="751"/>
      <c r="AC16" s="751"/>
      <c r="AD16" s="779"/>
      <c r="AE16" s="757"/>
      <c r="AF16" s="661"/>
      <c r="AG16" s="751"/>
      <c r="AH16" s="751"/>
      <c r="AI16" s="751"/>
      <c r="AJ16" s="751"/>
      <c r="AK16" s="751"/>
      <c r="AL16" s="751"/>
      <c r="AM16" s="751"/>
      <c r="AN16" s="751"/>
      <c r="AO16" s="751"/>
      <c r="AP16" s="751"/>
      <c r="AQ16" s="751"/>
      <c r="AR16" s="750"/>
      <c r="AS16" s="751"/>
      <c r="AT16" s="751"/>
      <c r="AU16" s="751"/>
      <c r="AV16" s="779"/>
      <c r="AZ16" s="733"/>
      <c r="BA16" s="733"/>
    </row>
    <row r="17" spans="2:53" s="2" customFormat="1" ht="24" customHeight="1" x14ac:dyDescent="0.25">
      <c r="B17" s="691"/>
      <c r="C17" s="692"/>
      <c r="D17" s="692"/>
      <c r="E17" s="692"/>
      <c r="F17" s="692"/>
      <c r="G17" s="695"/>
      <c r="H17" s="758"/>
      <c r="I17" s="759"/>
      <c r="J17" s="752"/>
      <c r="K17" s="752"/>
      <c r="L17" s="752"/>
      <c r="M17" s="752"/>
      <c r="N17" s="752"/>
      <c r="O17" s="752"/>
      <c r="P17" s="752"/>
      <c r="Q17" s="752"/>
      <c r="R17" s="752"/>
      <c r="S17" s="752"/>
      <c r="T17" s="752"/>
      <c r="U17" s="778"/>
      <c r="V17" s="752"/>
      <c r="W17" s="752"/>
      <c r="X17" s="752"/>
      <c r="Y17" s="752"/>
      <c r="Z17" s="752"/>
      <c r="AA17" s="752"/>
      <c r="AB17" s="752"/>
      <c r="AC17" s="752"/>
      <c r="AD17" s="780"/>
      <c r="AE17" s="758"/>
      <c r="AF17" s="759"/>
      <c r="AG17" s="752"/>
      <c r="AH17" s="752"/>
      <c r="AI17" s="752"/>
      <c r="AJ17" s="752"/>
      <c r="AK17" s="752"/>
      <c r="AL17" s="752"/>
      <c r="AM17" s="752"/>
      <c r="AN17" s="752"/>
      <c r="AO17" s="752"/>
      <c r="AP17" s="752"/>
      <c r="AQ17" s="752"/>
      <c r="AR17" s="778"/>
      <c r="AS17" s="752"/>
      <c r="AT17" s="752"/>
      <c r="AU17" s="752"/>
      <c r="AV17" s="780"/>
      <c r="AZ17" s="733"/>
      <c r="BA17" s="733"/>
    </row>
    <row r="18" spans="2:53" s="2" customFormat="1" ht="15" x14ac:dyDescent="0.25">
      <c r="B18" s="144" t="s">
        <v>80</v>
      </c>
      <c r="C18" s="602" t="s">
        <v>81</v>
      </c>
      <c r="D18" s="600"/>
      <c r="E18" s="600"/>
      <c r="F18" s="600"/>
      <c r="G18" s="318">
        <f>'Priedas 5'!$I$12</f>
        <v>0</v>
      </c>
      <c r="H18" s="265">
        <f t="shared" ref="H18:AV18" si="0">SUM(H19:H20)</f>
        <v>0</v>
      </c>
      <c r="I18" s="319">
        <f t="shared" si="0"/>
        <v>0</v>
      </c>
      <c r="J18" s="319">
        <f t="shared" si="0"/>
        <v>0</v>
      </c>
      <c r="K18" s="319">
        <f t="shared" si="0"/>
        <v>0</v>
      </c>
      <c r="L18" s="319">
        <f t="shared" si="0"/>
        <v>0</v>
      </c>
      <c r="M18" s="319">
        <f t="shared" si="0"/>
        <v>0</v>
      </c>
      <c r="N18" s="319">
        <f t="shared" si="0"/>
        <v>0</v>
      </c>
      <c r="O18" s="319">
        <f t="shared" si="0"/>
        <v>0</v>
      </c>
      <c r="P18" s="319">
        <f t="shared" si="0"/>
        <v>0</v>
      </c>
      <c r="Q18" s="319">
        <f t="shared" si="0"/>
        <v>0</v>
      </c>
      <c r="R18" s="319">
        <f t="shared" si="0"/>
        <v>0</v>
      </c>
      <c r="S18" s="319">
        <f t="shared" si="0"/>
        <v>0</v>
      </c>
      <c r="T18" s="319">
        <f t="shared" si="0"/>
        <v>0</v>
      </c>
      <c r="U18" s="319">
        <f t="shared" si="0"/>
        <v>0</v>
      </c>
      <c r="V18" s="319">
        <f t="shared" si="0"/>
        <v>0</v>
      </c>
      <c r="W18" s="319">
        <f t="shared" si="0"/>
        <v>0</v>
      </c>
      <c r="X18" s="319">
        <f t="shared" si="0"/>
        <v>0</v>
      </c>
      <c r="Y18" s="319">
        <f t="shared" si="0"/>
        <v>0</v>
      </c>
      <c r="Z18" s="319">
        <f t="shared" si="0"/>
        <v>0</v>
      </c>
      <c r="AA18" s="319">
        <f t="shared" si="0"/>
        <v>0</v>
      </c>
      <c r="AB18" s="319">
        <f t="shared" si="0"/>
        <v>0</v>
      </c>
      <c r="AC18" s="319">
        <f t="shared" si="0"/>
        <v>0</v>
      </c>
      <c r="AD18" s="319">
        <f t="shared" si="0"/>
        <v>0</v>
      </c>
      <c r="AE18" s="320">
        <f t="shared" si="0"/>
        <v>0</v>
      </c>
      <c r="AF18" s="319">
        <f t="shared" si="0"/>
        <v>0</v>
      </c>
      <c r="AG18" s="319">
        <f t="shared" si="0"/>
        <v>0</v>
      </c>
      <c r="AH18" s="319">
        <f t="shared" si="0"/>
        <v>0</v>
      </c>
      <c r="AI18" s="319">
        <f t="shared" si="0"/>
        <v>0</v>
      </c>
      <c r="AJ18" s="319">
        <f t="shared" si="0"/>
        <v>0</v>
      </c>
      <c r="AK18" s="319">
        <f t="shared" si="0"/>
        <v>0</v>
      </c>
      <c r="AL18" s="319">
        <f t="shared" si="0"/>
        <v>0</v>
      </c>
      <c r="AM18" s="319">
        <f t="shared" si="0"/>
        <v>0</v>
      </c>
      <c r="AN18" s="319">
        <f t="shared" si="0"/>
        <v>0</v>
      </c>
      <c r="AO18" s="319">
        <f t="shared" si="0"/>
        <v>0</v>
      </c>
      <c r="AP18" s="319">
        <f t="shared" si="0"/>
        <v>0</v>
      </c>
      <c r="AQ18" s="319">
        <f t="shared" si="0"/>
        <v>0</v>
      </c>
      <c r="AR18" s="319">
        <f t="shared" si="0"/>
        <v>0</v>
      </c>
      <c r="AS18" s="319">
        <f t="shared" si="0"/>
        <v>0</v>
      </c>
      <c r="AT18" s="319">
        <f t="shared" si="0"/>
        <v>0</v>
      </c>
      <c r="AU18" s="319">
        <f t="shared" si="0"/>
        <v>0</v>
      </c>
      <c r="AV18" s="267">
        <f t="shared" si="0"/>
        <v>0</v>
      </c>
      <c r="AZ18" s="203">
        <f t="shared" ref="AZ18:AZ49" si="1">G18-SUM(H18:AD18)</f>
        <v>0</v>
      </c>
      <c r="BA18" s="204" t="str">
        <f t="shared" ref="BA18:BA49" si="2">IF(AZ18&gt;0.5,"Prašome paskirstyti likusias sąnaudas",IF(AZ18&lt;-0.5,"Paskirstėte daugiau sąnaudų negu yra priskirta šiam pogrupiui","-"))</f>
        <v>-</v>
      </c>
    </row>
    <row r="19" spans="2:53" s="2" customFormat="1" ht="15" x14ac:dyDescent="0.25">
      <c r="B19" s="148" t="s">
        <v>82</v>
      </c>
      <c r="C19" s="596" t="s">
        <v>83</v>
      </c>
      <c r="D19" s="596"/>
      <c r="E19" s="596"/>
      <c r="F19" s="596"/>
      <c r="G19" s="321">
        <f>'Priedas 5'!$I$13</f>
        <v>0</v>
      </c>
      <c r="H19" s="269">
        <f t="shared" ref="H19:Q20" si="3">SUM(AE19)</f>
        <v>0</v>
      </c>
      <c r="I19" s="269">
        <f t="shared" si="3"/>
        <v>0</v>
      </c>
      <c r="J19" s="269">
        <f t="shared" si="3"/>
        <v>0</v>
      </c>
      <c r="K19" s="269">
        <f t="shared" si="3"/>
        <v>0</v>
      </c>
      <c r="L19" s="269">
        <f t="shared" si="3"/>
        <v>0</v>
      </c>
      <c r="M19" s="269">
        <f t="shared" si="3"/>
        <v>0</v>
      </c>
      <c r="N19" s="269">
        <f t="shared" si="3"/>
        <v>0</v>
      </c>
      <c r="O19" s="269">
        <f t="shared" si="3"/>
        <v>0</v>
      </c>
      <c r="P19" s="269">
        <f t="shared" si="3"/>
        <v>0</v>
      </c>
      <c r="Q19" s="269">
        <f t="shared" si="3"/>
        <v>0</v>
      </c>
      <c r="R19" s="269">
        <f t="shared" ref="R19:Y20" si="4">SUM(AO19)</f>
        <v>0</v>
      </c>
      <c r="S19" s="269">
        <f t="shared" si="4"/>
        <v>0</v>
      </c>
      <c r="T19" s="269">
        <f t="shared" si="4"/>
        <v>0</v>
      </c>
      <c r="U19" s="269">
        <f t="shared" si="4"/>
        <v>0</v>
      </c>
      <c r="V19" s="269">
        <f t="shared" si="4"/>
        <v>0</v>
      </c>
      <c r="W19" s="269">
        <f t="shared" si="4"/>
        <v>0</v>
      </c>
      <c r="X19" s="269">
        <f t="shared" si="4"/>
        <v>0</v>
      </c>
      <c r="Y19" s="269">
        <f t="shared" si="4"/>
        <v>0</v>
      </c>
      <c r="Z19" s="270"/>
      <c r="AA19" s="270"/>
      <c r="AB19" s="270"/>
      <c r="AC19" s="270"/>
      <c r="AD19" s="270"/>
      <c r="AE19" s="322"/>
      <c r="AF19" s="270"/>
      <c r="AG19" s="270"/>
      <c r="AH19" s="270"/>
      <c r="AI19" s="270"/>
      <c r="AJ19" s="270"/>
      <c r="AK19" s="269">
        <v>0</v>
      </c>
      <c r="AL19" s="270"/>
      <c r="AM19" s="270"/>
      <c r="AN19" s="270"/>
      <c r="AO19" s="270"/>
      <c r="AP19" s="270"/>
      <c r="AQ19" s="270"/>
      <c r="AR19" s="270"/>
      <c r="AS19" s="270"/>
      <c r="AT19" s="270"/>
      <c r="AU19" s="270"/>
      <c r="AV19" s="271"/>
      <c r="AZ19" s="203">
        <f t="shared" si="1"/>
        <v>0</v>
      </c>
      <c r="BA19" s="204" t="str">
        <f t="shared" si="2"/>
        <v>-</v>
      </c>
    </row>
    <row r="20" spans="2:53" s="2" customFormat="1" ht="15" x14ac:dyDescent="0.25">
      <c r="B20" s="148" t="s">
        <v>84</v>
      </c>
      <c r="C20" s="596" t="str">
        <f>'Priedas 5'!$C$14</f>
        <v>Kitos sąnaudos, susijusios su šilumos įsigijimu (nurodyti)</v>
      </c>
      <c r="D20" s="596"/>
      <c r="E20" s="596"/>
      <c r="F20" s="596"/>
      <c r="G20" s="321">
        <f>'Priedas 5'!$I$14</f>
        <v>0</v>
      </c>
      <c r="H20" s="269">
        <f t="shared" si="3"/>
        <v>0</v>
      </c>
      <c r="I20" s="269">
        <f t="shared" si="3"/>
        <v>0</v>
      </c>
      <c r="J20" s="269">
        <f t="shared" si="3"/>
        <v>0</v>
      </c>
      <c r="K20" s="269">
        <f t="shared" si="3"/>
        <v>0</v>
      </c>
      <c r="L20" s="269">
        <f t="shared" si="3"/>
        <v>0</v>
      </c>
      <c r="M20" s="269">
        <f t="shared" si="3"/>
        <v>0</v>
      </c>
      <c r="N20" s="269">
        <f t="shared" si="3"/>
        <v>0</v>
      </c>
      <c r="O20" s="269">
        <f t="shared" si="3"/>
        <v>0</v>
      </c>
      <c r="P20" s="269">
        <f t="shared" si="3"/>
        <v>0</v>
      </c>
      <c r="Q20" s="269">
        <f t="shared" si="3"/>
        <v>0</v>
      </c>
      <c r="R20" s="269">
        <f t="shared" si="4"/>
        <v>0</v>
      </c>
      <c r="S20" s="269">
        <f t="shared" si="4"/>
        <v>0</v>
      </c>
      <c r="T20" s="269">
        <f t="shared" si="4"/>
        <v>0</v>
      </c>
      <c r="U20" s="269">
        <f t="shared" si="4"/>
        <v>0</v>
      </c>
      <c r="V20" s="269">
        <f t="shared" si="4"/>
        <v>0</v>
      </c>
      <c r="W20" s="269">
        <f t="shared" si="4"/>
        <v>0</v>
      </c>
      <c r="X20" s="269">
        <f t="shared" si="4"/>
        <v>0</v>
      </c>
      <c r="Y20" s="269">
        <f t="shared" si="4"/>
        <v>0</v>
      </c>
      <c r="Z20" s="270"/>
      <c r="AA20" s="270"/>
      <c r="AB20" s="270"/>
      <c r="AC20" s="270"/>
      <c r="AD20" s="270"/>
      <c r="AE20" s="322"/>
      <c r="AF20" s="270"/>
      <c r="AG20" s="270"/>
      <c r="AH20" s="270"/>
      <c r="AI20" s="270"/>
      <c r="AJ20" s="270"/>
      <c r="AK20" s="269">
        <v>0</v>
      </c>
      <c r="AL20" s="270"/>
      <c r="AM20" s="270"/>
      <c r="AN20" s="270"/>
      <c r="AO20" s="270"/>
      <c r="AP20" s="270"/>
      <c r="AQ20" s="270"/>
      <c r="AR20" s="270"/>
      <c r="AS20" s="270"/>
      <c r="AT20" s="270"/>
      <c r="AU20" s="270"/>
      <c r="AV20" s="271"/>
      <c r="AZ20" s="203">
        <f t="shared" si="1"/>
        <v>0</v>
      </c>
      <c r="BA20" s="204" t="str">
        <f t="shared" si="2"/>
        <v>-</v>
      </c>
    </row>
    <row r="21" spans="2:53" s="2" customFormat="1" ht="15" x14ac:dyDescent="0.25">
      <c r="B21" s="155" t="s">
        <v>86</v>
      </c>
      <c r="C21" s="600" t="s">
        <v>87</v>
      </c>
      <c r="D21" s="600"/>
      <c r="E21" s="600"/>
      <c r="F21" s="600"/>
      <c r="G21" s="323">
        <f>'Priedas 5'!$I$15</f>
        <v>0</v>
      </c>
      <c r="H21" s="324">
        <f t="shared" ref="H21:AV21" si="5">SUM(H22:H29)</f>
        <v>0</v>
      </c>
      <c r="I21" s="324">
        <f t="shared" si="5"/>
        <v>0</v>
      </c>
      <c r="J21" s="324">
        <f t="shared" si="5"/>
        <v>0</v>
      </c>
      <c r="K21" s="324">
        <f t="shared" si="5"/>
        <v>0</v>
      </c>
      <c r="L21" s="324">
        <f t="shared" si="5"/>
        <v>0</v>
      </c>
      <c r="M21" s="324">
        <f t="shared" si="5"/>
        <v>0</v>
      </c>
      <c r="N21" s="324">
        <f t="shared" si="5"/>
        <v>0</v>
      </c>
      <c r="O21" s="324">
        <f t="shared" si="5"/>
        <v>0</v>
      </c>
      <c r="P21" s="324">
        <f t="shared" si="5"/>
        <v>0</v>
      </c>
      <c r="Q21" s="324">
        <f t="shared" si="5"/>
        <v>0</v>
      </c>
      <c r="R21" s="324">
        <f t="shared" si="5"/>
        <v>0</v>
      </c>
      <c r="S21" s="324">
        <f t="shared" si="5"/>
        <v>0</v>
      </c>
      <c r="T21" s="324">
        <f t="shared" si="5"/>
        <v>0</v>
      </c>
      <c r="U21" s="324">
        <f t="shared" si="5"/>
        <v>0</v>
      </c>
      <c r="V21" s="324">
        <f t="shared" si="5"/>
        <v>0</v>
      </c>
      <c r="W21" s="324">
        <f t="shared" si="5"/>
        <v>0</v>
      </c>
      <c r="X21" s="324">
        <f t="shared" si="5"/>
        <v>0</v>
      </c>
      <c r="Y21" s="324">
        <f t="shared" si="5"/>
        <v>0</v>
      </c>
      <c r="Z21" s="324">
        <f t="shared" si="5"/>
        <v>0</v>
      </c>
      <c r="AA21" s="324">
        <f t="shared" si="5"/>
        <v>0</v>
      </c>
      <c r="AB21" s="324">
        <f t="shared" si="5"/>
        <v>0</v>
      </c>
      <c r="AC21" s="324">
        <f t="shared" si="5"/>
        <v>0</v>
      </c>
      <c r="AD21" s="324">
        <f t="shared" si="5"/>
        <v>0</v>
      </c>
      <c r="AE21" s="325">
        <f t="shared" si="5"/>
        <v>0</v>
      </c>
      <c r="AF21" s="324">
        <f t="shared" si="5"/>
        <v>0</v>
      </c>
      <c r="AG21" s="324">
        <f t="shared" si="5"/>
        <v>0</v>
      </c>
      <c r="AH21" s="324">
        <f t="shared" si="5"/>
        <v>0</v>
      </c>
      <c r="AI21" s="324">
        <f t="shared" si="5"/>
        <v>0</v>
      </c>
      <c r="AJ21" s="324">
        <f t="shared" si="5"/>
        <v>0</v>
      </c>
      <c r="AK21" s="273">
        <f t="shared" si="5"/>
        <v>0</v>
      </c>
      <c r="AL21" s="324">
        <f t="shared" si="5"/>
        <v>0</v>
      </c>
      <c r="AM21" s="324">
        <f t="shared" si="5"/>
        <v>0</v>
      </c>
      <c r="AN21" s="324">
        <f t="shared" si="5"/>
        <v>0</v>
      </c>
      <c r="AO21" s="324">
        <f t="shared" si="5"/>
        <v>0</v>
      </c>
      <c r="AP21" s="324">
        <f t="shared" si="5"/>
        <v>0</v>
      </c>
      <c r="AQ21" s="324">
        <f t="shared" si="5"/>
        <v>0</v>
      </c>
      <c r="AR21" s="324">
        <f t="shared" si="5"/>
        <v>0</v>
      </c>
      <c r="AS21" s="324">
        <f t="shared" si="5"/>
        <v>0</v>
      </c>
      <c r="AT21" s="324">
        <f t="shared" si="5"/>
        <v>0</v>
      </c>
      <c r="AU21" s="324">
        <f t="shared" si="5"/>
        <v>0</v>
      </c>
      <c r="AV21" s="326">
        <f t="shared" si="5"/>
        <v>0</v>
      </c>
      <c r="AZ21" s="203">
        <f t="shared" si="1"/>
        <v>0</v>
      </c>
      <c r="BA21" s="204" t="str">
        <f t="shared" si="2"/>
        <v>-</v>
      </c>
    </row>
    <row r="22" spans="2:53" s="2" customFormat="1" ht="15" x14ac:dyDescent="0.25">
      <c r="B22" s="148" t="s">
        <v>88</v>
      </c>
      <c r="C22" s="596" t="s">
        <v>89</v>
      </c>
      <c r="D22" s="596"/>
      <c r="E22" s="596"/>
      <c r="F22" s="596"/>
      <c r="G22" s="321">
        <f>'Priedas 5'!$I$16</f>
        <v>0</v>
      </c>
      <c r="H22" s="269">
        <f t="shared" ref="H22:Q29" si="6">SUM(AE22)</f>
        <v>0</v>
      </c>
      <c r="I22" s="269">
        <f t="shared" si="6"/>
        <v>0</v>
      </c>
      <c r="J22" s="269">
        <f t="shared" si="6"/>
        <v>0</v>
      </c>
      <c r="K22" s="269">
        <f t="shared" si="6"/>
        <v>0</v>
      </c>
      <c r="L22" s="269">
        <f t="shared" si="6"/>
        <v>0</v>
      </c>
      <c r="M22" s="269">
        <f t="shared" si="6"/>
        <v>0</v>
      </c>
      <c r="N22" s="269">
        <f t="shared" si="6"/>
        <v>0</v>
      </c>
      <c r="O22" s="269">
        <f t="shared" si="6"/>
        <v>0</v>
      </c>
      <c r="P22" s="269">
        <f t="shared" si="6"/>
        <v>0</v>
      </c>
      <c r="Q22" s="269">
        <f t="shared" si="6"/>
        <v>0</v>
      </c>
      <c r="R22" s="269">
        <f t="shared" ref="R22:Y29" si="7">SUM(AO22)</f>
        <v>0</v>
      </c>
      <c r="S22" s="269">
        <f t="shared" si="7"/>
        <v>0</v>
      </c>
      <c r="T22" s="269">
        <f t="shared" si="7"/>
        <v>0</v>
      </c>
      <c r="U22" s="269">
        <f t="shared" si="7"/>
        <v>0</v>
      </c>
      <c r="V22" s="269">
        <f t="shared" si="7"/>
        <v>0</v>
      </c>
      <c r="W22" s="269">
        <f t="shared" si="7"/>
        <v>0</v>
      </c>
      <c r="X22" s="269">
        <f t="shared" si="7"/>
        <v>0</v>
      </c>
      <c r="Y22" s="269">
        <f t="shared" si="7"/>
        <v>0</v>
      </c>
      <c r="Z22" s="270"/>
      <c r="AA22" s="270"/>
      <c r="AB22" s="270"/>
      <c r="AC22" s="270"/>
      <c r="AD22" s="270"/>
      <c r="AE22" s="322"/>
      <c r="AF22" s="270"/>
      <c r="AG22" s="270"/>
      <c r="AH22" s="270"/>
      <c r="AI22" s="270"/>
      <c r="AJ22" s="270"/>
      <c r="AK22" s="269">
        <v>0</v>
      </c>
      <c r="AL22" s="270"/>
      <c r="AM22" s="270"/>
      <c r="AN22" s="270"/>
      <c r="AO22" s="270"/>
      <c r="AP22" s="270"/>
      <c r="AQ22" s="270"/>
      <c r="AR22" s="270"/>
      <c r="AS22" s="270"/>
      <c r="AT22" s="270"/>
      <c r="AU22" s="270"/>
      <c r="AV22" s="271"/>
      <c r="AZ22" s="203">
        <f t="shared" si="1"/>
        <v>0</v>
      </c>
      <c r="BA22" s="204" t="str">
        <f t="shared" si="2"/>
        <v>-</v>
      </c>
    </row>
    <row r="23" spans="2:53" s="2" customFormat="1" ht="15" x14ac:dyDescent="0.25">
      <c r="B23" s="148" t="s">
        <v>90</v>
      </c>
      <c r="C23" s="596" t="s">
        <v>91</v>
      </c>
      <c r="D23" s="596"/>
      <c r="E23" s="596"/>
      <c r="F23" s="596"/>
      <c r="G23" s="321">
        <f>'Priedas 5'!$I$17</f>
        <v>0</v>
      </c>
      <c r="H23" s="269">
        <f t="shared" si="6"/>
        <v>0</v>
      </c>
      <c r="I23" s="269">
        <f t="shared" si="6"/>
        <v>0</v>
      </c>
      <c r="J23" s="269">
        <f t="shared" si="6"/>
        <v>0</v>
      </c>
      <c r="K23" s="269">
        <f t="shared" si="6"/>
        <v>0</v>
      </c>
      <c r="L23" s="269">
        <f t="shared" si="6"/>
        <v>0</v>
      </c>
      <c r="M23" s="269">
        <f t="shared" si="6"/>
        <v>0</v>
      </c>
      <c r="N23" s="269">
        <f t="shared" si="6"/>
        <v>0</v>
      </c>
      <c r="O23" s="269">
        <f t="shared" si="6"/>
        <v>0</v>
      </c>
      <c r="P23" s="269">
        <f t="shared" si="6"/>
        <v>0</v>
      </c>
      <c r="Q23" s="269">
        <f t="shared" si="6"/>
        <v>0</v>
      </c>
      <c r="R23" s="269">
        <f t="shared" si="7"/>
        <v>0</v>
      </c>
      <c r="S23" s="269">
        <f t="shared" si="7"/>
        <v>0</v>
      </c>
      <c r="T23" s="269">
        <f t="shared" si="7"/>
        <v>0</v>
      </c>
      <c r="U23" s="269">
        <f t="shared" si="7"/>
        <v>0</v>
      </c>
      <c r="V23" s="269">
        <f t="shared" si="7"/>
        <v>0</v>
      </c>
      <c r="W23" s="269">
        <f t="shared" si="7"/>
        <v>0</v>
      </c>
      <c r="X23" s="269">
        <f t="shared" si="7"/>
        <v>0</v>
      </c>
      <c r="Y23" s="269">
        <f t="shared" si="7"/>
        <v>0</v>
      </c>
      <c r="Z23" s="270"/>
      <c r="AA23" s="270"/>
      <c r="AB23" s="270"/>
      <c r="AC23" s="270"/>
      <c r="AD23" s="270"/>
      <c r="AE23" s="322"/>
      <c r="AF23" s="270"/>
      <c r="AG23" s="270"/>
      <c r="AH23" s="270"/>
      <c r="AI23" s="270"/>
      <c r="AJ23" s="270"/>
      <c r="AK23" s="269">
        <v>0</v>
      </c>
      <c r="AL23" s="270"/>
      <c r="AM23" s="270"/>
      <c r="AN23" s="270"/>
      <c r="AO23" s="270"/>
      <c r="AP23" s="270"/>
      <c r="AQ23" s="270"/>
      <c r="AR23" s="270"/>
      <c r="AS23" s="270"/>
      <c r="AT23" s="270"/>
      <c r="AU23" s="270"/>
      <c r="AV23" s="271"/>
      <c r="AZ23" s="203">
        <f t="shared" si="1"/>
        <v>0</v>
      </c>
      <c r="BA23" s="204" t="str">
        <f t="shared" si="2"/>
        <v>-</v>
      </c>
    </row>
    <row r="24" spans="2:53" s="2" customFormat="1" ht="15" x14ac:dyDescent="0.25">
      <c r="B24" s="148" t="s">
        <v>92</v>
      </c>
      <c r="C24" s="596" t="s">
        <v>93</v>
      </c>
      <c r="D24" s="596"/>
      <c r="E24" s="596"/>
      <c r="F24" s="596"/>
      <c r="G24" s="321">
        <f>'Priedas 5'!$I$18</f>
        <v>0</v>
      </c>
      <c r="H24" s="269">
        <f t="shared" si="6"/>
        <v>0</v>
      </c>
      <c r="I24" s="269">
        <f t="shared" si="6"/>
        <v>0</v>
      </c>
      <c r="J24" s="269">
        <f t="shared" si="6"/>
        <v>0</v>
      </c>
      <c r="K24" s="269">
        <f t="shared" si="6"/>
        <v>0</v>
      </c>
      <c r="L24" s="269">
        <f t="shared" si="6"/>
        <v>0</v>
      </c>
      <c r="M24" s="269">
        <f t="shared" si="6"/>
        <v>0</v>
      </c>
      <c r="N24" s="269">
        <f t="shared" si="6"/>
        <v>0</v>
      </c>
      <c r="O24" s="269">
        <f t="shared" si="6"/>
        <v>0</v>
      </c>
      <c r="P24" s="269">
        <f t="shared" si="6"/>
        <v>0</v>
      </c>
      <c r="Q24" s="269">
        <f t="shared" si="6"/>
        <v>0</v>
      </c>
      <c r="R24" s="269">
        <f t="shared" si="7"/>
        <v>0</v>
      </c>
      <c r="S24" s="269">
        <f t="shared" si="7"/>
        <v>0</v>
      </c>
      <c r="T24" s="269">
        <f t="shared" si="7"/>
        <v>0</v>
      </c>
      <c r="U24" s="269">
        <f t="shared" si="7"/>
        <v>0</v>
      </c>
      <c r="V24" s="269">
        <f t="shared" si="7"/>
        <v>0</v>
      </c>
      <c r="W24" s="269">
        <f t="shared" si="7"/>
        <v>0</v>
      </c>
      <c r="X24" s="269">
        <f t="shared" si="7"/>
        <v>0</v>
      </c>
      <c r="Y24" s="269">
        <f t="shared" si="7"/>
        <v>0</v>
      </c>
      <c r="Z24" s="270"/>
      <c r="AA24" s="270"/>
      <c r="AB24" s="270"/>
      <c r="AC24" s="270"/>
      <c r="AD24" s="270"/>
      <c r="AE24" s="322"/>
      <c r="AF24" s="270"/>
      <c r="AG24" s="270"/>
      <c r="AH24" s="270"/>
      <c r="AI24" s="270"/>
      <c r="AJ24" s="270"/>
      <c r="AK24" s="269">
        <v>0</v>
      </c>
      <c r="AL24" s="270"/>
      <c r="AM24" s="270"/>
      <c r="AN24" s="270"/>
      <c r="AO24" s="270"/>
      <c r="AP24" s="270"/>
      <c r="AQ24" s="270"/>
      <c r="AR24" s="270"/>
      <c r="AS24" s="270"/>
      <c r="AT24" s="270"/>
      <c r="AU24" s="270"/>
      <c r="AV24" s="271"/>
      <c r="AZ24" s="203">
        <f t="shared" si="1"/>
        <v>0</v>
      </c>
      <c r="BA24" s="204" t="str">
        <f t="shared" si="2"/>
        <v>-</v>
      </c>
    </row>
    <row r="25" spans="2:53" s="2" customFormat="1" ht="15" x14ac:dyDescent="0.25">
      <c r="B25" s="148" t="s">
        <v>94</v>
      </c>
      <c r="C25" s="596" t="str">
        <f>'Priedas 5'!$C$19</f>
        <v>Skalūnų alyvos įsigijimo sąnaudos</v>
      </c>
      <c r="D25" s="596"/>
      <c r="E25" s="596"/>
      <c r="F25" s="596"/>
      <c r="G25" s="321">
        <f>'Priedas 5'!$I$19</f>
        <v>0</v>
      </c>
      <c r="H25" s="269">
        <f t="shared" si="6"/>
        <v>0</v>
      </c>
      <c r="I25" s="269">
        <f t="shared" si="6"/>
        <v>0</v>
      </c>
      <c r="J25" s="269">
        <f t="shared" si="6"/>
        <v>0</v>
      </c>
      <c r="K25" s="269">
        <f t="shared" si="6"/>
        <v>0</v>
      </c>
      <c r="L25" s="269">
        <f t="shared" si="6"/>
        <v>0</v>
      </c>
      <c r="M25" s="269">
        <f t="shared" si="6"/>
        <v>0</v>
      </c>
      <c r="N25" s="269">
        <f t="shared" si="6"/>
        <v>0</v>
      </c>
      <c r="O25" s="269">
        <f t="shared" si="6"/>
        <v>0</v>
      </c>
      <c r="P25" s="269">
        <f t="shared" si="6"/>
        <v>0</v>
      </c>
      <c r="Q25" s="269">
        <f t="shared" si="6"/>
        <v>0</v>
      </c>
      <c r="R25" s="269">
        <f t="shared" si="7"/>
        <v>0</v>
      </c>
      <c r="S25" s="269">
        <f t="shared" si="7"/>
        <v>0</v>
      </c>
      <c r="T25" s="269">
        <f t="shared" si="7"/>
        <v>0</v>
      </c>
      <c r="U25" s="269">
        <f t="shared" si="7"/>
        <v>0</v>
      </c>
      <c r="V25" s="269">
        <f t="shared" si="7"/>
        <v>0</v>
      </c>
      <c r="W25" s="269">
        <f t="shared" si="7"/>
        <v>0</v>
      </c>
      <c r="X25" s="269">
        <f t="shared" si="7"/>
        <v>0</v>
      </c>
      <c r="Y25" s="269">
        <f t="shared" si="7"/>
        <v>0</v>
      </c>
      <c r="Z25" s="270"/>
      <c r="AA25" s="270"/>
      <c r="AB25" s="270"/>
      <c r="AC25" s="270"/>
      <c r="AD25" s="270"/>
      <c r="AE25" s="322"/>
      <c r="AF25" s="270"/>
      <c r="AG25" s="270"/>
      <c r="AH25" s="270"/>
      <c r="AI25" s="270"/>
      <c r="AJ25" s="270"/>
      <c r="AK25" s="269">
        <v>0</v>
      </c>
      <c r="AL25" s="270"/>
      <c r="AM25" s="270"/>
      <c r="AN25" s="270"/>
      <c r="AO25" s="270"/>
      <c r="AP25" s="270"/>
      <c r="AQ25" s="270"/>
      <c r="AR25" s="270"/>
      <c r="AS25" s="270"/>
      <c r="AT25" s="270"/>
      <c r="AU25" s="270"/>
      <c r="AV25" s="271"/>
      <c r="AZ25" s="203">
        <f t="shared" si="1"/>
        <v>0</v>
      </c>
      <c r="BA25" s="204" t="str">
        <f t="shared" si="2"/>
        <v>-</v>
      </c>
    </row>
    <row r="26" spans="2:53" s="2" customFormat="1" ht="15" x14ac:dyDescent="0.25">
      <c r="B26" s="148" t="s">
        <v>96</v>
      </c>
      <c r="C26" s="596" t="str">
        <f>'Priedas 5'!$C$20</f>
        <v>Dyzelino įsigijimo sąnaudos</v>
      </c>
      <c r="D26" s="596"/>
      <c r="E26" s="596"/>
      <c r="F26" s="596"/>
      <c r="G26" s="321">
        <f>'Priedas 5'!$I$20</f>
        <v>0</v>
      </c>
      <c r="H26" s="269">
        <f t="shared" si="6"/>
        <v>0</v>
      </c>
      <c r="I26" s="269">
        <f t="shared" si="6"/>
        <v>0</v>
      </c>
      <c r="J26" s="269">
        <f t="shared" si="6"/>
        <v>0</v>
      </c>
      <c r="K26" s="269">
        <f t="shared" si="6"/>
        <v>0</v>
      </c>
      <c r="L26" s="269">
        <f t="shared" si="6"/>
        <v>0</v>
      </c>
      <c r="M26" s="269">
        <f t="shared" si="6"/>
        <v>0</v>
      </c>
      <c r="N26" s="269">
        <f t="shared" si="6"/>
        <v>0</v>
      </c>
      <c r="O26" s="269">
        <f t="shared" si="6"/>
        <v>0</v>
      </c>
      <c r="P26" s="269">
        <f t="shared" si="6"/>
        <v>0</v>
      </c>
      <c r="Q26" s="269">
        <f t="shared" si="6"/>
        <v>0</v>
      </c>
      <c r="R26" s="269">
        <f t="shared" si="7"/>
        <v>0</v>
      </c>
      <c r="S26" s="269">
        <f t="shared" si="7"/>
        <v>0</v>
      </c>
      <c r="T26" s="269">
        <f t="shared" si="7"/>
        <v>0</v>
      </c>
      <c r="U26" s="269">
        <f t="shared" si="7"/>
        <v>0</v>
      </c>
      <c r="V26" s="269">
        <f t="shared" si="7"/>
        <v>0</v>
      </c>
      <c r="W26" s="269">
        <f t="shared" si="7"/>
        <v>0</v>
      </c>
      <c r="X26" s="269">
        <f t="shared" si="7"/>
        <v>0</v>
      </c>
      <c r="Y26" s="269">
        <f t="shared" si="7"/>
        <v>0</v>
      </c>
      <c r="Z26" s="270"/>
      <c r="AA26" s="270"/>
      <c r="AB26" s="270"/>
      <c r="AC26" s="270"/>
      <c r="AD26" s="270"/>
      <c r="AE26" s="322"/>
      <c r="AF26" s="270"/>
      <c r="AG26" s="270"/>
      <c r="AH26" s="270"/>
      <c r="AI26" s="270"/>
      <c r="AJ26" s="270"/>
      <c r="AK26" s="269">
        <v>0</v>
      </c>
      <c r="AL26" s="270"/>
      <c r="AM26" s="270"/>
      <c r="AN26" s="270"/>
      <c r="AO26" s="270"/>
      <c r="AP26" s="270"/>
      <c r="AQ26" s="270"/>
      <c r="AR26" s="270"/>
      <c r="AS26" s="270"/>
      <c r="AT26" s="270"/>
      <c r="AU26" s="270"/>
      <c r="AV26" s="271"/>
      <c r="AZ26" s="203">
        <f t="shared" si="1"/>
        <v>0</v>
      </c>
      <c r="BA26" s="204" t="str">
        <f t="shared" si="2"/>
        <v>-</v>
      </c>
    </row>
    <row r="27" spans="2:53" s="2" customFormat="1" ht="15" x14ac:dyDescent="0.25">
      <c r="B27" s="148" t="s">
        <v>98</v>
      </c>
      <c r="C27" s="596" t="str">
        <f>'Priedas 5'!$C$21</f>
        <v>Kitos sąnaudos, susijusios su kuro įsigijimu (biokuro laboratoriniai tyrimaii)</v>
      </c>
      <c r="D27" s="596"/>
      <c r="E27" s="596"/>
      <c r="F27" s="596"/>
      <c r="G27" s="321">
        <f>'Priedas 5'!$I$21</f>
        <v>0</v>
      </c>
      <c r="H27" s="269">
        <f t="shared" si="6"/>
        <v>0</v>
      </c>
      <c r="I27" s="269">
        <f t="shared" si="6"/>
        <v>0</v>
      </c>
      <c r="J27" s="269">
        <f t="shared" si="6"/>
        <v>0</v>
      </c>
      <c r="K27" s="269">
        <f t="shared" si="6"/>
        <v>0</v>
      </c>
      <c r="L27" s="269">
        <f t="shared" si="6"/>
        <v>0</v>
      </c>
      <c r="M27" s="269">
        <f t="shared" si="6"/>
        <v>0</v>
      </c>
      <c r="N27" s="269">
        <f t="shared" si="6"/>
        <v>0</v>
      </c>
      <c r="O27" s="269">
        <f t="shared" si="6"/>
        <v>0</v>
      </c>
      <c r="P27" s="269">
        <f t="shared" si="6"/>
        <v>0</v>
      </c>
      <c r="Q27" s="269">
        <f t="shared" si="6"/>
        <v>0</v>
      </c>
      <c r="R27" s="269">
        <f t="shared" si="7"/>
        <v>0</v>
      </c>
      <c r="S27" s="269">
        <f t="shared" si="7"/>
        <v>0</v>
      </c>
      <c r="T27" s="269">
        <f t="shared" si="7"/>
        <v>0</v>
      </c>
      <c r="U27" s="269">
        <f t="shared" si="7"/>
        <v>0</v>
      </c>
      <c r="V27" s="269">
        <f t="shared" si="7"/>
        <v>0</v>
      </c>
      <c r="W27" s="269">
        <f t="shared" si="7"/>
        <v>0</v>
      </c>
      <c r="X27" s="269">
        <f t="shared" si="7"/>
        <v>0</v>
      </c>
      <c r="Y27" s="269">
        <f t="shared" si="7"/>
        <v>0</v>
      </c>
      <c r="Z27" s="270"/>
      <c r="AA27" s="270"/>
      <c r="AB27" s="270"/>
      <c r="AC27" s="270"/>
      <c r="AD27" s="270"/>
      <c r="AE27" s="322"/>
      <c r="AF27" s="270"/>
      <c r="AG27" s="270"/>
      <c r="AH27" s="270"/>
      <c r="AI27" s="270"/>
      <c r="AJ27" s="270"/>
      <c r="AK27" s="269">
        <v>0</v>
      </c>
      <c r="AL27" s="270"/>
      <c r="AM27" s="270"/>
      <c r="AN27" s="270"/>
      <c r="AO27" s="270"/>
      <c r="AP27" s="270"/>
      <c r="AQ27" s="270"/>
      <c r="AR27" s="270"/>
      <c r="AS27" s="270"/>
      <c r="AT27" s="270"/>
      <c r="AU27" s="270"/>
      <c r="AV27" s="271"/>
      <c r="AZ27" s="203">
        <f t="shared" si="1"/>
        <v>0</v>
      </c>
      <c r="BA27" s="204" t="str">
        <f t="shared" si="2"/>
        <v>-</v>
      </c>
    </row>
    <row r="28" spans="2:53" s="2" customFormat="1" ht="15" x14ac:dyDescent="0.25">
      <c r="B28" s="148" t="s">
        <v>100</v>
      </c>
      <c r="C28" s="596" t="str">
        <f>'Priedas 5'!$C$22</f>
        <v/>
      </c>
      <c r="D28" s="596"/>
      <c r="E28" s="596"/>
      <c r="F28" s="596"/>
      <c r="G28" s="321">
        <f>'Priedas 5'!$I$22</f>
        <v>0</v>
      </c>
      <c r="H28" s="269">
        <f t="shared" si="6"/>
        <v>0</v>
      </c>
      <c r="I28" s="269">
        <f t="shared" si="6"/>
        <v>0</v>
      </c>
      <c r="J28" s="269">
        <f t="shared" si="6"/>
        <v>0</v>
      </c>
      <c r="K28" s="269">
        <f t="shared" si="6"/>
        <v>0</v>
      </c>
      <c r="L28" s="269">
        <f t="shared" si="6"/>
        <v>0</v>
      </c>
      <c r="M28" s="269">
        <f t="shared" si="6"/>
        <v>0</v>
      </c>
      <c r="N28" s="269">
        <f t="shared" si="6"/>
        <v>0</v>
      </c>
      <c r="O28" s="269">
        <f t="shared" si="6"/>
        <v>0</v>
      </c>
      <c r="P28" s="269">
        <f t="shared" si="6"/>
        <v>0</v>
      </c>
      <c r="Q28" s="269">
        <f t="shared" si="6"/>
        <v>0</v>
      </c>
      <c r="R28" s="269">
        <f t="shared" si="7"/>
        <v>0</v>
      </c>
      <c r="S28" s="269">
        <f t="shared" si="7"/>
        <v>0</v>
      </c>
      <c r="T28" s="269">
        <f t="shared" si="7"/>
        <v>0</v>
      </c>
      <c r="U28" s="269">
        <f t="shared" si="7"/>
        <v>0</v>
      </c>
      <c r="V28" s="269">
        <f t="shared" si="7"/>
        <v>0</v>
      </c>
      <c r="W28" s="269">
        <f t="shared" si="7"/>
        <v>0</v>
      </c>
      <c r="X28" s="269">
        <f t="shared" si="7"/>
        <v>0</v>
      </c>
      <c r="Y28" s="269">
        <f t="shared" si="7"/>
        <v>0</v>
      </c>
      <c r="Z28" s="270"/>
      <c r="AA28" s="270"/>
      <c r="AB28" s="270"/>
      <c r="AC28" s="270"/>
      <c r="AD28" s="270"/>
      <c r="AE28" s="322"/>
      <c r="AF28" s="270"/>
      <c r="AG28" s="270"/>
      <c r="AH28" s="270"/>
      <c r="AI28" s="270"/>
      <c r="AJ28" s="270"/>
      <c r="AK28" s="269">
        <v>0</v>
      </c>
      <c r="AL28" s="270"/>
      <c r="AM28" s="270"/>
      <c r="AN28" s="270"/>
      <c r="AO28" s="270"/>
      <c r="AP28" s="270"/>
      <c r="AQ28" s="270"/>
      <c r="AR28" s="270"/>
      <c r="AS28" s="270"/>
      <c r="AT28" s="270"/>
      <c r="AU28" s="270"/>
      <c r="AV28" s="271"/>
      <c r="AZ28" s="203">
        <f t="shared" si="1"/>
        <v>0</v>
      </c>
      <c r="BA28" s="204" t="str">
        <f t="shared" si="2"/>
        <v>-</v>
      </c>
    </row>
    <row r="29" spans="2:53" s="2" customFormat="1" ht="15" x14ac:dyDescent="0.25">
      <c r="B29" s="148" t="s">
        <v>102</v>
      </c>
      <c r="C29" s="596" t="str">
        <f>'Priedas 5'!$C$23</f>
        <v/>
      </c>
      <c r="D29" s="596"/>
      <c r="E29" s="596"/>
      <c r="F29" s="596"/>
      <c r="G29" s="321">
        <f>'Priedas 5'!$I$23</f>
        <v>0</v>
      </c>
      <c r="H29" s="269">
        <f t="shared" si="6"/>
        <v>0</v>
      </c>
      <c r="I29" s="269">
        <f t="shared" si="6"/>
        <v>0</v>
      </c>
      <c r="J29" s="269">
        <f t="shared" si="6"/>
        <v>0</v>
      </c>
      <c r="K29" s="269">
        <f t="shared" si="6"/>
        <v>0</v>
      </c>
      <c r="L29" s="269">
        <f t="shared" si="6"/>
        <v>0</v>
      </c>
      <c r="M29" s="269">
        <f t="shared" si="6"/>
        <v>0</v>
      </c>
      <c r="N29" s="269">
        <f t="shared" si="6"/>
        <v>0</v>
      </c>
      <c r="O29" s="269">
        <f t="shared" si="6"/>
        <v>0</v>
      </c>
      <c r="P29" s="269">
        <f t="shared" si="6"/>
        <v>0</v>
      </c>
      <c r="Q29" s="269">
        <f t="shared" si="6"/>
        <v>0</v>
      </c>
      <c r="R29" s="269">
        <f t="shared" si="7"/>
        <v>0</v>
      </c>
      <c r="S29" s="269">
        <f t="shared" si="7"/>
        <v>0</v>
      </c>
      <c r="T29" s="269">
        <f t="shared" si="7"/>
        <v>0</v>
      </c>
      <c r="U29" s="269">
        <f t="shared" si="7"/>
        <v>0</v>
      </c>
      <c r="V29" s="269">
        <f t="shared" si="7"/>
        <v>0</v>
      </c>
      <c r="W29" s="269">
        <f t="shared" si="7"/>
        <v>0</v>
      </c>
      <c r="X29" s="269">
        <f t="shared" si="7"/>
        <v>0</v>
      </c>
      <c r="Y29" s="269">
        <f t="shared" si="7"/>
        <v>0</v>
      </c>
      <c r="Z29" s="270"/>
      <c r="AA29" s="270"/>
      <c r="AB29" s="270"/>
      <c r="AC29" s="270"/>
      <c r="AD29" s="270"/>
      <c r="AE29" s="322"/>
      <c r="AF29" s="270"/>
      <c r="AG29" s="270"/>
      <c r="AH29" s="270"/>
      <c r="AI29" s="270"/>
      <c r="AJ29" s="270"/>
      <c r="AK29" s="269">
        <v>0</v>
      </c>
      <c r="AL29" s="270"/>
      <c r="AM29" s="270"/>
      <c r="AN29" s="270"/>
      <c r="AO29" s="270"/>
      <c r="AP29" s="270"/>
      <c r="AQ29" s="270"/>
      <c r="AR29" s="270"/>
      <c r="AS29" s="270"/>
      <c r="AT29" s="270"/>
      <c r="AU29" s="270"/>
      <c r="AV29" s="271"/>
      <c r="AZ29" s="203">
        <f t="shared" si="1"/>
        <v>0</v>
      </c>
      <c r="BA29" s="204" t="str">
        <f t="shared" si="2"/>
        <v>-</v>
      </c>
    </row>
    <row r="30" spans="2:53" s="2" customFormat="1" ht="15" x14ac:dyDescent="0.25">
      <c r="B30" s="155" t="s">
        <v>103</v>
      </c>
      <c r="C30" s="589" t="s">
        <v>104</v>
      </c>
      <c r="D30" s="590"/>
      <c r="E30" s="590"/>
      <c r="F30" s="590"/>
      <c r="G30" s="323">
        <f>'Priedas 5'!$I$24</f>
        <v>0</v>
      </c>
      <c r="H30" s="324">
        <f t="shared" ref="H30:AV30" si="8">SUM(H31:H32)</f>
        <v>0</v>
      </c>
      <c r="I30" s="324">
        <f t="shared" si="8"/>
        <v>0</v>
      </c>
      <c r="J30" s="324">
        <f t="shared" si="8"/>
        <v>0</v>
      </c>
      <c r="K30" s="324">
        <f t="shared" si="8"/>
        <v>0</v>
      </c>
      <c r="L30" s="324">
        <f t="shared" si="8"/>
        <v>0</v>
      </c>
      <c r="M30" s="324">
        <f t="shared" si="8"/>
        <v>0</v>
      </c>
      <c r="N30" s="324">
        <f t="shared" si="8"/>
        <v>0</v>
      </c>
      <c r="O30" s="324">
        <f t="shared" si="8"/>
        <v>0</v>
      </c>
      <c r="P30" s="324">
        <f t="shared" si="8"/>
        <v>0</v>
      </c>
      <c r="Q30" s="324">
        <f t="shared" si="8"/>
        <v>0</v>
      </c>
      <c r="R30" s="324">
        <f t="shared" si="8"/>
        <v>0</v>
      </c>
      <c r="S30" s="324">
        <f t="shared" si="8"/>
        <v>0</v>
      </c>
      <c r="T30" s="324">
        <f t="shared" si="8"/>
        <v>0</v>
      </c>
      <c r="U30" s="324">
        <f t="shared" si="8"/>
        <v>0</v>
      </c>
      <c r="V30" s="324">
        <f t="shared" si="8"/>
        <v>0</v>
      </c>
      <c r="W30" s="324">
        <f t="shared" si="8"/>
        <v>0</v>
      </c>
      <c r="X30" s="324">
        <f t="shared" si="8"/>
        <v>0</v>
      </c>
      <c r="Y30" s="324">
        <f t="shared" si="8"/>
        <v>0</v>
      </c>
      <c r="Z30" s="324">
        <f t="shared" si="8"/>
        <v>0</v>
      </c>
      <c r="AA30" s="324">
        <f t="shared" si="8"/>
        <v>0</v>
      </c>
      <c r="AB30" s="324">
        <f t="shared" si="8"/>
        <v>0</v>
      </c>
      <c r="AC30" s="324">
        <f t="shared" si="8"/>
        <v>0</v>
      </c>
      <c r="AD30" s="324">
        <f t="shared" si="8"/>
        <v>0</v>
      </c>
      <c r="AE30" s="325">
        <f t="shared" si="8"/>
        <v>0</v>
      </c>
      <c r="AF30" s="324">
        <f t="shared" si="8"/>
        <v>0</v>
      </c>
      <c r="AG30" s="324">
        <f t="shared" si="8"/>
        <v>0</v>
      </c>
      <c r="AH30" s="324">
        <f t="shared" si="8"/>
        <v>0</v>
      </c>
      <c r="AI30" s="324">
        <f t="shared" si="8"/>
        <v>0</v>
      </c>
      <c r="AJ30" s="324">
        <f t="shared" si="8"/>
        <v>0</v>
      </c>
      <c r="AK30" s="278">
        <f t="shared" si="8"/>
        <v>0</v>
      </c>
      <c r="AL30" s="324">
        <f t="shared" si="8"/>
        <v>0</v>
      </c>
      <c r="AM30" s="324">
        <f t="shared" si="8"/>
        <v>0</v>
      </c>
      <c r="AN30" s="324">
        <f t="shared" si="8"/>
        <v>0</v>
      </c>
      <c r="AO30" s="324">
        <f t="shared" si="8"/>
        <v>0</v>
      </c>
      <c r="AP30" s="324">
        <f t="shared" si="8"/>
        <v>0</v>
      </c>
      <c r="AQ30" s="324">
        <f t="shared" si="8"/>
        <v>0</v>
      </c>
      <c r="AR30" s="324">
        <f t="shared" si="8"/>
        <v>0</v>
      </c>
      <c r="AS30" s="324">
        <f t="shared" si="8"/>
        <v>0</v>
      </c>
      <c r="AT30" s="324">
        <f t="shared" si="8"/>
        <v>0</v>
      </c>
      <c r="AU30" s="324">
        <f t="shared" si="8"/>
        <v>0</v>
      </c>
      <c r="AV30" s="326">
        <f t="shared" si="8"/>
        <v>0</v>
      </c>
      <c r="AZ30" s="203">
        <f t="shared" si="1"/>
        <v>0</v>
      </c>
      <c r="BA30" s="204" t="str">
        <f t="shared" si="2"/>
        <v>-</v>
      </c>
    </row>
    <row r="31" spans="2:53" s="2" customFormat="1" ht="15" x14ac:dyDescent="0.25">
      <c r="B31" s="148" t="s">
        <v>105</v>
      </c>
      <c r="C31" s="596" t="s">
        <v>106</v>
      </c>
      <c r="D31" s="596"/>
      <c r="E31" s="596"/>
      <c r="F31" s="596"/>
      <c r="G31" s="321">
        <f>'Priedas 5'!$I$25</f>
        <v>0</v>
      </c>
      <c r="H31" s="269">
        <f t="shared" ref="H31:Q32" si="9">SUM(AE31)</f>
        <v>0</v>
      </c>
      <c r="I31" s="269">
        <f t="shared" si="9"/>
        <v>0</v>
      </c>
      <c r="J31" s="269">
        <f t="shared" si="9"/>
        <v>0</v>
      </c>
      <c r="K31" s="269">
        <f t="shared" si="9"/>
        <v>0</v>
      </c>
      <c r="L31" s="269">
        <f t="shared" si="9"/>
        <v>0</v>
      </c>
      <c r="M31" s="269">
        <f t="shared" si="9"/>
        <v>0</v>
      </c>
      <c r="N31" s="269">
        <f t="shared" si="9"/>
        <v>0</v>
      </c>
      <c r="O31" s="269">
        <f t="shared" si="9"/>
        <v>0</v>
      </c>
      <c r="P31" s="269">
        <f t="shared" si="9"/>
        <v>0</v>
      </c>
      <c r="Q31" s="269">
        <f t="shared" si="9"/>
        <v>0</v>
      </c>
      <c r="R31" s="269">
        <f t="shared" ref="R31:Y32" si="10">SUM(AO31)</f>
        <v>0</v>
      </c>
      <c r="S31" s="269">
        <f t="shared" si="10"/>
        <v>0</v>
      </c>
      <c r="T31" s="269">
        <f t="shared" si="10"/>
        <v>0</v>
      </c>
      <c r="U31" s="269">
        <f t="shared" si="10"/>
        <v>0</v>
      </c>
      <c r="V31" s="269">
        <f t="shared" si="10"/>
        <v>0</v>
      </c>
      <c r="W31" s="269">
        <f t="shared" si="10"/>
        <v>0</v>
      </c>
      <c r="X31" s="269">
        <f t="shared" si="10"/>
        <v>0</v>
      </c>
      <c r="Y31" s="269">
        <f t="shared" si="10"/>
        <v>0</v>
      </c>
      <c r="Z31" s="270"/>
      <c r="AA31" s="270"/>
      <c r="AB31" s="270"/>
      <c r="AC31" s="270"/>
      <c r="AD31" s="270"/>
      <c r="AE31" s="322"/>
      <c r="AF31" s="270"/>
      <c r="AG31" s="270"/>
      <c r="AH31" s="270"/>
      <c r="AI31" s="270"/>
      <c r="AJ31" s="270"/>
      <c r="AK31" s="269">
        <v>0</v>
      </c>
      <c r="AL31" s="270"/>
      <c r="AM31" s="270"/>
      <c r="AN31" s="270"/>
      <c r="AO31" s="270"/>
      <c r="AP31" s="270"/>
      <c r="AQ31" s="270"/>
      <c r="AR31" s="270"/>
      <c r="AS31" s="270"/>
      <c r="AT31" s="270"/>
      <c r="AU31" s="270"/>
      <c r="AV31" s="271"/>
      <c r="AZ31" s="203">
        <f t="shared" si="1"/>
        <v>0</v>
      </c>
      <c r="BA31" s="204" t="str">
        <f t="shared" si="2"/>
        <v>-</v>
      </c>
    </row>
    <row r="32" spans="2:53" s="2" customFormat="1" ht="15" x14ac:dyDescent="0.25">
      <c r="B32" s="148" t="s">
        <v>107</v>
      </c>
      <c r="C32" s="592" t="str">
        <f>'Priedas 5'!$C$26</f>
        <v>Kitos sąnaudos, susijusios su elektros energijos TR įsigijimu (nurodyti)</v>
      </c>
      <c r="D32" s="582"/>
      <c r="E32" s="582"/>
      <c r="F32" s="582"/>
      <c r="G32" s="321">
        <f>'Priedas 5'!$I$26</f>
        <v>0</v>
      </c>
      <c r="H32" s="269">
        <f t="shared" si="9"/>
        <v>0</v>
      </c>
      <c r="I32" s="269">
        <f t="shared" si="9"/>
        <v>0</v>
      </c>
      <c r="J32" s="269">
        <f t="shared" si="9"/>
        <v>0</v>
      </c>
      <c r="K32" s="269">
        <f t="shared" si="9"/>
        <v>0</v>
      </c>
      <c r="L32" s="269">
        <f t="shared" si="9"/>
        <v>0</v>
      </c>
      <c r="M32" s="269">
        <f t="shared" si="9"/>
        <v>0</v>
      </c>
      <c r="N32" s="269">
        <f t="shared" si="9"/>
        <v>0</v>
      </c>
      <c r="O32" s="269">
        <f t="shared" si="9"/>
        <v>0</v>
      </c>
      <c r="P32" s="269">
        <f t="shared" si="9"/>
        <v>0</v>
      </c>
      <c r="Q32" s="269">
        <f t="shared" si="9"/>
        <v>0</v>
      </c>
      <c r="R32" s="269">
        <f t="shared" si="10"/>
        <v>0</v>
      </c>
      <c r="S32" s="269">
        <f t="shared" si="10"/>
        <v>0</v>
      </c>
      <c r="T32" s="269">
        <f t="shared" si="10"/>
        <v>0</v>
      </c>
      <c r="U32" s="269">
        <f t="shared" si="10"/>
        <v>0</v>
      </c>
      <c r="V32" s="269">
        <f t="shared" si="10"/>
        <v>0</v>
      </c>
      <c r="W32" s="269">
        <f t="shared" si="10"/>
        <v>0</v>
      </c>
      <c r="X32" s="269">
        <f t="shared" si="10"/>
        <v>0</v>
      </c>
      <c r="Y32" s="269">
        <f t="shared" si="10"/>
        <v>0</v>
      </c>
      <c r="Z32" s="270"/>
      <c r="AA32" s="270"/>
      <c r="AB32" s="270"/>
      <c r="AC32" s="270"/>
      <c r="AD32" s="270"/>
      <c r="AE32" s="322"/>
      <c r="AF32" s="270"/>
      <c r="AG32" s="270"/>
      <c r="AH32" s="270"/>
      <c r="AI32" s="270"/>
      <c r="AJ32" s="270"/>
      <c r="AK32" s="269">
        <v>0</v>
      </c>
      <c r="AL32" s="270"/>
      <c r="AM32" s="270"/>
      <c r="AN32" s="270"/>
      <c r="AO32" s="270"/>
      <c r="AP32" s="270"/>
      <c r="AQ32" s="270"/>
      <c r="AR32" s="270"/>
      <c r="AS32" s="270"/>
      <c r="AT32" s="270"/>
      <c r="AU32" s="270"/>
      <c r="AV32" s="271"/>
      <c r="AZ32" s="203">
        <f t="shared" si="1"/>
        <v>0</v>
      </c>
      <c r="BA32" s="204" t="str">
        <f t="shared" si="2"/>
        <v>-</v>
      </c>
    </row>
    <row r="33" spans="2:53" s="2" customFormat="1" ht="28.5" customHeight="1" x14ac:dyDescent="0.25">
      <c r="B33" s="155" t="s">
        <v>109</v>
      </c>
      <c r="C33" s="590" t="s">
        <v>110</v>
      </c>
      <c r="D33" s="590"/>
      <c r="E33" s="590"/>
      <c r="F33" s="590"/>
      <c r="G33" s="323">
        <f>'Priedas 5'!$I$27</f>
        <v>0</v>
      </c>
      <c r="H33" s="324">
        <f t="shared" ref="H33:AV33" si="11">SUM(H34:H36)</f>
        <v>0</v>
      </c>
      <c r="I33" s="324">
        <f t="shared" si="11"/>
        <v>0</v>
      </c>
      <c r="J33" s="324">
        <f t="shared" si="11"/>
        <v>0</v>
      </c>
      <c r="K33" s="324">
        <f t="shared" si="11"/>
        <v>0</v>
      </c>
      <c r="L33" s="324">
        <f t="shared" si="11"/>
        <v>0</v>
      </c>
      <c r="M33" s="324">
        <f t="shared" si="11"/>
        <v>0</v>
      </c>
      <c r="N33" s="324">
        <f t="shared" si="11"/>
        <v>0</v>
      </c>
      <c r="O33" s="324">
        <f t="shared" si="11"/>
        <v>0</v>
      </c>
      <c r="P33" s="324">
        <f t="shared" si="11"/>
        <v>0</v>
      </c>
      <c r="Q33" s="324">
        <f t="shared" si="11"/>
        <v>0</v>
      </c>
      <c r="R33" s="324">
        <f t="shared" si="11"/>
        <v>0</v>
      </c>
      <c r="S33" s="324">
        <f t="shared" si="11"/>
        <v>0</v>
      </c>
      <c r="T33" s="324">
        <f t="shared" si="11"/>
        <v>0</v>
      </c>
      <c r="U33" s="324">
        <f t="shared" si="11"/>
        <v>0</v>
      </c>
      <c r="V33" s="324">
        <f t="shared" si="11"/>
        <v>0</v>
      </c>
      <c r="W33" s="324">
        <f t="shared" si="11"/>
        <v>0</v>
      </c>
      <c r="X33" s="324">
        <f t="shared" si="11"/>
        <v>0</v>
      </c>
      <c r="Y33" s="324">
        <f t="shared" si="11"/>
        <v>0</v>
      </c>
      <c r="Z33" s="324">
        <f t="shared" si="11"/>
        <v>0</v>
      </c>
      <c r="AA33" s="324">
        <f t="shared" si="11"/>
        <v>0</v>
      </c>
      <c r="AB33" s="324">
        <f t="shared" si="11"/>
        <v>0</v>
      </c>
      <c r="AC33" s="324">
        <f t="shared" si="11"/>
        <v>0</v>
      </c>
      <c r="AD33" s="324">
        <f t="shared" si="11"/>
        <v>0</v>
      </c>
      <c r="AE33" s="325">
        <f t="shared" si="11"/>
        <v>0</v>
      </c>
      <c r="AF33" s="324">
        <f t="shared" si="11"/>
        <v>0</v>
      </c>
      <c r="AG33" s="324">
        <f t="shared" si="11"/>
        <v>0</v>
      </c>
      <c r="AH33" s="324">
        <f t="shared" si="11"/>
        <v>0</v>
      </c>
      <c r="AI33" s="324">
        <f t="shared" si="11"/>
        <v>0</v>
      </c>
      <c r="AJ33" s="324">
        <f t="shared" si="11"/>
        <v>0</v>
      </c>
      <c r="AK33" s="278">
        <f t="shared" si="11"/>
        <v>0</v>
      </c>
      <c r="AL33" s="324">
        <f t="shared" si="11"/>
        <v>0</v>
      </c>
      <c r="AM33" s="324">
        <f t="shared" si="11"/>
        <v>0</v>
      </c>
      <c r="AN33" s="324">
        <f t="shared" si="11"/>
        <v>0</v>
      </c>
      <c r="AO33" s="324">
        <f t="shared" si="11"/>
        <v>0</v>
      </c>
      <c r="AP33" s="324">
        <f t="shared" si="11"/>
        <v>0</v>
      </c>
      <c r="AQ33" s="324">
        <f t="shared" si="11"/>
        <v>0</v>
      </c>
      <c r="AR33" s="324">
        <f t="shared" si="11"/>
        <v>0</v>
      </c>
      <c r="AS33" s="324">
        <f t="shared" si="11"/>
        <v>0</v>
      </c>
      <c r="AT33" s="324">
        <f t="shared" si="11"/>
        <v>0</v>
      </c>
      <c r="AU33" s="324">
        <f t="shared" si="11"/>
        <v>0</v>
      </c>
      <c r="AV33" s="326">
        <f t="shared" si="11"/>
        <v>0</v>
      </c>
      <c r="AZ33" s="203">
        <f t="shared" si="1"/>
        <v>0</v>
      </c>
      <c r="BA33" s="204" t="str">
        <f t="shared" si="2"/>
        <v>-</v>
      </c>
    </row>
    <row r="34" spans="2:53" s="2" customFormat="1" ht="15" x14ac:dyDescent="0.25">
      <c r="B34" s="148" t="s">
        <v>111</v>
      </c>
      <c r="C34" s="582" t="s">
        <v>112</v>
      </c>
      <c r="D34" s="582"/>
      <c r="E34" s="582"/>
      <c r="F34" s="582"/>
      <c r="G34" s="321">
        <f>'Priedas 5'!$I$28</f>
        <v>0</v>
      </c>
      <c r="H34" s="269">
        <f t="shared" ref="H34:Q36" si="12">SUM(AE34)</f>
        <v>0</v>
      </c>
      <c r="I34" s="269">
        <f t="shared" si="12"/>
        <v>0</v>
      </c>
      <c r="J34" s="269">
        <f t="shared" si="12"/>
        <v>0</v>
      </c>
      <c r="K34" s="269">
        <f t="shared" si="12"/>
        <v>0</v>
      </c>
      <c r="L34" s="269">
        <f t="shared" si="12"/>
        <v>0</v>
      </c>
      <c r="M34" s="269">
        <f t="shared" si="12"/>
        <v>0</v>
      </c>
      <c r="N34" s="269">
        <f t="shared" si="12"/>
        <v>0</v>
      </c>
      <c r="O34" s="269">
        <f t="shared" si="12"/>
        <v>0</v>
      </c>
      <c r="P34" s="269">
        <f t="shared" si="12"/>
        <v>0</v>
      </c>
      <c r="Q34" s="269">
        <f t="shared" si="12"/>
        <v>0</v>
      </c>
      <c r="R34" s="269">
        <f t="shared" ref="R34:Y36" si="13">SUM(AO34)</f>
        <v>0</v>
      </c>
      <c r="S34" s="269">
        <f t="shared" si="13"/>
        <v>0</v>
      </c>
      <c r="T34" s="269">
        <f t="shared" si="13"/>
        <v>0</v>
      </c>
      <c r="U34" s="269">
        <f t="shared" si="13"/>
        <v>0</v>
      </c>
      <c r="V34" s="269">
        <f t="shared" si="13"/>
        <v>0</v>
      </c>
      <c r="W34" s="269">
        <f t="shared" si="13"/>
        <v>0</v>
      </c>
      <c r="X34" s="269">
        <f t="shared" si="13"/>
        <v>0</v>
      </c>
      <c r="Y34" s="269">
        <f t="shared" si="13"/>
        <v>0</v>
      </c>
      <c r="Z34" s="270"/>
      <c r="AA34" s="270"/>
      <c r="AB34" s="270"/>
      <c r="AC34" s="270"/>
      <c r="AD34" s="270"/>
      <c r="AE34" s="322"/>
      <c r="AF34" s="270"/>
      <c r="AG34" s="270"/>
      <c r="AH34" s="270"/>
      <c r="AI34" s="270"/>
      <c r="AJ34" s="270"/>
      <c r="AK34" s="269">
        <v>0</v>
      </c>
      <c r="AL34" s="270"/>
      <c r="AM34" s="270"/>
      <c r="AN34" s="270"/>
      <c r="AO34" s="270"/>
      <c r="AP34" s="270"/>
      <c r="AQ34" s="270"/>
      <c r="AR34" s="270"/>
      <c r="AS34" s="270"/>
      <c r="AT34" s="270"/>
      <c r="AU34" s="270"/>
      <c r="AV34" s="271"/>
      <c r="AZ34" s="203">
        <f t="shared" si="1"/>
        <v>0</v>
      </c>
      <c r="BA34" s="204" t="str">
        <f t="shared" si="2"/>
        <v>-</v>
      </c>
    </row>
    <row r="35" spans="2:53" s="2" customFormat="1" ht="15" x14ac:dyDescent="0.25">
      <c r="B35" s="148" t="s">
        <v>113</v>
      </c>
      <c r="C35" s="149" t="s">
        <v>114</v>
      </c>
      <c r="D35" s="159"/>
      <c r="E35" s="159"/>
      <c r="F35" s="159"/>
      <c r="G35" s="321">
        <f>'Priedas 5'!$I$29</f>
        <v>0</v>
      </c>
      <c r="H35" s="269">
        <f t="shared" si="12"/>
        <v>0</v>
      </c>
      <c r="I35" s="269">
        <f t="shared" si="12"/>
        <v>0</v>
      </c>
      <c r="J35" s="269">
        <f t="shared" si="12"/>
        <v>0</v>
      </c>
      <c r="K35" s="269">
        <f t="shared" si="12"/>
        <v>0</v>
      </c>
      <c r="L35" s="269">
        <f t="shared" si="12"/>
        <v>0</v>
      </c>
      <c r="M35" s="269">
        <f t="shared" si="12"/>
        <v>0</v>
      </c>
      <c r="N35" s="269">
        <f t="shared" si="12"/>
        <v>0</v>
      </c>
      <c r="O35" s="269">
        <f t="shared" si="12"/>
        <v>0</v>
      </c>
      <c r="P35" s="269">
        <f t="shared" si="12"/>
        <v>0</v>
      </c>
      <c r="Q35" s="269">
        <f t="shared" si="12"/>
        <v>0</v>
      </c>
      <c r="R35" s="269">
        <f t="shared" si="13"/>
        <v>0</v>
      </c>
      <c r="S35" s="269">
        <f t="shared" si="13"/>
        <v>0</v>
      </c>
      <c r="T35" s="269">
        <f t="shared" si="13"/>
        <v>0</v>
      </c>
      <c r="U35" s="269">
        <f t="shared" si="13"/>
        <v>0</v>
      </c>
      <c r="V35" s="269">
        <f t="shared" si="13"/>
        <v>0</v>
      </c>
      <c r="W35" s="269">
        <f t="shared" si="13"/>
        <v>0</v>
      </c>
      <c r="X35" s="269">
        <f t="shared" si="13"/>
        <v>0</v>
      </c>
      <c r="Y35" s="269">
        <f t="shared" si="13"/>
        <v>0</v>
      </c>
      <c r="Z35" s="270"/>
      <c r="AA35" s="270"/>
      <c r="AB35" s="270"/>
      <c r="AC35" s="270"/>
      <c r="AD35" s="270"/>
      <c r="AE35" s="322"/>
      <c r="AF35" s="270"/>
      <c r="AG35" s="270"/>
      <c r="AH35" s="270"/>
      <c r="AI35" s="270"/>
      <c r="AJ35" s="270"/>
      <c r="AK35" s="269">
        <v>0</v>
      </c>
      <c r="AL35" s="270"/>
      <c r="AM35" s="270"/>
      <c r="AN35" s="270"/>
      <c r="AO35" s="270"/>
      <c r="AP35" s="270"/>
      <c r="AQ35" s="270"/>
      <c r="AR35" s="270"/>
      <c r="AS35" s="270"/>
      <c r="AT35" s="270"/>
      <c r="AU35" s="270"/>
      <c r="AV35" s="271"/>
      <c r="AZ35" s="203">
        <f t="shared" si="1"/>
        <v>0</v>
      </c>
      <c r="BA35" s="204" t="str">
        <f t="shared" si="2"/>
        <v>-</v>
      </c>
    </row>
    <row r="36" spans="2:53" s="2" customFormat="1" ht="15" x14ac:dyDescent="0.25">
      <c r="B36" s="148" t="s">
        <v>115</v>
      </c>
      <c r="C36" s="582" t="str">
        <f>'Priedas 5'!$C$30</f>
        <v>Kitos sąnaudos, susijusios su vandens TR įsigijimu (nurodyti)</v>
      </c>
      <c r="D36" s="582"/>
      <c r="E36" s="582"/>
      <c r="F36" s="582"/>
      <c r="G36" s="321">
        <f>'Priedas 5'!$I$30</f>
        <v>0</v>
      </c>
      <c r="H36" s="269">
        <f t="shared" si="12"/>
        <v>0</v>
      </c>
      <c r="I36" s="269">
        <f t="shared" si="12"/>
        <v>0</v>
      </c>
      <c r="J36" s="269">
        <f t="shared" si="12"/>
        <v>0</v>
      </c>
      <c r="K36" s="269">
        <f t="shared" si="12"/>
        <v>0</v>
      </c>
      <c r="L36" s="269">
        <f t="shared" si="12"/>
        <v>0</v>
      </c>
      <c r="M36" s="269">
        <f t="shared" si="12"/>
        <v>0</v>
      </c>
      <c r="N36" s="269">
        <f t="shared" si="12"/>
        <v>0</v>
      </c>
      <c r="O36" s="269">
        <f t="shared" si="12"/>
        <v>0</v>
      </c>
      <c r="P36" s="269">
        <f t="shared" si="12"/>
        <v>0</v>
      </c>
      <c r="Q36" s="269">
        <f t="shared" si="12"/>
        <v>0</v>
      </c>
      <c r="R36" s="269">
        <f t="shared" si="13"/>
        <v>0</v>
      </c>
      <c r="S36" s="269">
        <f t="shared" si="13"/>
        <v>0</v>
      </c>
      <c r="T36" s="269">
        <f t="shared" si="13"/>
        <v>0</v>
      </c>
      <c r="U36" s="269">
        <f t="shared" si="13"/>
        <v>0</v>
      </c>
      <c r="V36" s="269">
        <f t="shared" si="13"/>
        <v>0</v>
      </c>
      <c r="W36" s="269">
        <f t="shared" si="13"/>
        <v>0</v>
      </c>
      <c r="X36" s="269">
        <f t="shared" si="13"/>
        <v>0</v>
      </c>
      <c r="Y36" s="269">
        <f t="shared" si="13"/>
        <v>0</v>
      </c>
      <c r="Z36" s="270"/>
      <c r="AA36" s="270"/>
      <c r="AB36" s="270"/>
      <c r="AC36" s="270"/>
      <c r="AD36" s="270"/>
      <c r="AE36" s="322"/>
      <c r="AF36" s="270"/>
      <c r="AG36" s="270"/>
      <c r="AH36" s="270"/>
      <c r="AI36" s="270"/>
      <c r="AJ36" s="270"/>
      <c r="AK36" s="269">
        <v>0</v>
      </c>
      <c r="AL36" s="270"/>
      <c r="AM36" s="270"/>
      <c r="AN36" s="270"/>
      <c r="AO36" s="270"/>
      <c r="AP36" s="270"/>
      <c r="AQ36" s="270"/>
      <c r="AR36" s="270"/>
      <c r="AS36" s="270"/>
      <c r="AT36" s="270"/>
      <c r="AU36" s="270"/>
      <c r="AV36" s="271"/>
      <c r="AZ36" s="203">
        <f t="shared" si="1"/>
        <v>0</v>
      </c>
      <c r="BA36" s="204" t="str">
        <f t="shared" si="2"/>
        <v>-</v>
      </c>
    </row>
    <row r="37" spans="2:53" s="2" customFormat="1" ht="15" x14ac:dyDescent="0.25">
      <c r="B37" s="155" t="s">
        <v>117</v>
      </c>
      <c r="C37" s="590" t="s">
        <v>118</v>
      </c>
      <c r="D37" s="590"/>
      <c r="E37" s="590"/>
      <c r="F37" s="590"/>
      <c r="G37" s="323">
        <f>'Priedas 5'!$I$31</f>
        <v>0</v>
      </c>
      <c r="H37" s="324">
        <f t="shared" ref="H37:AV37" si="14">SUM(H38:H40)</f>
        <v>0</v>
      </c>
      <c r="I37" s="324">
        <f t="shared" si="14"/>
        <v>0</v>
      </c>
      <c r="J37" s="324">
        <f t="shared" si="14"/>
        <v>0</v>
      </c>
      <c r="K37" s="324">
        <f t="shared" si="14"/>
        <v>0</v>
      </c>
      <c r="L37" s="324">
        <f t="shared" si="14"/>
        <v>0</v>
      </c>
      <c r="M37" s="324">
        <f t="shared" si="14"/>
        <v>0</v>
      </c>
      <c r="N37" s="324">
        <f t="shared" si="14"/>
        <v>0</v>
      </c>
      <c r="O37" s="324">
        <f t="shared" si="14"/>
        <v>0</v>
      </c>
      <c r="P37" s="324">
        <f t="shared" si="14"/>
        <v>0</v>
      </c>
      <c r="Q37" s="324">
        <f t="shared" si="14"/>
        <v>0</v>
      </c>
      <c r="R37" s="324">
        <f t="shared" si="14"/>
        <v>0</v>
      </c>
      <c r="S37" s="324">
        <f t="shared" si="14"/>
        <v>0</v>
      </c>
      <c r="T37" s="324">
        <f t="shared" si="14"/>
        <v>0</v>
      </c>
      <c r="U37" s="324">
        <f t="shared" si="14"/>
        <v>0</v>
      </c>
      <c r="V37" s="324">
        <f t="shared" si="14"/>
        <v>0</v>
      </c>
      <c r="W37" s="324">
        <f t="shared" si="14"/>
        <v>0</v>
      </c>
      <c r="X37" s="324">
        <f t="shared" si="14"/>
        <v>0</v>
      </c>
      <c r="Y37" s="324">
        <f t="shared" si="14"/>
        <v>0</v>
      </c>
      <c r="Z37" s="324">
        <f t="shared" si="14"/>
        <v>0</v>
      </c>
      <c r="AA37" s="324">
        <f t="shared" si="14"/>
        <v>0</v>
      </c>
      <c r="AB37" s="324">
        <f t="shared" si="14"/>
        <v>0</v>
      </c>
      <c r="AC37" s="324">
        <f t="shared" si="14"/>
        <v>0</v>
      </c>
      <c r="AD37" s="324">
        <f t="shared" si="14"/>
        <v>0</v>
      </c>
      <c r="AE37" s="325">
        <f t="shared" si="14"/>
        <v>0</v>
      </c>
      <c r="AF37" s="324">
        <f t="shared" si="14"/>
        <v>0</v>
      </c>
      <c r="AG37" s="324">
        <f t="shared" si="14"/>
        <v>0</v>
      </c>
      <c r="AH37" s="324">
        <f t="shared" si="14"/>
        <v>0</v>
      </c>
      <c r="AI37" s="324">
        <f t="shared" si="14"/>
        <v>0</v>
      </c>
      <c r="AJ37" s="324">
        <f t="shared" si="14"/>
        <v>0</v>
      </c>
      <c r="AK37" s="278">
        <f t="shared" si="14"/>
        <v>0</v>
      </c>
      <c r="AL37" s="324">
        <f t="shared" si="14"/>
        <v>0</v>
      </c>
      <c r="AM37" s="324">
        <f t="shared" si="14"/>
        <v>0</v>
      </c>
      <c r="AN37" s="324">
        <f t="shared" si="14"/>
        <v>0</v>
      </c>
      <c r="AO37" s="324">
        <f t="shared" si="14"/>
        <v>0</v>
      </c>
      <c r="AP37" s="324">
        <f t="shared" si="14"/>
        <v>0</v>
      </c>
      <c r="AQ37" s="324">
        <f t="shared" si="14"/>
        <v>0</v>
      </c>
      <c r="AR37" s="324">
        <f t="shared" si="14"/>
        <v>0</v>
      </c>
      <c r="AS37" s="324">
        <f t="shared" si="14"/>
        <v>0</v>
      </c>
      <c r="AT37" s="324">
        <f t="shared" si="14"/>
        <v>0</v>
      </c>
      <c r="AU37" s="324">
        <f t="shared" si="14"/>
        <v>0</v>
      </c>
      <c r="AV37" s="326">
        <f t="shared" si="14"/>
        <v>0</v>
      </c>
      <c r="AZ37" s="203">
        <f t="shared" si="1"/>
        <v>0</v>
      </c>
      <c r="BA37" s="204" t="str">
        <f t="shared" si="2"/>
        <v>-</v>
      </c>
    </row>
    <row r="38" spans="2:53" s="2" customFormat="1" ht="15" x14ac:dyDescent="0.25">
      <c r="B38" s="148" t="s">
        <v>119</v>
      </c>
      <c r="C38" s="582" t="s">
        <v>120</v>
      </c>
      <c r="D38" s="582"/>
      <c r="E38" s="582"/>
      <c r="F38" s="582"/>
      <c r="G38" s="321">
        <f>'Priedas 5'!$I$32</f>
        <v>0</v>
      </c>
      <c r="H38" s="269">
        <f t="shared" ref="H38:Q40" si="15">SUM(AE38)</f>
        <v>0</v>
      </c>
      <c r="I38" s="269">
        <f t="shared" si="15"/>
        <v>0</v>
      </c>
      <c r="J38" s="269">
        <f t="shared" si="15"/>
        <v>0</v>
      </c>
      <c r="K38" s="269">
        <f t="shared" si="15"/>
        <v>0</v>
      </c>
      <c r="L38" s="269">
        <f t="shared" si="15"/>
        <v>0</v>
      </c>
      <c r="M38" s="269">
        <f t="shared" si="15"/>
        <v>0</v>
      </c>
      <c r="N38" s="269">
        <f t="shared" si="15"/>
        <v>0</v>
      </c>
      <c r="O38" s="269">
        <f t="shared" si="15"/>
        <v>0</v>
      </c>
      <c r="P38" s="269">
        <f t="shared" si="15"/>
        <v>0</v>
      </c>
      <c r="Q38" s="269">
        <f t="shared" si="15"/>
        <v>0</v>
      </c>
      <c r="R38" s="269">
        <f t="shared" ref="R38:Y40" si="16">SUM(AO38)</f>
        <v>0</v>
      </c>
      <c r="S38" s="269">
        <f t="shared" si="16"/>
        <v>0</v>
      </c>
      <c r="T38" s="269">
        <f t="shared" si="16"/>
        <v>0</v>
      </c>
      <c r="U38" s="269">
        <f t="shared" si="16"/>
        <v>0</v>
      </c>
      <c r="V38" s="269">
        <f t="shared" si="16"/>
        <v>0</v>
      </c>
      <c r="W38" s="269">
        <f t="shared" si="16"/>
        <v>0</v>
      </c>
      <c r="X38" s="269">
        <f t="shared" si="16"/>
        <v>0</v>
      </c>
      <c r="Y38" s="269">
        <f t="shared" si="16"/>
        <v>0</v>
      </c>
      <c r="Z38" s="293"/>
      <c r="AA38" s="293"/>
      <c r="AB38" s="293"/>
      <c r="AC38" s="293"/>
      <c r="AD38" s="293"/>
      <c r="AE38" s="327"/>
      <c r="AF38" s="293"/>
      <c r="AG38" s="293"/>
      <c r="AH38" s="293"/>
      <c r="AI38" s="293"/>
      <c r="AJ38" s="293"/>
      <c r="AK38" s="269">
        <v>0</v>
      </c>
      <c r="AL38" s="270"/>
      <c r="AM38" s="270"/>
      <c r="AN38" s="270"/>
      <c r="AO38" s="270"/>
      <c r="AP38" s="293"/>
      <c r="AQ38" s="293"/>
      <c r="AR38" s="293"/>
      <c r="AS38" s="293"/>
      <c r="AT38" s="293"/>
      <c r="AU38" s="293"/>
      <c r="AV38" s="294"/>
      <c r="AZ38" s="203">
        <f t="shared" si="1"/>
        <v>0</v>
      </c>
      <c r="BA38" s="204" t="str">
        <f t="shared" si="2"/>
        <v>-</v>
      </c>
    </row>
    <row r="39" spans="2:53" s="2" customFormat="1" ht="15" x14ac:dyDescent="0.25">
      <c r="B39" s="148" t="s">
        <v>121</v>
      </c>
      <c r="C39" s="582" t="str">
        <f>'Priedas 5'!$C$33</f>
        <v>Kitos sąnaudos, susijusios su ATL įsigijimu (nurodyti)</v>
      </c>
      <c r="D39" s="582"/>
      <c r="E39" s="582"/>
      <c r="F39" s="582"/>
      <c r="G39" s="321">
        <f>'Priedas 5'!$I$33</f>
        <v>0</v>
      </c>
      <c r="H39" s="269">
        <f t="shared" si="15"/>
        <v>0</v>
      </c>
      <c r="I39" s="269">
        <f t="shared" si="15"/>
        <v>0</v>
      </c>
      <c r="J39" s="269">
        <f t="shared" si="15"/>
        <v>0</v>
      </c>
      <c r="K39" s="269">
        <f t="shared" si="15"/>
        <v>0</v>
      </c>
      <c r="L39" s="269">
        <f t="shared" si="15"/>
        <v>0</v>
      </c>
      <c r="M39" s="269">
        <f t="shared" si="15"/>
        <v>0</v>
      </c>
      <c r="N39" s="269">
        <f t="shared" si="15"/>
        <v>0</v>
      </c>
      <c r="O39" s="269">
        <f t="shared" si="15"/>
        <v>0</v>
      </c>
      <c r="P39" s="269">
        <f t="shared" si="15"/>
        <v>0</v>
      </c>
      <c r="Q39" s="269">
        <f t="shared" si="15"/>
        <v>0</v>
      </c>
      <c r="R39" s="269">
        <f t="shared" si="16"/>
        <v>0</v>
      </c>
      <c r="S39" s="269">
        <f t="shared" si="16"/>
        <v>0</v>
      </c>
      <c r="T39" s="269">
        <f t="shared" si="16"/>
        <v>0</v>
      </c>
      <c r="U39" s="269">
        <f t="shared" si="16"/>
        <v>0</v>
      </c>
      <c r="V39" s="269">
        <f t="shared" si="16"/>
        <v>0</v>
      </c>
      <c r="W39" s="269">
        <f t="shared" si="16"/>
        <v>0</v>
      </c>
      <c r="X39" s="269">
        <f t="shared" si="16"/>
        <v>0</v>
      </c>
      <c r="Y39" s="269">
        <f t="shared" si="16"/>
        <v>0</v>
      </c>
      <c r="Z39" s="293"/>
      <c r="AA39" s="293"/>
      <c r="AB39" s="293"/>
      <c r="AC39" s="293"/>
      <c r="AD39" s="293"/>
      <c r="AE39" s="327"/>
      <c r="AF39" s="293"/>
      <c r="AG39" s="293"/>
      <c r="AH39" s="293"/>
      <c r="AI39" s="293"/>
      <c r="AJ39" s="293"/>
      <c r="AK39" s="269">
        <v>0</v>
      </c>
      <c r="AL39" s="270"/>
      <c r="AM39" s="270"/>
      <c r="AN39" s="270"/>
      <c r="AO39" s="270"/>
      <c r="AP39" s="293"/>
      <c r="AQ39" s="293"/>
      <c r="AR39" s="293"/>
      <c r="AS39" s="293"/>
      <c r="AT39" s="293"/>
      <c r="AU39" s="293"/>
      <c r="AV39" s="294"/>
      <c r="AZ39" s="203">
        <f t="shared" si="1"/>
        <v>0</v>
      </c>
      <c r="BA39" s="204" t="str">
        <f t="shared" si="2"/>
        <v>-</v>
      </c>
    </row>
    <row r="40" spans="2:53" s="2" customFormat="1" ht="15" x14ac:dyDescent="0.25">
      <c r="B40" s="148" t="s">
        <v>123</v>
      </c>
      <c r="C40" s="582" t="str">
        <f>'Priedas 5'!$C$34</f>
        <v/>
      </c>
      <c r="D40" s="582"/>
      <c r="E40" s="582"/>
      <c r="F40" s="582"/>
      <c r="G40" s="321">
        <f>'Priedas 5'!$I$34</f>
        <v>0</v>
      </c>
      <c r="H40" s="269">
        <f t="shared" si="15"/>
        <v>0</v>
      </c>
      <c r="I40" s="269">
        <f t="shared" si="15"/>
        <v>0</v>
      </c>
      <c r="J40" s="269">
        <f t="shared" si="15"/>
        <v>0</v>
      </c>
      <c r="K40" s="269">
        <f t="shared" si="15"/>
        <v>0</v>
      </c>
      <c r="L40" s="269">
        <f t="shared" si="15"/>
        <v>0</v>
      </c>
      <c r="M40" s="269">
        <f t="shared" si="15"/>
        <v>0</v>
      </c>
      <c r="N40" s="269">
        <f t="shared" si="15"/>
        <v>0</v>
      </c>
      <c r="O40" s="269">
        <f t="shared" si="15"/>
        <v>0</v>
      </c>
      <c r="P40" s="269">
        <f t="shared" si="15"/>
        <v>0</v>
      </c>
      <c r="Q40" s="269">
        <f t="shared" si="15"/>
        <v>0</v>
      </c>
      <c r="R40" s="269">
        <f t="shared" si="16"/>
        <v>0</v>
      </c>
      <c r="S40" s="269">
        <f t="shared" si="16"/>
        <v>0</v>
      </c>
      <c r="T40" s="269">
        <f t="shared" si="16"/>
        <v>0</v>
      </c>
      <c r="U40" s="269">
        <f t="shared" si="16"/>
        <v>0</v>
      </c>
      <c r="V40" s="269">
        <f t="shared" si="16"/>
        <v>0</v>
      </c>
      <c r="W40" s="269">
        <f t="shared" si="16"/>
        <v>0</v>
      </c>
      <c r="X40" s="269">
        <f t="shared" si="16"/>
        <v>0</v>
      </c>
      <c r="Y40" s="269">
        <f t="shared" si="16"/>
        <v>0</v>
      </c>
      <c r="Z40" s="293"/>
      <c r="AA40" s="293"/>
      <c r="AB40" s="293"/>
      <c r="AC40" s="293"/>
      <c r="AD40" s="293"/>
      <c r="AE40" s="327"/>
      <c r="AF40" s="293"/>
      <c r="AG40" s="293"/>
      <c r="AH40" s="293"/>
      <c r="AI40" s="293"/>
      <c r="AJ40" s="293"/>
      <c r="AK40" s="269">
        <v>0</v>
      </c>
      <c r="AL40" s="270"/>
      <c r="AM40" s="270"/>
      <c r="AN40" s="270"/>
      <c r="AO40" s="270"/>
      <c r="AP40" s="293"/>
      <c r="AQ40" s="293"/>
      <c r="AR40" s="293"/>
      <c r="AS40" s="293"/>
      <c r="AT40" s="293"/>
      <c r="AU40" s="293"/>
      <c r="AV40" s="294"/>
      <c r="AZ40" s="203">
        <f t="shared" si="1"/>
        <v>0</v>
      </c>
      <c r="BA40" s="204" t="str">
        <f t="shared" si="2"/>
        <v>-</v>
      </c>
    </row>
    <row r="41" spans="2:53" s="2" customFormat="1" ht="15" customHeight="1" x14ac:dyDescent="0.25">
      <c r="B41" s="162" t="s">
        <v>124</v>
      </c>
      <c r="C41" s="590" t="s">
        <v>125</v>
      </c>
      <c r="D41" s="590"/>
      <c r="E41" s="590"/>
      <c r="F41" s="590"/>
      <c r="G41" s="323">
        <f>'Priedas 5'!$I$35</f>
        <v>0</v>
      </c>
      <c r="H41" s="324">
        <f t="shared" ref="H41:AV41" si="17">SUM(H42:H48)</f>
        <v>0</v>
      </c>
      <c r="I41" s="324">
        <f t="shared" si="17"/>
        <v>0</v>
      </c>
      <c r="J41" s="324">
        <f t="shared" si="17"/>
        <v>0</v>
      </c>
      <c r="K41" s="324">
        <f t="shared" si="17"/>
        <v>0</v>
      </c>
      <c r="L41" s="324">
        <f t="shared" si="17"/>
        <v>0</v>
      </c>
      <c r="M41" s="324">
        <f t="shared" si="17"/>
        <v>0</v>
      </c>
      <c r="N41" s="324">
        <f t="shared" si="17"/>
        <v>0</v>
      </c>
      <c r="O41" s="324">
        <f t="shared" si="17"/>
        <v>0</v>
      </c>
      <c r="P41" s="324">
        <f t="shared" si="17"/>
        <v>0</v>
      </c>
      <c r="Q41" s="324">
        <f t="shared" si="17"/>
        <v>0</v>
      </c>
      <c r="R41" s="324">
        <f t="shared" si="17"/>
        <v>0</v>
      </c>
      <c r="S41" s="324">
        <f t="shared" si="17"/>
        <v>0</v>
      </c>
      <c r="T41" s="324">
        <f t="shared" si="17"/>
        <v>0</v>
      </c>
      <c r="U41" s="324">
        <f t="shared" si="17"/>
        <v>0</v>
      </c>
      <c r="V41" s="324">
        <f t="shared" si="17"/>
        <v>0</v>
      </c>
      <c r="W41" s="324">
        <f t="shared" si="17"/>
        <v>0</v>
      </c>
      <c r="X41" s="324">
        <f t="shared" si="17"/>
        <v>0</v>
      </c>
      <c r="Y41" s="324">
        <f t="shared" si="17"/>
        <v>0</v>
      </c>
      <c r="Z41" s="324">
        <f t="shared" si="17"/>
        <v>0</v>
      </c>
      <c r="AA41" s="324">
        <f t="shared" si="17"/>
        <v>0</v>
      </c>
      <c r="AB41" s="324">
        <f t="shared" si="17"/>
        <v>0</v>
      </c>
      <c r="AC41" s="324">
        <f t="shared" si="17"/>
        <v>0</v>
      </c>
      <c r="AD41" s="324">
        <f t="shared" si="17"/>
        <v>0</v>
      </c>
      <c r="AE41" s="325">
        <f t="shared" si="17"/>
        <v>0</v>
      </c>
      <c r="AF41" s="324">
        <f t="shared" si="17"/>
        <v>0</v>
      </c>
      <c r="AG41" s="324">
        <f t="shared" si="17"/>
        <v>0</v>
      </c>
      <c r="AH41" s="324">
        <f t="shared" si="17"/>
        <v>0</v>
      </c>
      <c r="AI41" s="324">
        <f t="shared" si="17"/>
        <v>0</v>
      </c>
      <c r="AJ41" s="324">
        <f t="shared" si="17"/>
        <v>0</v>
      </c>
      <c r="AK41" s="278">
        <f t="shared" si="17"/>
        <v>0</v>
      </c>
      <c r="AL41" s="324">
        <f t="shared" si="17"/>
        <v>0</v>
      </c>
      <c r="AM41" s="324">
        <f t="shared" si="17"/>
        <v>0</v>
      </c>
      <c r="AN41" s="324">
        <f t="shared" si="17"/>
        <v>0</v>
      </c>
      <c r="AO41" s="324">
        <f t="shared" si="17"/>
        <v>0</v>
      </c>
      <c r="AP41" s="324">
        <f t="shared" si="17"/>
        <v>0</v>
      </c>
      <c r="AQ41" s="324">
        <f t="shared" si="17"/>
        <v>0</v>
      </c>
      <c r="AR41" s="324">
        <f t="shared" si="17"/>
        <v>0</v>
      </c>
      <c r="AS41" s="324">
        <f t="shared" si="17"/>
        <v>0</v>
      </c>
      <c r="AT41" s="324">
        <f t="shared" si="17"/>
        <v>0</v>
      </c>
      <c r="AU41" s="324">
        <f t="shared" si="17"/>
        <v>0</v>
      </c>
      <c r="AV41" s="326">
        <f t="shared" si="17"/>
        <v>0</v>
      </c>
      <c r="AZ41" s="203">
        <f t="shared" si="1"/>
        <v>0</v>
      </c>
      <c r="BA41" s="204" t="str">
        <f t="shared" si="2"/>
        <v>-</v>
      </c>
    </row>
    <row r="42" spans="2:53" s="2" customFormat="1" ht="15" customHeight="1" x14ac:dyDescent="0.25">
      <c r="B42" s="163" t="s">
        <v>126</v>
      </c>
      <c r="C42" s="582" t="s">
        <v>127</v>
      </c>
      <c r="D42" s="582"/>
      <c r="E42" s="582"/>
      <c r="F42" s="582"/>
      <c r="G42" s="321">
        <f>'Priedas 5'!$I$36</f>
        <v>0</v>
      </c>
      <c r="H42" s="269">
        <f t="shared" ref="H42:Q48" si="18">SUM(AE42)</f>
        <v>0</v>
      </c>
      <c r="I42" s="269">
        <f t="shared" si="18"/>
        <v>0</v>
      </c>
      <c r="J42" s="269">
        <f t="shared" si="18"/>
        <v>0</v>
      </c>
      <c r="K42" s="269">
        <f t="shared" si="18"/>
        <v>0</v>
      </c>
      <c r="L42" s="269">
        <f t="shared" si="18"/>
        <v>0</v>
      </c>
      <c r="M42" s="269">
        <f t="shared" si="18"/>
        <v>0</v>
      </c>
      <c r="N42" s="269">
        <f t="shared" si="18"/>
        <v>0</v>
      </c>
      <c r="O42" s="269">
        <f t="shared" si="18"/>
        <v>0</v>
      </c>
      <c r="P42" s="269">
        <f t="shared" si="18"/>
        <v>0</v>
      </c>
      <c r="Q42" s="269">
        <f t="shared" si="18"/>
        <v>0</v>
      </c>
      <c r="R42" s="269">
        <f t="shared" ref="R42:Y48" si="19">SUM(AO42)</f>
        <v>0</v>
      </c>
      <c r="S42" s="269">
        <f t="shared" si="19"/>
        <v>0</v>
      </c>
      <c r="T42" s="269">
        <f t="shared" si="19"/>
        <v>0</v>
      </c>
      <c r="U42" s="269">
        <f t="shared" si="19"/>
        <v>0</v>
      </c>
      <c r="V42" s="269">
        <f t="shared" si="19"/>
        <v>0</v>
      </c>
      <c r="W42" s="269">
        <f t="shared" si="19"/>
        <v>0</v>
      </c>
      <c r="X42" s="269">
        <f t="shared" si="19"/>
        <v>0</v>
      </c>
      <c r="Y42" s="269">
        <f t="shared" si="19"/>
        <v>0</v>
      </c>
      <c r="Z42" s="270"/>
      <c r="AA42" s="270"/>
      <c r="AB42" s="270"/>
      <c r="AC42" s="270"/>
      <c r="AD42" s="270"/>
      <c r="AE42" s="322"/>
      <c r="AF42" s="270"/>
      <c r="AG42" s="270"/>
      <c r="AH42" s="270"/>
      <c r="AI42" s="270"/>
      <c r="AJ42" s="270"/>
      <c r="AK42" s="269">
        <v>0</v>
      </c>
      <c r="AL42" s="270"/>
      <c r="AM42" s="270"/>
      <c r="AN42" s="270"/>
      <c r="AO42" s="270"/>
      <c r="AP42" s="270"/>
      <c r="AQ42" s="270"/>
      <c r="AR42" s="270"/>
      <c r="AS42" s="270"/>
      <c r="AT42" s="270"/>
      <c r="AU42" s="270"/>
      <c r="AV42" s="271"/>
      <c r="AZ42" s="203">
        <f t="shared" si="1"/>
        <v>0</v>
      </c>
      <c r="BA42" s="204" t="str">
        <f t="shared" si="2"/>
        <v>-</v>
      </c>
    </row>
    <row r="43" spans="2:53" s="2" customFormat="1" ht="15" customHeight="1" x14ac:dyDescent="0.25">
      <c r="B43" s="163" t="s">
        <v>128</v>
      </c>
      <c r="C43" s="582" t="s">
        <v>129</v>
      </c>
      <c r="D43" s="582"/>
      <c r="E43" s="582"/>
      <c r="F43" s="582"/>
      <c r="G43" s="321">
        <f>'Priedas 5'!$I$37</f>
        <v>0</v>
      </c>
      <c r="H43" s="269">
        <f t="shared" si="18"/>
        <v>0</v>
      </c>
      <c r="I43" s="269">
        <f t="shared" si="18"/>
        <v>0</v>
      </c>
      <c r="J43" s="269">
        <f t="shared" si="18"/>
        <v>0</v>
      </c>
      <c r="K43" s="269">
        <f t="shared" si="18"/>
        <v>0</v>
      </c>
      <c r="L43" s="269">
        <f t="shared" si="18"/>
        <v>0</v>
      </c>
      <c r="M43" s="269">
        <f t="shared" si="18"/>
        <v>0</v>
      </c>
      <c r="N43" s="269">
        <f t="shared" si="18"/>
        <v>0</v>
      </c>
      <c r="O43" s="269">
        <f t="shared" si="18"/>
        <v>0</v>
      </c>
      <c r="P43" s="269">
        <f t="shared" si="18"/>
        <v>0</v>
      </c>
      <c r="Q43" s="269">
        <f t="shared" si="18"/>
        <v>0</v>
      </c>
      <c r="R43" s="269">
        <f t="shared" si="19"/>
        <v>0</v>
      </c>
      <c r="S43" s="269">
        <f t="shared" si="19"/>
        <v>0</v>
      </c>
      <c r="T43" s="269">
        <f t="shared" si="19"/>
        <v>0</v>
      </c>
      <c r="U43" s="269">
        <f t="shared" si="19"/>
        <v>0</v>
      </c>
      <c r="V43" s="269">
        <f t="shared" si="19"/>
        <v>0</v>
      </c>
      <c r="W43" s="269">
        <f t="shared" si="19"/>
        <v>0</v>
      </c>
      <c r="X43" s="269">
        <f t="shared" si="19"/>
        <v>0</v>
      </c>
      <c r="Y43" s="269">
        <f t="shared" si="19"/>
        <v>0</v>
      </c>
      <c r="Z43" s="270"/>
      <c r="AA43" s="270"/>
      <c r="AB43" s="270"/>
      <c r="AC43" s="270"/>
      <c r="AD43" s="270"/>
      <c r="AE43" s="322"/>
      <c r="AF43" s="270"/>
      <c r="AG43" s="270"/>
      <c r="AH43" s="270"/>
      <c r="AI43" s="270"/>
      <c r="AJ43" s="270"/>
      <c r="AK43" s="269">
        <v>0</v>
      </c>
      <c r="AL43" s="270"/>
      <c r="AM43" s="270"/>
      <c r="AN43" s="270"/>
      <c r="AO43" s="270"/>
      <c r="AP43" s="270"/>
      <c r="AQ43" s="270"/>
      <c r="AR43" s="270"/>
      <c r="AS43" s="270"/>
      <c r="AT43" s="270"/>
      <c r="AU43" s="270"/>
      <c r="AV43" s="271"/>
      <c r="AZ43" s="203">
        <f t="shared" si="1"/>
        <v>0</v>
      </c>
      <c r="BA43" s="204" t="str">
        <f t="shared" si="2"/>
        <v>-</v>
      </c>
    </row>
    <row r="44" spans="2:53" s="2" customFormat="1" ht="15" customHeight="1" x14ac:dyDescent="0.25">
      <c r="B44" s="163" t="s">
        <v>130</v>
      </c>
      <c r="C44" s="149" t="s">
        <v>131</v>
      </c>
      <c r="D44" s="159"/>
      <c r="E44" s="159"/>
      <c r="F44" s="159"/>
      <c r="G44" s="321">
        <f>'Priedas 5'!$I$38</f>
        <v>0</v>
      </c>
      <c r="H44" s="269">
        <f t="shared" si="18"/>
        <v>0</v>
      </c>
      <c r="I44" s="269">
        <f t="shared" si="18"/>
        <v>0</v>
      </c>
      <c r="J44" s="269">
        <f t="shared" si="18"/>
        <v>0</v>
      </c>
      <c r="K44" s="269">
        <f t="shared" si="18"/>
        <v>0</v>
      </c>
      <c r="L44" s="269">
        <f t="shared" si="18"/>
        <v>0</v>
      </c>
      <c r="M44" s="269">
        <f t="shared" si="18"/>
        <v>0</v>
      </c>
      <c r="N44" s="269">
        <f t="shared" si="18"/>
        <v>0</v>
      </c>
      <c r="O44" s="269">
        <f t="shared" si="18"/>
        <v>0</v>
      </c>
      <c r="P44" s="269">
        <f t="shared" si="18"/>
        <v>0</v>
      </c>
      <c r="Q44" s="269">
        <f t="shared" si="18"/>
        <v>0</v>
      </c>
      <c r="R44" s="269">
        <f t="shared" si="19"/>
        <v>0</v>
      </c>
      <c r="S44" s="269">
        <f t="shared" si="19"/>
        <v>0</v>
      </c>
      <c r="T44" s="269">
        <f t="shared" si="19"/>
        <v>0</v>
      </c>
      <c r="U44" s="269">
        <f t="shared" si="19"/>
        <v>0</v>
      </c>
      <c r="V44" s="269">
        <f t="shared" si="19"/>
        <v>0</v>
      </c>
      <c r="W44" s="269">
        <f t="shared" si="19"/>
        <v>0</v>
      </c>
      <c r="X44" s="269">
        <f t="shared" si="19"/>
        <v>0</v>
      </c>
      <c r="Y44" s="269">
        <f t="shared" si="19"/>
        <v>0</v>
      </c>
      <c r="Z44" s="270"/>
      <c r="AA44" s="270"/>
      <c r="AB44" s="270"/>
      <c r="AC44" s="270"/>
      <c r="AD44" s="270"/>
      <c r="AE44" s="322"/>
      <c r="AF44" s="270"/>
      <c r="AG44" s="270"/>
      <c r="AH44" s="270"/>
      <c r="AI44" s="270"/>
      <c r="AJ44" s="270"/>
      <c r="AK44" s="269">
        <v>0</v>
      </c>
      <c r="AL44" s="270"/>
      <c r="AM44" s="270"/>
      <c r="AN44" s="270"/>
      <c r="AO44" s="270"/>
      <c r="AP44" s="270"/>
      <c r="AQ44" s="270"/>
      <c r="AR44" s="270"/>
      <c r="AS44" s="270"/>
      <c r="AT44" s="270"/>
      <c r="AU44" s="270"/>
      <c r="AV44" s="271"/>
      <c r="AZ44" s="203">
        <f t="shared" si="1"/>
        <v>0</v>
      </c>
      <c r="BA44" s="204" t="str">
        <f t="shared" si="2"/>
        <v>-</v>
      </c>
    </row>
    <row r="45" spans="2:53" s="2" customFormat="1" ht="15" customHeight="1" x14ac:dyDescent="0.25">
      <c r="B45" s="163" t="s">
        <v>132</v>
      </c>
      <c r="C45" s="592" t="s">
        <v>133</v>
      </c>
      <c r="D45" s="582"/>
      <c r="E45" s="582"/>
      <c r="F45" s="582"/>
      <c r="G45" s="321">
        <f>'Priedas 5'!$I$39</f>
        <v>0</v>
      </c>
      <c r="H45" s="269">
        <f t="shared" si="18"/>
        <v>0</v>
      </c>
      <c r="I45" s="269">
        <f t="shared" si="18"/>
        <v>0</v>
      </c>
      <c r="J45" s="269">
        <f t="shared" si="18"/>
        <v>0</v>
      </c>
      <c r="K45" s="269">
        <f t="shared" si="18"/>
        <v>0</v>
      </c>
      <c r="L45" s="269">
        <f t="shared" si="18"/>
        <v>0</v>
      </c>
      <c r="M45" s="269">
        <f t="shared" si="18"/>
        <v>0</v>
      </c>
      <c r="N45" s="269">
        <f t="shared" si="18"/>
        <v>0</v>
      </c>
      <c r="O45" s="269">
        <f t="shared" si="18"/>
        <v>0</v>
      </c>
      <c r="P45" s="269">
        <f t="shared" si="18"/>
        <v>0</v>
      </c>
      <c r="Q45" s="269">
        <f t="shared" si="18"/>
        <v>0</v>
      </c>
      <c r="R45" s="269">
        <f t="shared" si="19"/>
        <v>0</v>
      </c>
      <c r="S45" s="269">
        <f t="shared" si="19"/>
        <v>0</v>
      </c>
      <c r="T45" s="269">
        <f t="shared" si="19"/>
        <v>0</v>
      </c>
      <c r="U45" s="269">
        <f t="shared" si="19"/>
        <v>0</v>
      </c>
      <c r="V45" s="269">
        <f t="shared" si="19"/>
        <v>0</v>
      </c>
      <c r="W45" s="269">
        <f t="shared" si="19"/>
        <v>0</v>
      </c>
      <c r="X45" s="269">
        <f t="shared" si="19"/>
        <v>0</v>
      </c>
      <c r="Y45" s="269">
        <f t="shared" si="19"/>
        <v>0</v>
      </c>
      <c r="Z45" s="270"/>
      <c r="AA45" s="270"/>
      <c r="AB45" s="270"/>
      <c r="AC45" s="270"/>
      <c r="AD45" s="270"/>
      <c r="AE45" s="322"/>
      <c r="AF45" s="270"/>
      <c r="AG45" s="270"/>
      <c r="AH45" s="270"/>
      <c r="AI45" s="270"/>
      <c r="AJ45" s="270"/>
      <c r="AK45" s="269">
        <v>0</v>
      </c>
      <c r="AL45" s="270"/>
      <c r="AM45" s="270"/>
      <c r="AN45" s="270"/>
      <c r="AO45" s="270"/>
      <c r="AP45" s="270"/>
      <c r="AQ45" s="270"/>
      <c r="AR45" s="270"/>
      <c r="AS45" s="270"/>
      <c r="AT45" s="270"/>
      <c r="AU45" s="270"/>
      <c r="AV45" s="271"/>
      <c r="AZ45" s="203">
        <f t="shared" si="1"/>
        <v>0</v>
      </c>
      <c r="BA45" s="204" t="str">
        <f t="shared" si="2"/>
        <v>-</v>
      </c>
    </row>
    <row r="46" spans="2:53" s="2" customFormat="1" ht="15" customHeight="1" x14ac:dyDescent="0.25">
      <c r="B46" s="163" t="s">
        <v>134</v>
      </c>
      <c r="C46" s="149" t="s">
        <v>135</v>
      </c>
      <c r="D46" s="159"/>
      <c r="E46" s="159"/>
      <c r="F46" s="159"/>
      <c r="G46" s="321">
        <f>'Priedas 5'!$I$40</f>
        <v>0</v>
      </c>
      <c r="H46" s="269">
        <f t="shared" si="18"/>
        <v>0</v>
      </c>
      <c r="I46" s="269">
        <f t="shared" si="18"/>
        <v>0</v>
      </c>
      <c r="J46" s="269">
        <f t="shared" si="18"/>
        <v>0</v>
      </c>
      <c r="K46" s="269">
        <f t="shared" si="18"/>
        <v>0</v>
      </c>
      <c r="L46" s="269">
        <f t="shared" si="18"/>
        <v>0</v>
      </c>
      <c r="M46" s="269">
        <f t="shared" si="18"/>
        <v>0</v>
      </c>
      <c r="N46" s="269">
        <f t="shared" si="18"/>
        <v>0</v>
      </c>
      <c r="O46" s="269">
        <f t="shared" si="18"/>
        <v>0</v>
      </c>
      <c r="P46" s="269">
        <f t="shared" si="18"/>
        <v>0</v>
      </c>
      <c r="Q46" s="269">
        <f t="shared" si="18"/>
        <v>0</v>
      </c>
      <c r="R46" s="269">
        <f t="shared" si="19"/>
        <v>0</v>
      </c>
      <c r="S46" s="269">
        <f t="shared" si="19"/>
        <v>0</v>
      </c>
      <c r="T46" s="269">
        <f t="shared" si="19"/>
        <v>0</v>
      </c>
      <c r="U46" s="269">
        <f t="shared" si="19"/>
        <v>0</v>
      </c>
      <c r="V46" s="269">
        <f t="shared" si="19"/>
        <v>0</v>
      </c>
      <c r="W46" s="269">
        <f t="shared" si="19"/>
        <v>0</v>
      </c>
      <c r="X46" s="269">
        <f t="shared" si="19"/>
        <v>0</v>
      </c>
      <c r="Y46" s="269">
        <f t="shared" si="19"/>
        <v>0</v>
      </c>
      <c r="Z46" s="270"/>
      <c r="AA46" s="270"/>
      <c r="AB46" s="270"/>
      <c r="AC46" s="270"/>
      <c r="AD46" s="270"/>
      <c r="AE46" s="322"/>
      <c r="AF46" s="270"/>
      <c r="AG46" s="270"/>
      <c r="AH46" s="270"/>
      <c r="AI46" s="270"/>
      <c r="AJ46" s="270"/>
      <c r="AK46" s="269">
        <v>0</v>
      </c>
      <c r="AL46" s="270"/>
      <c r="AM46" s="270"/>
      <c r="AN46" s="270"/>
      <c r="AO46" s="270"/>
      <c r="AP46" s="270"/>
      <c r="AQ46" s="270"/>
      <c r="AR46" s="270"/>
      <c r="AS46" s="270"/>
      <c r="AT46" s="270"/>
      <c r="AU46" s="270"/>
      <c r="AV46" s="271"/>
      <c r="AZ46" s="203">
        <f t="shared" si="1"/>
        <v>0</v>
      </c>
      <c r="BA46" s="204" t="str">
        <f t="shared" si="2"/>
        <v>-</v>
      </c>
    </row>
    <row r="47" spans="2:53" s="2" customFormat="1" ht="15" customHeight="1" x14ac:dyDescent="0.25">
      <c r="B47" s="163" t="s">
        <v>136</v>
      </c>
      <c r="C47" s="582" t="str">
        <f>'Priedas 5'!$C$41</f>
        <v>Kitos kintamosios sąnaudos (nurodyti)</v>
      </c>
      <c r="D47" s="582"/>
      <c r="E47" s="582"/>
      <c r="F47" s="582"/>
      <c r="G47" s="321">
        <f>'Priedas 5'!$I$41</f>
        <v>0</v>
      </c>
      <c r="H47" s="269">
        <f t="shared" si="18"/>
        <v>0</v>
      </c>
      <c r="I47" s="269">
        <f t="shared" si="18"/>
        <v>0</v>
      </c>
      <c r="J47" s="269">
        <f t="shared" si="18"/>
        <v>0</v>
      </c>
      <c r="K47" s="269">
        <f t="shared" si="18"/>
        <v>0</v>
      </c>
      <c r="L47" s="269">
        <f t="shared" si="18"/>
        <v>0</v>
      </c>
      <c r="M47" s="269">
        <f t="shared" si="18"/>
        <v>0</v>
      </c>
      <c r="N47" s="269">
        <f t="shared" si="18"/>
        <v>0</v>
      </c>
      <c r="O47" s="269">
        <f t="shared" si="18"/>
        <v>0</v>
      </c>
      <c r="P47" s="269">
        <f t="shared" si="18"/>
        <v>0</v>
      </c>
      <c r="Q47" s="269">
        <f t="shared" si="18"/>
        <v>0</v>
      </c>
      <c r="R47" s="269">
        <f t="shared" si="19"/>
        <v>0</v>
      </c>
      <c r="S47" s="269">
        <f t="shared" si="19"/>
        <v>0</v>
      </c>
      <c r="T47" s="269">
        <f t="shared" si="19"/>
        <v>0</v>
      </c>
      <c r="U47" s="269">
        <f t="shared" si="19"/>
        <v>0</v>
      </c>
      <c r="V47" s="269">
        <f t="shared" si="19"/>
        <v>0</v>
      </c>
      <c r="W47" s="269">
        <f t="shared" si="19"/>
        <v>0</v>
      </c>
      <c r="X47" s="269">
        <f t="shared" si="19"/>
        <v>0</v>
      </c>
      <c r="Y47" s="269">
        <f t="shared" si="19"/>
        <v>0</v>
      </c>
      <c r="Z47" s="270"/>
      <c r="AA47" s="270"/>
      <c r="AB47" s="270"/>
      <c r="AC47" s="270"/>
      <c r="AD47" s="270"/>
      <c r="AE47" s="322"/>
      <c r="AF47" s="270"/>
      <c r="AG47" s="270"/>
      <c r="AH47" s="270"/>
      <c r="AI47" s="270"/>
      <c r="AJ47" s="270"/>
      <c r="AK47" s="269">
        <v>0</v>
      </c>
      <c r="AL47" s="270"/>
      <c r="AM47" s="270"/>
      <c r="AN47" s="270"/>
      <c r="AO47" s="270"/>
      <c r="AP47" s="270"/>
      <c r="AQ47" s="270"/>
      <c r="AR47" s="270"/>
      <c r="AS47" s="270"/>
      <c r="AT47" s="270"/>
      <c r="AU47" s="270"/>
      <c r="AV47" s="271"/>
      <c r="AZ47" s="203">
        <f t="shared" si="1"/>
        <v>0</v>
      </c>
      <c r="BA47" s="204" t="str">
        <f t="shared" si="2"/>
        <v>-</v>
      </c>
    </row>
    <row r="48" spans="2:53" s="2" customFormat="1" ht="15" customHeight="1" x14ac:dyDescent="0.25">
      <c r="B48" s="163" t="s">
        <v>138</v>
      </c>
      <c r="C48" s="582" t="str">
        <f>'Priedas 5'!$C$42</f>
        <v/>
      </c>
      <c r="D48" s="582"/>
      <c r="E48" s="582"/>
      <c r="F48" s="582"/>
      <c r="G48" s="321">
        <f>'Priedas 5'!$I$42</f>
        <v>0</v>
      </c>
      <c r="H48" s="269">
        <f t="shared" si="18"/>
        <v>0</v>
      </c>
      <c r="I48" s="269">
        <f t="shared" si="18"/>
        <v>0</v>
      </c>
      <c r="J48" s="269">
        <f t="shared" si="18"/>
        <v>0</v>
      </c>
      <c r="K48" s="269">
        <f t="shared" si="18"/>
        <v>0</v>
      </c>
      <c r="L48" s="269">
        <f t="shared" si="18"/>
        <v>0</v>
      </c>
      <c r="M48" s="269">
        <f t="shared" si="18"/>
        <v>0</v>
      </c>
      <c r="N48" s="269">
        <f t="shared" si="18"/>
        <v>0</v>
      </c>
      <c r="O48" s="269">
        <f t="shared" si="18"/>
        <v>0</v>
      </c>
      <c r="P48" s="269">
        <f t="shared" si="18"/>
        <v>0</v>
      </c>
      <c r="Q48" s="269">
        <f t="shared" si="18"/>
        <v>0</v>
      </c>
      <c r="R48" s="269">
        <f t="shared" si="19"/>
        <v>0</v>
      </c>
      <c r="S48" s="269">
        <f t="shared" si="19"/>
        <v>0</v>
      </c>
      <c r="T48" s="269">
        <f t="shared" si="19"/>
        <v>0</v>
      </c>
      <c r="U48" s="269">
        <f t="shared" si="19"/>
        <v>0</v>
      </c>
      <c r="V48" s="269">
        <f t="shared" si="19"/>
        <v>0</v>
      </c>
      <c r="W48" s="269">
        <f t="shared" si="19"/>
        <v>0</v>
      </c>
      <c r="X48" s="269">
        <f t="shared" si="19"/>
        <v>0</v>
      </c>
      <c r="Y48" s="269">
        <f t="shared" si="19"/>
        <v>0</v>
      </c>
      <c r="Z48" s="270"/>
      <c r="AA48" s="270"/>
      <c r="AB48" s="270"/>
      <c r="AC48" s="270"/>
      <c r="AD48" s="270"/>
      <c r="AE48" s="322"/>
      <c r="AF48" s="270"/>
      <c r="AG48" s="270"/>
      <c r="AH48" s="270"/>
      <c r="AI48" s="270"/>
      <c r="AJ48" s="270"/>
      <c r="AK48" s="269">
        <v>0</v>
      </c>
      <c r="AL48" s="270"/>
      <c r="AM48" s="270"/>
      <c r="AN48" s="270"/>
      <c r="AO48" s="270"/>
      <c r="AP48" s="270"/>
      <c r="AQ48" s="270"/>
      <c r="AR48" s="270"/>
      <c r="AS48" s="270"/>
      <c r="AT48" s="270"/>
      <c r="AU48" s="270"/>
      <c r="AV48" s="271"/>
      <c r="AZ48" s="203">
        <f t="shared" si="1"/>
        <v>0</v>
      </c>
      <c r="BA48" s="204" t="str">
        <f t="shared" si="2"/>
        <v>-</v>
      </c>
    </row>
    <row r="49" spans="2:53" s="2" customFormat="1" ht="15" x14ac:dyDescent="0.25">
      <c r="B49" s="155" t="s">
        <v>139</v>
      </c>
      <c r="C49" s="590" t="s">
        <v>140</v>
      </c>
      <c r="D49" s="590"/>
      <c r="E49" s="590"/>
      <c r="F49" s="590"/>
      <c r="G49" s="323">
        <f>'Priedas 5'!$I$43</f>
        <v>0</v>
      </c>
      <c r="H49" s="324">
        <f t="shared" ref="H49:AV49" si="20">SUM(H50:H76)</f>
        <v>0</v>
      </c>
      <c r="I49" s="324">
        <f t="shared" si="20"/>
        <v>0</v>
      </c>
      <c r="J49" s="324">
        <f t="shared" si="20"/>
        <v>0</v>
      </c>
      <c r="K49" s="324">
        <f t="shared" si="20"/>
        <v>0</v>
      </c>
      <c r="L49" s="324">
        <f t="shared" si="20"/>
        <v>0</v>
      </c>
      <c r="M49" s="324">
        <f t="shared" si="20"/>
        <v>0</v>
      </c>
      <c r="N49" s="324">
        <f t="shared" si="20"/>
        <v>0</v>
      </c>
      <c r="O49" s="324">
        <f t="shared" si="20"/>
        <v>0</v>
      </c>
      <c r="P49" s="324">
        <f t="shared" si="20"/>
        <v>0</v>
      </c>
      <c r="Q49" s="324">
        <f t="shared" si="20"/>
        <v>0</v>
      </c>
      <c r="R49" s="324">
        <f t="shared" si="20"/>
        <v>0</v>
      </c>
      <c r="S49" s="324">
        <f t="shared" si="20"/>
        <v>0</v>
      </c>
      <c r="T49" s="324">
        <f t="shared" si="20"/>
        <v>0</v>
      </c>
      <c r="U49" s="324">
        <f t="shared" si="20"/>
        <v>0</v>
      </c>
      <c r="V49" s="324">
        <f t="shared" si="20"/>
        <v>0</v>
      </c>
      <c r="W49" s="324">
        <f t="shared" si="20"/>
        <v>0</v>
      </c>
      <c r="X49" s="324">
        <f t="shared" si="20"/>
        <v>0</v>
      </c>
      <c r="Y49" s="324">
        <f t="shared" si="20"/>
        <v>0</v>
      </c>
      <c r="Z49" s="324">
        <f t="shared" si="20"/>
        <v>0</v>
      </c>
      <c r="AA49" s="324">
        <f t="shared" si="20"/>
        <v>0</v>
      </c>
      <c r="AB49" s="324">
        <f t="shared" si="20"/>
        <v>0</v>
      </c>
      <c r="AC49" s="324">
        <f t="shared" si="20"/>
        <v>0</v>
      </c>
      <c r="AD49" s="324">
        <f t="shared" si="20"/>
        <v>0</v>
      </c>
      <c r="AE49" s="325">
        <f t="shared" si="20"/>
        <v>0</v>
      </c>
      <c r="AF49" s="324">
        <f t="shared" si="20"/>
        <v>0</v>
      </c>
      <c r="AG49" s="324">
        <f t="shared" si="20"/>
        <v>0</v>
      </c>
      <c r="AH49" s="324">
        <f t="shared" si="20"/>
        <v>0</v>
      </c>
      <c r="AI49" s="324">
        <f t="shared" si="20"/>
        <v>0</v>
      </c>
      <c r="AJ49" s="324">
        <f t="shared" si="20"/>
        <v>0</v>
      </c>
      <c r="AK49" s="278">
        <f t="shared" si="20"/>
        <v>0</v>
      </c>
      <c r="AL49" s="324">
        <f t="shared" si="20"/>
        <v>0</v>
      </c>
      <c r="AM49" s="324">
        <f t="shared" si="20"/>
        <v>0</v>
      </c>
      <c r="AN49" s="324">
        <f t="shared" si="20"/>
        <v>0</v>
      </c>
      <c r="AO49" s="324">
        <f t="shared" si="20"/>
        <v>0</v>
      </c>
      <c r="AP49" s="324">
        <f t="shared" si="20"/>
        <v>0</v>
      </c>
      <c r="AQ49" s="324">
        <f t="shared" si="20"/>
        <v>0</v>
      </c>
      <c r="AR49" s="324">
        <f t="shared" si="20"/>
        <v>0</v>
      </c>
      <c r="AS49" s="324">
        <f t="shared" si="20"/>
        <v>0</v>
      </c>
      <c r="AT49" s="324">
        <f t="shared" si="20"/>
        <v>0</v>
      </c>
      <c r="AU49" s="324">
        <f t="shared" si="20"/>
        <v>0</v>
      </c>
      <c r="AV49" s="326">
        <f t="shared" si="20"/>
        <v>0</v>
      </c>
      <c r="AZ49" s="203">
        <f t="shared" si="1"/>
        <v>0</v>
      </c>
      <c r="BA49" s="204" t="str">
        <f t="shared" si="2"/>
        <v>-</v>
      </c>
    </row>
    <row r="50" spans="2:53" s="2" customFormat="1" ht="15" x14ac:dyDescent="0.25">
      <c r="B50" s="164" t="s">
        <v>141</v>
      </c>
      <c r="C50" s="582" t="s">
        <v>142</v>
      </c>
      <c r="D50" s="582"/>
      <c r="E50" s="582"/>
      <c r="F50" s="582"/>
      <c r="G50" s="321">
        <f>'Priedas 5'!$I$44</f>
        <v>0</v>
      </c>
      <c r="H50" s="269">
        <f t="shared" ref="H50:H76" si="21">SUM(AE50)</f>
        <v>0</v>
      </c>
      <c r="I50" s="269">
        <f t="shared" ref="I50:I76" si="22">SUM(AF50)</f>
        <v>0</v>
      </c>
      <c r="J50" s="269">
        <f t="shared" ref="J50:J76" si="23">SUM(AG50)</f>
        <v>0</v>
      </c>
      <c r="K50" s="269">
        <f t="shared" ref="K50:K76" si="24">SUM(AH50)</f>
        <v>0</v>
      </c>
      <c r="L50" s="269">
        <f t="shared" ref="L50:L76" si="25">SUM(AI50)</f>
        <v>0</v>
      </c>
      <c r="M50" s="269">
        <f t="shared" ref="M50:M76" si="26">SUM(AJ50)</f>
        <v>0</v>
      </c>
      <c r="N50" s="269">
        <f t="shared" ref="N50:N76" si="27">SUM(AK50)</f>
        <v>0</v>
      </c>
      <c r="O50" s="269">
        <f t="shared" ref="O50:O76" si="28">SUM(AL50)</f>
        <v>0</v>
      </c>
      <c r="P50" s="269">
        <f t="shared" ref="P50:P76" si="29">SUM(AM50)</f>
        <v>0</v>
      </c>
      <c r="Q50" s="269">
        <f t="shared" ref="Q50:Q76" si="30">SUM(AN50)</f>
        <v>0</v>
      </c>
      <c r="R50" s="269">
        <f t="shared" ref="R50:R76" si="31">SUM(AO50)</f>
        <v>0</v>
      </c>
      <c r="S50" s="269">
        <f t="shared" ref="S50:S76" si="32">SUM(AP50)</f>
        <v>0</v>
      </c>
      <c r="T50" s="269">
        <f t="shared" ref="T50:T76" si="33">SUM(AQ50)</f>
        <v>0</v>
      </c>
      <c r="U50" s="269">
        <f t="shared" ref="U50:U76" si="34">SUM(AR50)</f>
        <v>0</v>
      </c>
      <c r="V50" s="269">
        <f t="shared" ref="V50:V76" si="35">SUM(AS50)</f>
        <v>0</v>
      </c>
      <c r="W50" s="269">
        <f t="shared" ref="W50:W76" si="36">SUM(AT50)</f>
        <v>0</v>
      </c>
      <c r="X50" s="269">
        <f t="shared" ref="X50:X76" si="37">SUM(AU50)</f>
        <v>0</v>
      </c>
      <c r="Y50" s="269">
        <f t="shared" ref="Y50:Y76" si="38">SUM(AV50)</f>
        <v>0</v>
      </c>
      <c r="Z50" s="270"/>
      <c r="AA50" s="270"/>
      <c r="AB50" s="270"/>
      <c r="AC50" s="270"/>
      <c r="AD50" s="270"/>
      <c r="AE50" s="322"/>
      <c r="AF50" s="270"/>
      <c r="AG50" s="270"/>
      <c r="AH50" s="270"/>
      <c r="AI50" s="270"/>
      <c r="AJ50" s="270"/>
      <c r="AK50" s="269">
        <v>0</v>
      </c>
      <c r="AL50" s="270"/>
      <c r="AM50" s="270"/>
      <c r="AN50" s="270"/>
      <c r="AO50" s="270"/>
      <c r="AP50" s="270"/>
      <c r="AQ50" s="270"/>
      <c r="AR50" s="270"/>
      <c r="AS50" s="270"/>
      <c r="AT50" s="270"/>
      <c r="AU50" s="270"/>
      <c r="AV50" s="271"/>
      <c r="AZ50" s="203">
        <f t="shared" ref="AZ50:AZ81" si="39">G50-SUM(H50:AD50)</f>
        <v>0</v>
      </c>
      <c r="BA50" s="204" t="str">
        <f t="shared" ref="BA50:BA81" si="40">IF(AZ50&gt;0.5,"Prašome paskirstyti likusias sąnaudas",IF(AZ50&lt;-0.5,"Paskirstėte daugiau sąnaudų negu yra priskirta šiam pogrupiui","-"))</f>
        <v>-</v>
      </c>
    </row>
    <row r="51" spans="2:53" s="2" customFormat="1" ht="15" x14ac:dyDescent="0.25">
      <c r="B51" s="164" t="s">
        <v>143</v>
      </c>
      <c r="C51" s="582" t="s">
        <v>144</v>
      </c>
      <c r="D51" s="582"/>
      <c r="E51" s="582"/>
      <c r="F51" s="582"/>
      <c r="G51" s="321">
        <f>'Priedas 5'!$I$45</f>
        <v>0</v>
      </c>
      <c r="H51" s="269">
        <f t="shared" si="21"/>
        <v>0</v>
      </c>
      <c r="I51" s="269">
        <f t="shared" si="22"/>
        <v>0</v>
      </c>
      <c r="J51" s="269">
        <f t="shared" si="23"/>
        <v>0</v>
      </c>
      <c r="K51" s="269">
        <f t="shared" si="24"/>
        <v>0</v>
      </c>
      <c r="L51" s="269">
        <f t="shared" si="25"/>
        <v>0</v>
      </c>
      <c r="M51" s="269">
        <f t="shared" si="26"/>
        <v>0</v>
      </c>
      <c r="N51" s="269">
        <f t="shared" si="27"/>
        <v>0</v>
      </c>
      <c r="O51" s="269">
        <f t="shared" si="28"/>
        <v>0</v>
      </c>
      <c r="P51" s="269">
        <f t="shared" si="29"/>
        <v>0</v>
      </c>
      <c r="Q51" s="269">
        <f t="shared" si="30"/>
        <v>0</v>
      </c>
      <c r="R51" s="269">
        <f t="shared" si="31"/>
        <v>0</v>
      </c>
      <c r="S51" s="269">
        <f t="shared" si="32"/>
        <v>0</v>
      </c>
      <c r="T51" s="269">
        <f t="shared" si="33"/>
        <v>0</v>
      </c>
      <c r="U51" s="269">
        <f t="shared" si="34"/>
        <v>0</v>
      </c>
      <c r="V51" s="269">
        <f t="shared" si="35"/>
        <v>0</v>
      </c>
      <c r="W51" s="269">
        <f t="shared" si="36"/>
        <v>0</v>
      </c>
      <c r="X51" s="269">
        <f t="shared" si="37"/>
        <v>0</v>
      </c>
      <c r="Y51" s="269">
        <f t="shared" si="38"/>
        <v>0</v>
      </c>
      <c r="Z51" s="270"/>
      <c r="AA51" s="270"/>
      <c r="AB51" s="270"/>
      <c r="AC51" s="270"/>
      <c r="AD51" s="270"/>
      <c r="AE51" s="322"/>
      <c r="AF51" s="270"/>
      <c r="AG51" s="270"/>
      <c r="AH51" s="270"/>
      <c r="AI51" s="270"/>
      <c r="AJ51" s="270"/>
      <c r="AK51" s="269">
        <v>0</v>
      </c>
      <c r="AL51" s="270"/>
      <c r="AM51" s="270"/>
      <c r="AN51" s="270"/>
      <c r="AO51" s="270"/>
      <c r="AP51" s="270"/>
      <c r="AQ51" s="270"/>
      <c r="AR51" s="270"/>
      <c r="AS51" s="270"/>
      <c r="AT51" s="270"/>
      <c r="AU51" s="270"/>
      <c r="AV51" s="271"/>
      <c r="AZ51" s="203">
        <f t="shared" si="39"/>
        <v>0</v>
      </c>
      <c r="BA51" s="204" t="str">
        <f t="shared" si="40"/>
        <v>-</v>
      </c>
    </row>
    <row r="52" spans="2:53" s="2" customFormat="1" ht="15" x14ac:dyDescent="0.25">
      <c r="B52" s="164" t="s">
        <v>145</v>
      </c>
      <c r="C52" s="582" t="s">
        <v>146</v>
      </c>
      <c r="D52" s="582"/>
      <c r="E52" s="582"/>
      <c r="F52" s="582"/>
      <c r="G52" s="321">
        <f>'Priedas 5'!$I$46</f>
        <v>0</v>
      </c>
      <c r="H52" s="269">
        <f t="shared" si="21"/>
        <v>0</v>
      </c>
      <c r="I52" s="269">
        <f t="shared" si="22"/>
        <v>0</v>
      </c>
      <c r="J52" s="269">
        <f t="shared" si="23"/>
        <v>0</v>
      </c>
      <c r="K52" s="269">
        <f t="shared" si="24"/>
        <v>0</v>
      </c>
      <c r="L52" s="269">
        <f t="shared" si="25"/>
        <v>0</v>
      </c>
      <c r="M52" s="269">
        <f t="shared" si="26"/>
        <v>0</v>
      </c>
      <c r="N52" s="269">
        <f t="shared" si="27"/>
        <v>0</v>
      </c>
      <c r="O52" s="269">
        <f t="shared" si="28"/>
        <v>0</v>
      </c>
      <c r="P52" s="269">
        <f t="shared" si="29"/>
        <v>0</v>
      </c>
      <c r="Q52" s="269">
        <f t="shared" si="30"/>
        <v>0</v>
      </c>
      <c r="R52" s="269">
        <f t="shared" si="31"/>
        <v>0</v>
      </c>
      <c r="S52" s="269">
        <f t="shared" si="32"/>
        <v>0</v>
      </c>
      <c r="T52" s="269">
        <f t="shared" si="33"/>
        <v>0</v>
      </c>
      <c r="U52" s="269">
        <f t="shared" si="34"/>
        <v>0</v>
      </c>
      <c r="V52" s="269">
        <f t="shared" si="35"/>
        <v>0</v>
      </c>
      <c r="W52" s="269">
        <f t="shared" si="36"/>
        <v>0</v>
      </c>
      <c r="X52" s="269">
        <f t="shared" si="37"/>
        <v>0</v>
      </c>
      <c r="Y52" s="269">
        <f t="shared" si="38"/>
        <v>0</v>
      </c>
      <c r="Z52" s="270"/>
      <c r="AA52" s="270"/>
      <c r="AB52" s="270"/>
      <c r="AC52" s="270"/>
      <c r="AD52" s="270"/>
      <c r="AE52" s="322"/>
      <c r="AF52" s="270"/>
      <c r="AG52" s="270"/>
      <c r="AH52" s="270"/>
      <c r="AI52" s="270"/>
      <c r="AJ52" s="270"/>
      <c r="AK52" s="269">
        <v>0</v>
      </c>
      <c r="AL52" s="270"/>
      <c r="AM52" s="270"/>
      <c r="AN52" s="270"/>
      <c r="AO52" s="270"/>
      <c r="AP52" s="270"/>
      <c r="AQ52" s="270"/>
      <c r="AR52" s="270"/>
      <c r="AS52" s="270"/>
      <c r="AT52" s="270"/>
      <c r="AU52" s="270"/>
      <c r="AV52" s="271"/>
      <c r="AZ52" s="203">
        <f t="shared" si="39"/>
        <v>0</v>
      </c>
      <c r="BA52" s="204" t="str">
        <f t="shared" si="40"/>
        <v>-</v>
      </c>
    </row>
    <row r="53" spans="2:53" s="2" customFormat="1" ht="15" x14ac:dyDescent="0.25">
      <c r="B53" s="164" t="s">
        <v>147</v>
      </c>
      <c r="C53" s="582" t="s">
        <v>148</v>
      </c>
      <c r="D53" s="582"/>
      <c r="E53" s="582"/>
      <c r="F53" s="582"/>
      <c r="G53" s="321">
        <f>'Priedas 5'!$I$47</f>
        <v>0</v>
      </c>
      <c r="H53" s="269">
        <f t="shared" si="21"/>
        <v>0</v>
      </c>
      <c r="I53" s="269">
        <f t="shared" si="22"/>
        <v>0</v>
      </c>
      <c r="J53" s="269">
        <f t="shared" si="23"/>
        <v>0</v>
      </c>
      <c r="K53" s="269">
        <f t="shared" si="24"/>
        <v>0</v>
      </c>
      <c r="L53" s="269">
        <f t="shared" si="25"/>
        <v>0</v>
      </c>
      <c r="M53" s="269">
        <f t="shared" si="26"/>
        <v>0</v>
      </c>
      <c r="N53" s="269">
        <f t="shared" si="27"/>
        <v>0</v>
      </c>
      <c r="O53" s="269">
        <f t="shared" si="28"/>
        <v>0</v>
      </c>
      <c r="P53" s="269">
        <f t="shared" si="29"/>
        <v>0</v>
      </c>
      <c r="Q53" s="269">
        <f t="shared" si="30"/>
        <v>0</v>
      </c>
      <c r="R53" s="269">
        <f t="shared" si="31"/>
        <v>0</v>
      </c>
      <c r="S53" s="269">
        <f t="shared" si="32"/>
        <v>0</v>
      </c>
      <c r="T53" s="269">
        <f t="shared" si="33"/>
        <v>0</v>
      </c>
      <c r="U53" s="269">
        <f t="shared" si="34"/>
        <v>0</v>
      </c>
      <c r="V53" s="269">
        <f t="shared" si="35"/>
        <v>0</v>
      </c>
      <c r="W53" s="269">
        <f t="shared" si="36"/>
        <v>0</v>
      </c>
      <c r="X53" s="269">
        <f t="shared" si="37"/>
        <v>0</v>
      </c>
      <c r="Y53" s="269">
        <f t="shared" si="38"/>
        <v>0</v>
      </c>
      <c r="Z53" s="270"/>
      <c r="AA53" s="270"/>
      <c r="AB53" s="270"/>
      <c r="AC53" s="270"/>
      <c r="AD53" s="270"/>
      <c r="AE53" s="322"/>
      <c r="AF53" s="270"/>
      <c r="AG53" s="270"/>
      <c r="AH53" s="270"/>
      <c r="AI53" s="270"/>
      <c r="AJ53" s="270"/>
      <c r="AK53" s="269">
        <v>0</v>
      </c>
      <c r="AL53" s="270"/>
      <c r="AM53" s="270"/>
      <c r="AN53" s="270"/>
      <c r="AO53" s="270"/>
      <c r="AP53" s="270"/>
      <c r="AQ53" s="270"/>
      <c r="AR53" s="270"/>
      <c r="AS53" s="270"/>
      <c r="AT53" s="270"/>
      <c r="AU53" s="270"/>
      <c r="AV53" s="271"/>
      <c r="AZ53" s="203">
        <f t="shared" si="39"/>
        <v>0</v>
      </c>
      <c r="BA53" s="204" t="str">
        <f t="shared" si="40"/>
        <v>-</v>
      </c>
    </row>
    <row r="54" spans="2:53" s="2" customFormat="1" ht="15" x14ac:dyDescent="0.25">
      <c r="B54" s="164" t="s">
        <v>149</v>
      </c>
      <c r="C54" s="582" t="s">
        <v>150</v>
      </c>
      <c r="D54" s="582"/>
      <c r="E54" s="582"/>
      <c r="F54" s="582"/>
      <c r="G54" s="321">
        <f>'Priedas 5'!$I$48</f>
        <v>0</v>
      </c>
      <c r="H54" s="269">
        <f t="shared" si="21"/>
        <v>0</v>
      </c>
      <c r="I54" s="269">
        <f t="shared" si="22"/>
        <v>0</v>
      </c>
      <c r="J54" s="269">
        <f t="shared" si="23"/>
        <v>0</v>
      </c>
      <c r="K54" s="269">
        <f t="shared" si="24"/>
        <v>0</v>
      </c>
      <c r="L54" s="269">
        <f t="shared" si="25"/>
        <v>0</v>
      </c>
      <c r="M54" s="269">
        <f t="shared" si="26"/>
        <v>0</v>
      </c>
      <c r="N54" s="269">
        <f t="shared" si="27"/>
        <v>0</v>
      </c>
      <c r="O54" s="269">
        <f t="shared" si="28"/>
        <v>0</v>
      </c>
      <c r="P54" s="269">
        <f t="shared" si="29"/>
        <v>0</v>
      </c>
      <c r="Q54" s="269">
        <f t="shared" si="30"/>
        <v>0</v>
      </c>
      <c r="R54" s="269">
        <f t="shared" si="31"/>
        <v>0</v>
      </c>
      <c r="S54" s="269">
        <f t="shared" si="32"/>
        <v>0</v>
      </c>
      <c r="T54" s="269">
        <f t="shared" si="33"/>
        <v>0</v>
      </c>
      <c r="U54" s="269">
        <f t="shared" si="34"/>
        <v>0</v>
      </c>
      <c r="V54" s="269">
        <f t="shared" si="35"/>
        <v>0</v>
      </c>
      <c r="W54" s="269">
        <f t="shared" si="36"/>
        <v>0</v>
      </c>
      <c r="X54" s="269">
        <f t="shared" si="37"/>
        <v>0</v>
      </c>
      <c r="Y54" s="269">
        <f t="shared" si="38"/>
        <v>0</v>
      </c>
      <c r="Z54" s="270"/>
      <c r="AA54" s="270"/>
      <c r="AB54" s="270"/>
      <c r="AC54" s="270"/>
      <c r="AD54" s="270"/>
      <c r="AE54" s="322"/>
      <c r="AF54" s="270"/>
      <c r="AG54" s="270"/>
      <c r="AH54" s="270"/>
      <c r="AI54" s="270"/>
      <c r="AJ54" s="270"/>
      <c r="AK54" s="269">
        <v>0</v>
      </c>
      <c r="AL54" s="270"/>
      <c r="AM54" s="270"/>
      <c r="AN54" s="270"/>
      <c r="AO54" s="270"/>
      <c r="AP54" s="270"/>
      <c r="AQ54" s="270"/>
      <c r="AR54" s="270"/>
      <c r="AS54" s="270"/>
      <c r="AT54" s="270"/>
      <c r="AU54" s="270"/>
      <c r="AV54" s="271"/>
      <c r="AZ54" s="203">
        <f t="shared" si="39"/>
        <v>0</v>
      </c>
      <c r="BA54" s="204" t="str">
        <f t="shared" si="40"/>
        <v>-</v>
      </c>
    </row>
    <row r="55" spans="2:53" s="2" customFormat="1" ht="15" x14ac:dyDescent="0.25">
      <c r="B55" s="164" t="s">
        <v>151</v>
      </c>
      <c r="C55" s="582" t="s">
        <v>152</v>
      </c>
      <c r="D55" s="582"/>
      <c r="E55" s="582"/>
      <c r="F55" s="582"/>
      <c r="G55" s="321">
        <f>'Priedas 5'!$I$49</f>
        <v>0</v>
      </c>
      <c r="H55" s="269">
        <f t="shared" si="21"/>
        <v>0</v>
      </c>
      <c r="I55" s="269">
        <f t="shared" si="22"/>
        <v>0</v>
      </c>
      <c r="J55" s="269">
        <f t="shared" si="23"/>
        <v>0</v>
      </c>
      <c r="K55" s="269">
        <f t="shared" si="24"/>
        <v>0</v>
      </c>
      <c r="L55" s="269">
        <f t="shared" si="25"/>
        <v>0</v>
      </c>
      <c r="M55" s="269">
        <f t="shared" si="26"/>
        <v>0</v>
      </c>
      <c r="N55" s="269">
        <f t="shared" si="27"/>
        <v>0</v>
      </c>
      <c r="O55" s="269">
        <f t="shared" si="28"/>
        <v>0</v>
      </c>
      <c r="P55" s="269">
        <f t="shared" si="29"/>
        <v>0</v>
      </c>
      <c r="Q55" s="269">
        <f t="shared" si="30"/>
        <v>0</v>
      </c>
      <c r="R55" s="269">
        <f t="shared" si="31"/>
        <v>0</v>
      </c>
      <c r="S55" s="269">
        <f t="shared" si="32"/>
        <v>0</v>
      </c>
      <c r="T55" s="269">
        <f t="shared" si="33"/>
        <v>0</v>
      </c>
      <c r="U55" s="269">
        <f t="shared" si="34"/>
        <v>0</v>
      </c>
      <c r="V55" s="269">
        <f t="shared" si="35"/>
        <v>0</v>
      </c>
      <c r="W55" s="269">
        <f t="shared" si="36"/>
        <v>0</v>
      </c>
      <c r="X55" s="269">
        <f t="shared" si="37"/>
        <v>0</v>
      </c>
      <c r="Y55" s="269">
        <f t="shared" si="38"/>
        <v>0</v>
      </c>
      <c r="Z55" s="288"/>
      <c r="AA55" s="288"/>
      <c r="AB55" s="288"/>
      <c r="AC55" s="288"/>
      <c r="AD55" s="288"/>
      <c r="AE55" s="328"/>
      <c r="AF55" s="288"/>
      <c r="AG55" s="288"/>
      <c r="AH55" s="288"/>
      <c r="AI55" s="288"/>
      <c r="AJ55" s="288"/>
      <c r="AK55" s="269">
        <v>0</v>
      </c>
      <c r="AL55" s="270"/>
      <c r="AM55" s="270"/>
      <c r="AN55" s="270"/>
      <c r="AO55" s="270"/>
      <c r="AP55" s="288"/>
      <c r="AQ55" s="288"/>
      <c r="AR55" s="288"/>
      <c r="AS55" s="288"/>
      <c r="AT55" s="288"/>
      <c r="AU55" s="288"/>
      <c r="AV55" s="289"/>
      <c r="AZ55" s="203">
        <f t="shared" si="39"/>
        <v>0</v>
      </c>
      <c r="BA55" s="204" t="str">
        <f t="shared" si="40"/>
        <v>-</v>
      </c>
    </row>
    <row r="56" spans="2:53" s="2" customFormat="1" ht="28.5" customHeight="1" x14ac:dyDescent="0.25">
      <c r="B56" s="164" t="s">
        <v>153</v>
      </c>
      <c r="C56" s="582" t="s">
        <v>154</v>
      </c>
      <c r="D56" s="582"/>
      <c r="E56" s="582"/>
      <c r="F56" s="582"/>
      <c r="G56" s="321">
        <f>'Priedas 5'!$I$50</f>
        <v>0</v>
      </c>
      <c r="H56" s="269">
        <f t="shared" si="21"/>
        <v>0</v>
      </c>
      <c r="I56" s="269">
        <f t="shared" si="22"/>
        <v>0</v>
      </c>
      <c r="J56" s="269">
        <f t="shared" si="23"/>
        <v>0</v>
      </c>
      <c r="K56" s="269">
        <f t="shared" si="24"/>
        <v>0</v>
      </c>
      <c r="L56" s="269">
        <f t="shared" si="25"/>
        <v>0</v>
      </c>
      <c r="M56" s="269">
        <f t="shared" si="26"/>
        <v>0</v>
      </c>
      <c r="N56" s="269">
        <f t="shared" si="27"/>
        <v>0</v>
      </c>
      <c r="O56" s="269">
        <f t="shared" si="28"/>
        <v>0</v>
      </c>
      <c r="P56" s="269">
        <f t="shared" si="29"/>
        <v>0</v>
      </c>
      <c r="Q56" s="269">
        <f t="shared" si="30"/>
        <v>0</v>
      </c>
      <c r="R56" s="269">
        <f t="shared" si="31"/>
        <v>0</v>
      </c>
      <c r="S56" s="269">
        <f t="shared" si="32"/>
        <v>0</v>
      </c>
      <c r="T56" s="269">
        <f t="shared" si="33"/>
        <v>0</v>
      </c>
      <c r="U56" s="269">
        <f t="shared" si="34"/>
        <v>0</v>
      </c>
      <c r="V56" s="269">
        <f t="shared" si="35"/>
        <v>0</v>
      </c>
      <c r="W56" s="269">
        <f t="shared" si="36"/>
        <v>0</v>
      </c>
      <c r="X56" s="269">
        <f t="shared" si="37"/>
        <v>0</v>
      </c>
      <c r="Y56" s="269">
        <f t="shared" si="38"/>
        <v>0</v>
      </c>
      <c r="Z56" s="270"/>
      <c r="AA56" s="270"/>
      <c r="AB56" s="270"/>
      <c r="AC56" s="270"/>
      <c r="AD56" s="270"/>
      <c r="AE56" s="322"/>
      <c r="AF56" s="270"/>
      <c r="AG56" s="270"/>
      <c r="AH56" s="270"/>
      <c r="AI56" s="270"/>
      <c r="AJ56" s="270"/>
      <c r="AK56" s="269">
        <v>0</v>
      </c>
      <c r="AL56" s="270"/>
      <c r="AM56" s="270"/>
      <c r="AN56" s="270"/>
      <c r="AO56" s="270"/>
      <c r="AP56" s="270"/>
      <c r="AQ56" s="270"/>
      <c r="AR56" s="270"/>
      <c r="AS56" s="270"/>
      <c r="AT56" s="270"/>
      <c r="AU56" s="270"/>
      <c r="AV56" s="271"/>
      <c r="AZ56" s="203">
        <f t="shared" si="39"/>
        <v>0</v>
      </c>
      <c r="BA56" s="204" t="str">
        <f t="shared" si="40"/>
        <v>-</v>
      </c>
    </row>
    <row r="57" spans="2:53" s="2" customFormat="1" ht="15" customHeight="1" x14ac:dyDescent="0.25">
      <c r="B57" s="164" t="s">
        <v>155</v>
      </c>
      <c r="C57" s="582" t="s">
        <v>156</v>
      </c>
      <c r="D57" s="582"/>
      <c r="E57" s="582"/>
      <c r="F57" s="582"/>
      <c r="G57" s="321">
        <f>'Priedas 5'!$I$51</f>
        <v>0</v>
      </c>
      <c r="H57" s="269">
        <f t="shared" si="21"/>
        <v>0</v>
      </c>
      <c r="I57" s="269">
        <f t="shared" si="22"/>
        <v>0</v>
      </c>
      <c r="J57" s="269">
        <f t="shared" si="23"/>
        <v>0</v>
      </c>
      <c r="K57" s="269">
        <f t="shared" si="24"/>
        <v>0</v>
      </c>
      <c r="L57" s="269">
        <f t="shared" si="25"/>
        <v>0</v>
      </c>
      <c r="M57" s="269">
        <f t="shared" si="26"/>
        <v>0</v>
      </c>
      <c r="N57" s="269">
        <f t="shared" si="27"/>
        <v>0</v>
      </c>
      <c r="O57" s="269">
        <f t="shared" si="28"/>
        <v>0</v>
      </c>
      <c r="P57" s="269">
        <f t="shared" si="29"/>
        <v>0</v>
      </c>
      <c r="Q57" s="269">
        <f t="shared" si="30"/>
        <v>0</v>
      </c>
      <c r="R57" s="269">
        <f t="shared" si="31"/>
        <v>0</v>
      </c>
      <c r="S57" s="269">
        <f t="shared" si="32"/>
        <v>0</v>
      </c>
      <c r="T57" s="269">
        <f t="shared" si="33"/>
        <v>0</v>
      </c>
      <c r="U57" s="269">
        <f t="shared" si="34"/>
        <v>0</v>
      </c>
      <c r="V57" s="269">
        <f t="shared" si="35"/>
        <v>0</v>
      </c>
      <c r="W57" s="269">
        <f t="shared" si="36"/>
        <v>0</v>
      </c>
      <c r="X57" s="269">
        <f t="shared" si="37"/>
        <v>0</v>
      </c>
      <c r="Y57" s="269">
        <f t="shared" si="38"/>
        <v>0</v>
      </c>
      <c r="Z57" s="270"/>
      <c r="AA57" s="270"/>
      <c r="AB57" s="270"/>
      <c r="AC57" s="270"/>
      <c r="AD57" s="270"/>
      <c r="AE57" s="322"/>
      <c r="AF57" s="270"/>
      <c r="AG57" s="270"/>
      <c r="AH57" s="270"/>
      <c r="AI57" s="270"/>
      <c r="AJ57" s="270"/>
      <c r="AK57" s="269">
        <v>0</v>
      </c>
      <c r="AL57" s="270"/>
      <c r="AM57" s="270"/>
      <c r="AN57" s="270"/>
      <c r="AO57" s="270"/>
      <c r="AP57" s="270"/>
      <c r="AQ57" s="270"/>
      <c r="AR57" s="270"/>
      <c r="AS57" s="270"/>
      <c r="AT57" s="270"/>
      <c r="AU57" s="270"/>
      <c r="AV57" s="271"/>
      <c r="AZ57" s="203">
        <f t="shared" si="39"/>
        <v>0</v>
      </c>
      <c r="BA57" s="204" t="str">
        <f t="shared" si="40"/>
        <v>-</v>
      </c>
    </row>
    <row r="58" spans="2:53" s="2" customFormat="1" ht="15" customHeight="1" x14ac:dyDescent="0.25">
      <c r="B58" s="163" t="s">
        <v>157</v>
      </c>
      <c r="C58" s="582" t="s">
        <v>158</v>
      </c>
      <c r="D58" s="582"/>
      <c r="E58" s="582"/>
      <c r="F58" s="582"/>
      <c r="G58" s="321">
        <f>'Priedas 5'!$I$52</f>
        <v>0</v>
      </c>
      <c r="H58" s="269">
        <f t="shared" si="21"/>
        <v>0</v>
      </c>
      <c r="I58" s="269">
        <f t="shared" si="22"/>
        <v>0</v>
      </c>
      <c r="J58" s="269">
        <f t="shared" si="23"/>
        <v>0</v>
      </c>
      <c r="K58" s="269">
        <f t="shared" si="24"/>
        <v>0</v>
      </c>
      <c r="L58" s="269">
        <f t="shared" si="25"/>
        <v>0</v>
      </c>
      <c r="M58" s="269">
        <f t="shared" si="26"/>
        <v>0</v>
      </c>
      <c r="N58" s="269">
        <f t="shared" si="27"/>
        <v>0</v>
      </c>
      <c r="O58" s="269">
        <f t="shared" si="28"/>
        <v>0</v>
      </c>
      <c r="P58" s="269">
        <f t="shared" si="29"/>
        <v>0</v>
      </c>
      <c r="Q58" s="269">
        <f t="shared" si="30"/>
        <v>0</v>
      </c>
      <c r="R58" s="269">
        <f t="shared" si="31"/>
        <v>0</v>
      </c>
      <c r="S58" s="269">
        <f t="shared" si="32"/>
        <v>0</v>
      </c>
      <c r="T58" s="269">
        <f t="shared" si="33"/>
        <v>0</v>
      </c>
      <c r="U58" s="269">
        <f t="shared" si="34"/>
        <v>0</v>
      </c>
      <c r="V58" s="269">
        <f t="shared" si="35"/>
        <v>0</v>
      </c>
      <c r="W58" s="269">
        <f t="shared" si="36"/>
        <v>0</v>
      </c>
      <c r="X58" s="269">
        <f t="shared" si="37"/>
        <v>0</v>
      </c>
      <c r="Y58" s="269">
        <f t="shared" si="38"/>
        <v>0</v>
      </c>
      <c r="Z58" s="270"/>
      <c r="AA58" s="270"/>
      <c r="AB58" s="270"/>
      <c r="AC58" s="270"/>
      <c r="AD58" s="270"/>
      <c r="AE58" s="322"/>
      <c r="AF58" s="270"/>
      <c r="AG58" s="270"/>
      <c r="AH58" s="270"/>
      <c r="AI58" s="270"/>
      <c r="AJ58" s="270"/>
      <c r="AK58" s="269">
        <v>0</v>
      </c>
      <c r="AL58" s="270"/>
      <c r="AM58" s="270"/>
      <c r="AN58" s="270"/>
      <c r="AO58" s="270"/>
      <c r="AP58" s="270"/>
      <c r="AQ58" s="270"/>
      <c r="AR58" s="270"/>
      <c r="AS58" s="270"/>
      <c r="AT58" s="270"/>
      <c r="AU58" s="270"/>
      <c r="AV58" s="271"/>
      <c r="AZ58" s="203">
        <f t="shared" si="39"/>
        <v>0</v>
      </c>
      <c r="BA58" s="204" t="str">
        <f t="shared" si="40"/>
        <v>-</v>
      </c>
    </row>
    <row r="59" spans="2:53" s="2" customFormat="1" ht="15" customHeight="1" x14ac:dyDescent="0.25">
      <c r="B59" s="163" t="s">
        <v>159</v>
      </c>
      <c r="C59" s="592" t="s">
        <v>160</v>
      </c>
      <c r="D59" s="582"/>
      <c r="E59" s="582"/>
      <c r="F59" s="582"/>
      <c r="G59" s="321">
        <f>'Priedas 5'!$I$53</f>
        <v>0</v>
      </c>
      <c r="H59" s="269">
        <f t="shared" si="21"/>
        <v>0</v>
      </c>
      <c r="I59" s="269">
        <f t="shared" si="22"/>
        <v>0</v>
      </c>
      <c r="J59" s="269">
        <f t="shared" si="23"/>
        <v>0</v>
      </c>
      <c r="K59" s="269">
        <f t="shared" si="24"/>
        <v>0</v>
      </c>
      <c r="L59" s="269">
        <f t="shared" si="25"/>
        <v>0</v>
      </c>
      <c r="M59" s="269">
        <f t="shared" si="26"/>
        <v>0</v>
      </c>
      <c r="N59" s="269">
        <f t="shared" si="27"/>
        <v>0</v>
      </c>
      <c r="O59" s="269">
        <f t="shared" si="28"/>
        <v>0</v>
      </c>
      <c r="P59" s="269">
        <f t="shared" si="29"/>
        <v>0</v>
      </c>
      <c r="Q59" s="269">
        <f t="shared" si="30"/>
        <v>0</v>
      </c>
      <c r="R59" s="269">
        <f t="shared" si="31"/>
        <v>0</v>
      </c>
      <c r="S59" s="269">
        <f t="shared" si="32"/>
        <v>0</v>
      </c>
      <c r="T59" s="269">
        <f t="shared" si="33"/>
        <v>0</v>
      </c>
      <c r="U59" s="269">
        <f t="shared" si="34"/>
        <v>0</v>
      </c>
      <c r="V59" s="269">
        <f t="shared" si="35"/>
        <v>0</v>
      </c>
      <c r="W59" s="269">
        <f t="shared" si="36"/>
        <v>0</v>
      </c>
      <c r="X59" s="269">
        <f t="shared" si="37"/>
        <v>0</v>
      </c>
      <c r="Y59" s="269">
        <f t="shared" si="38"/>
        <v>0</v>
      </c>
      <c r="Z59" s="270"/>
      <c r="AA59" s="270"/>
      <c r="AB59" s="270"/>
      <c r="AC59" s="270"/>
      <c r="AD59" s="270"/>
      <c r="AE59" s="322"/>
      <c r="AF59" s="270"/>
      <c r="AG59" s="270"/>
      <c r="AH59" s="270"/>
      <c r="AI59" s="270"/>
      <c r="AJ59" s="270"/>
      <c r="AK59" s="269">
        <v>0</v>
      </c>
      <c r="AL59" s="270"/>
      <c r="AM59" s="270"/>
      <c r="AN59" s="270"/>
      <c r="AO59" s="270"/>
      <c r="AP59" s="270"/>
      <c r="AQ59" s="270"/>
      <c r="AR59" s="270"/>
      <c r="AS59" s="270"/>
      <c r="AT59" s="270"/>
      <c r="AU59" s="270"/>
      <c r="AV59" s="271"/>
      <c r="AZ59" s="203">
        <f t="shared" si="39"/>
        <v>0</v>
      </c>
      <c r="BA59" s="204" t="str">
        <f t="shared" si="40"/>
        <v>-</v>
      </c>
    </row>
    <row r="60" spans="2:53" s="2" customFormat="1" ht="15" customHeight="1" x14ac:dyDescent="0.25">
      <c r="B60" s="163" t="s">
        <v>161</v>
      </c>
      <c r="C60" s="592" t="s">
        <v>162</v>
      </c>
      <c r="D60" s="582"/>
      <c r="E60" s="582"/>
      <c r="F60" s="582"/>
      <c r="G60" s="321">
        <f>'Priedas 5'!$I$54</f>
        <v>0</v>
      </c>
      <c r="H60" s="269">
        <f t="shared" si="21"/>
        <v>0</v>
      </c>
      <c r="I60" s="269">
        <f t="shared" si="22"/>
        <v>0</v>
      </c>
      <c r="J60" s="269">
        <f t="shared" si="23"/>
        <v>0</v>
      </c>
      <c r="K60" s="269">
        <f t="shared" si="24"/>
        <v>0</v>
      </c>
      <c r="L60" s="269">
        <f t="shared" si="25"/>
        <v>0</v>
      </c>
      <c r="M60" s="269">
        <f t="shared" si="26"/>
        <v>0</v>
      </c>
      <c r="N60" s="269">
        <f t="shared" si="27"/>
        <v>0</v>
      </c>
      <c r="O60" s="269">
        <f t="shared" si="28"/>
        <v>0</v>
      </c>
      <c r="P60" s="269">
        <f t="shared" si="29"/>
        <v>0</v>
      </c>
      <c r="Q60" s="269">
        <f t="shared" si="30"/>
        <v>0</v>
      </c>
      <c r="R60" s="269">
        <f t="shared" si="31"/>
        <v>0</v>
      </c>
      <c r="S60" s="269">
        <f t="shared" si="32"/>
        <v>0</v>
      </c>
      <c r="T60" s="269">
        <f t="shared" si="33"/>
        <v>0</v>
      </c>
      <c r="U60" s="269">
        <f t="shared" si="34"/>
        <v>0</v>
      </c>
      <c r="V60" s="269">
        <f t="shared" si="35"/>
        <v>0</v>
      </c>
      <c r="W60" s="269">
        <f t="shared" si="36"/>
        <v>0</v>
      </c>
      <c r="X60" s="269">
        <f t="shared" si="37"/>
        <v>0</v>
      </c>
      <c r="Y60" s="269">
        <f t="shared" si="38"/>
        <v>0</v>
      </c>
      <c r="Z60" s="270"/>
      <c r="AA60" s="270"/>
      <c r="AB60" s="270"/>
      <c r="AC60" s="270"/>
      <c r="AD60" s="270"/>
      <c r="AE60" s="322"/>
      <c r="AF60" s="270"/>
      <c r="AG60" s="270"/>
      <c r="AH60" s="270"/>
      <c r="AI60" s="270"/>
      <c r="AJ60" s="270"/>
      <c r="AK60" s="269">
        <v>0</v>
      </c>
      <c r="AL60" s="270"/>
      <c r="AM60" s="270"/>
      <c r="AN60" s="270"/>
      <c r="AO60" s="270"/>
      <c r="AP60" s="270"/>
      <c r="AQ60" s="270"/>
      <c r="AR60" s="270"/>
      <c r="AS60" s="270"/>
      <c r="AT60" s="270"/>
      <c r="AU60" s="270"/>
      <c r="AV60" s="271"/>
      <c r="AZ60" s="203">
        <f t="shared" si="39"/>
        <v>0</v>
      </c>
      <c r="BA60" s="204" t="str">
        <f t="shared" si="40"/>
        <v>-</v>
      </c>
    </row>
    <row r="61" spans="2:53" s="2" customFormat="1" ht="15" customHeight="1" x14ac:dyDescent="0.25">
      <c r="B61" s="163" t="s">
        <v>163</v>
      </c>
      <c r="C61" s="592" t="s">
        <v>164</v>
      </c>
      <c r="D61" s="582"/>
      <c r="E61" s="582"/>
      <c r="F61" s="582"/>
      <c r="G61" s="321">
        <f>'Priedas 5'!$I$55</f>
        <v>0</v>
      </c>
      <c r="H61" s="269">
        <f t="shared" si="21"/>
        <v>0</v>
      </c>
      <c r="I61" s="269">
        <f t="shared" si="22"/>
        <v>0</v>
      </c>
      <c r="J61" s="269">
        <f t="shared" si="23"/>
        <v>0</v>
      </c>
      <c r="K61" s="269">
        <f t="shared" si="24"/>
        <v>0</v>
      </c>
      <c r="L61" s="269">
        <f t="shared" si="25"/>
        <v>0</v>
      </c>
      <c r="M61" s="269">
        <f t="shared" si="26"/>
        <v>0</v>
      </c>
      <c r="N61" s="269">
        <f t="shared" si="27"/>
        <v>0</v>
      </c>
      <c r="O61" s="269">
        <f t="shared" si="28"/>
        <v>0</v>
      </c>
      <c r="P61" s="269">
        <f t="shared" si="29"/>
        <v>0</v>
      </c>
      <c r="Q61" s="269">
        <f t="shared" si="30"/>
        <v>0</v>
      </c>
      <c r="R61" s="269">
        <f t="shared" si="31"/>
        <v>0</v>
      </c>
      <c r="S61" s="269">
        <f t="shared" si="32"/>
        <v>0</v>
      </c>
      <c r="T61" s="269">
        <f t="shared" si="33"/>
        <v>0</v>
      </c>
      <c r="U61" s="269">
        <f t="shared" si="34"/>
        <v>0</v>
      </c>
      <c r="V61" s="269">
        <f t="shared" si="35"/>
        <v>0</v>
      </c>
      <c r="W61" s="269">
        <f t="shared" si="36"/>
        <v>0</v>
      </c>
      <c r="X61" s="269">
        <f t="shared" si="37"/>
        <v>0</v>
      </c>
      <c r="Y61" s="269">
        <f t="shared" si="38"/>
        <v>0</v>
      </c>
      <c r="Z61" s="270"/>
      <c r="AA61" s="270"/>
      <c r="AB61" s="270"/>
      <c r="AC61" s="270"/>
      <c r="AD61" s="270"/>
      <c r="AE61" s="322"/>
      <c r="AF61" s="270"/>
      <c r="AG61" s="270"/>
      <c r="AH61" s="270"/>
      <c r="AI61" s="270"/>
      <c r="AJ61" s="270"/>
      <c r="AK61" s="269">
        <v>0</v>
      </c>
      <c r="AL61" s="270"/>
      <c r="AM61" s="270"/>
      <c r="AN61" s="270"/>
      <c r="AO61" s="270"/>
      <c r="AP61" s="270"/>
      <c r="AQ61" s="270"/>
      <c r="AR61" s="270"/>
      <c r="AS61" s="270"/>
      <c r="AT61" s="270"/>
      <c r="AU61" s="270"/>
      <c r="AV61" s="271"/>
      <c r="AZ61" s="203">
        <f t="shared" si="39"/>
        <v>0</v>
      </c>
      <c r="BA61" s="204" t="str">
        <f t="shared" si="40"/>
        <v>-</v>
      </c>
    </row>
    <row r="62" spans="2:53" s="2" customFormat="1" ht="15" x14ac:dyDescent="0.25">
      <c r="B62" s="163" t="s">
        <v>165</v>
      </c>
      <c r="C62" s="582" t="s">
        <v>166</v>
      </c>
      <c r="D62" s="582"/>
      <c r="E62" s="582"/>
      <c r="F62" s="582"/>
      <c r="G62" s="321">
        <f>'Priedas 5'!$I$56</f>
        <v>0</v>
      </c>
      <c r="H62" s="269">
        <f t="shared" si="21"/>
        <v>0</v>
      </c>
      <c r="I62" s="269">
        <f t="shared" si="22"/>
        <v>0</v>
      </c>
      <c r="J62" s="269">
        <f t="shared" si="23"/>
        <v>0</v>
      </c>
      <c r="K62" s="269">
        <f t="shared" si="24"/>
        <v>0</v>
      </c>
      <c r="L62" s="269">
        <f t="shared" si="25"/>
        <v>0</v>
      </c>
      <c r="M62" s="269">
        <f t="shared" si="26"/>
        <v>0</v>
      </c>
      <c r="N62" s="269">
        <f t="shared" si="27"/>
        <v>0</v>
      </c>
      <c r="O62" s="269">
        <f t="shared" si="28"/>
        <v>0</v>
      </c>
      <c r="P62" s="269">
        <f t="shared" si="29"/>
        <v>0</v>
      </c>
      <c r="Q62" s="269">
        <f t="shared" si="30"/>
        <v>0</v>
      </c>
      <c r="R62" s="269">
        <f t="shared" si="31"/>
        <v>0</v>
      </c>
      <c r="S62" s="269">
        <f t="shared" si="32"/>
        <v>0</v>
      </c>
      <c r="T62" s="269">
        <f t="shared" si="33"/>
        <v>0</v>
      </c>
      <c r="U62" s="269">
        <f t="shared" si="34"/>
        <v>0</v>
      </c>
      <c r="V62" s="269">
        <f t="shared" si="35"/>
        <v>0</v>
      </c>
      <c r="W62" s="269">
        <f t="shared" si="36"/>
        <v>0</v>
      </c>
      <c r="X62" s="269">
        <f t="shared" si="37"/>
        <v>0</v>
      </c>
      <c r="Y62" s="269">
        <f t="shared" si="38"/>
        <v>0</v>
      </c>
      <c r="Z62" s="293"/>
      <c r="AA62" s="293"/>
      <c r="AB62" s="293"/>
      <c r="AC62" s="293"/>
      <c r="AD62" s="293"/>
      <c r="AE62" s="327"/>
      <c r="AF62" s="293"/>
      <c r="AG62" s="293"/>
      <c r="AH62" s="293"/>
      <c r="AI62" s="293"/>
      <c r="AJ62" s="293"/>
      <c r="AK62" s="269">
        <v>0</v>
      </c>
      <c r="AL62" s="270"/>
      <c r="AM62" s="270"/>
      <c r="AN62" s="270"/>
      <c r="AO62" s="270"/>
      <c r="AP62" s="293"/>
      <c r="AQ62" s="293"/>
      <c r="AR62" s="293"/>
      <c r="AS62" s="293"/>
      <c r="AT62" s="293"/>
      <c r="AU62" s="293"/>
      <c r="AV62" s="294"/>
      <c r="AZ62" s="203">
        <f t="shared" si="39"/>
        <v>0</v>
      </c>
      <c r="BA62" s="204" t="str">
        <f t="shared" si="40"/>
        <v>-</v>
      </c>
    </row>
    <row r="63" spans="2:53" s="2" customFormat="1" ht="15" x14ac:dyDescent="0.25">
      <c r="B63" s="163" t="s">
        <v>167</v>
      </c>
      <c r="C63" s="582" t="s">
        <v>168</v>
      </c>
      <c r="D63" s="582"/>
      <c r="E63" s="582"/>
      <c r="F63" s="582"/>
      <c r="G63" s="321">
        <f>'Priedas 5'!$I$57</f>
        <v>0</v>
      </c>
      <c r="H63" s="269">
        <f t="shared" si="21"/>
        <v>0</v>
      </c>
      <c r="I63" s="269">
        <f t="shared" si="22"/>
        <v>0</v>
      </c>
      <c r="J63" s="269">
        <f t="shared" si="23"/>
        <v>0</v>
      </c>
      <c r="K63" s="269">
        <f t="shared" si="24"/>
        <v>0</v>
      </c>
      <c r="L63" s="269">
        <f t="shared" si="25"/>
        <v>0</v>
      </c>
      <c r="M63" s="269">
        <f t="shared" si="26"/>
        <v>0</v>
      </c>
      <c r="N63" s="269">
        <f t="shared" si="27"/>
        <v>0</v>
      </c>
      <c r="O63" s="269">
        <f t="shared" si="28"/>
        <v>0</v>
      </c>
      <c r="P63" s="269">
        <f t="shared" si="29"/>
        <v>0</v>
      </c>
      <c r="Q63" s="269">
        <f t="shared" si="30"/>
        <v>0</v>
      </c>
      <c r="R63" s="269">
        <f t="shared" si="31"/>
        <v>0</v>
      </c>
      <c r="S63" s="269">
        <f t="shared" si="32"/>
        <v>0</v>
      </c>
      <c r="T63" s="269">
        <f t="shared" si="33"/>
        <v>0</v>
      </c>
      <c r="U63" s="269">
        <f t="shared" si="34"/>
        <v>0</v>
      </c>
      <c r="V63" s="269">
        <f t="shared" si="35"/>
        <v>0</v>
      </c>
      <c r="W63" s="269">
        <f t="shared" si="36"/>
        <v>0</v>
      </c>
      <c r="X63" s="269">
        <f t="shared" si="37"/>
        <v>0</v>
      </c>
      <c r="Y63" s="269">
        <f t="shared" si="38"/>
        <v>0</v>
      </c>
      <c r="Z63" s="270"/>
      <c r="AA63" s="270"/>
      <c r="AB63" s="270"/>
      <c r="AC63" s="270"/>
      <c r="AD63" s="270"/>
      <c r="AE63" s="322"/>
      <c r="AF63" s="270"/>
      <c r="AG63" s="270"/>
      <c r="AH63" s="270"/>
      <c r="AI63" s="270"/>
      <c r="AJ63" s="270"/>
      <c r="AK63" s="269">
        <v>0</v>
      </c>
      <c r="AL63" s="270"/>
      <c r="AM63" s="270"/>
      <c r="AN63" s="270"/>
      <c r="AO63" s="270"/>
      <c r="AP63" s="270"/>
      <c r="AQ63" s="270"/>
      <c r="AR63" s="270"/>
      <c r="AS63" s="270"/>
      <c r="AT63" s="270"/>
      <c r="AU63" s="270"/>
      <c r="AV63" s="271"/>
      <c r="AZ63" s="203">
        <f t="shared" si="39"/>
        <v>0</v>
      </c>
      <c r="BA63" s="204" t="str">
        <f t="shared" si="40"/>
        <v>-</v>
      </c>
    </row>
    <row r="64" spans="2:53" s="2" customFormat="1" ht="25.5" customHeight="1" x14ac:dyDescent="0.25">
      <c r="B64" s="163" t="s">
        <v>169</v>
      </c>
      <c r="C64" s="582" t="s">
        <v>170</v>
      </c>
      <c r="D64" s="582"/>
      <c r="E64" s="582"/>
      <c r="F64" s="582"/>
      <c r="G64" s="321">
        <f>'Priedas 5'!$I$58</f>
        <v>0</v>
      </c>
      <c r="H64" s="269">
        <f t="shared" si="21"/>
        <v>0</v>
      </c>
      <c r="I64" s="269">
        <f t="shared" si="22"/>
        <v>0</v>
      </c>
      <c r="J64" s="269">
        <f t="shared" si="23"/>
        <v>0</v>
      </c>
      <c r="K64" s="269">
        <f t="shared" si="24"/>
        <v>0</v>
      </c>
      <c r="L64" s="269">
        <f t="shared" si="25"/>
        <v>0</v>
      </c>
      <c r="M64" s="269">
        <f t="shared" si="26"/>
        <v>0</v>
      </c>
      <c r="N64" s="269">
        <f t="shared" si="27"/>
        <v>0</v>
      </c>
      <c r="O64" s="269">
        <f t="shared" si="28"/>
        <v>0</v>
      </c>
      <c r="P64" s="269">
        <f t="shared" si="29"/>
        <v>0</v>
      </c>
      <c r="Q64" s="269">
        <f t="shared" si="30"/>
        <v>0</v>
      </c>
      <c r="R64" s="269">
        <f t="shared" si="31"/>
        <v>0</v>
      </c>
      <c r="S64" s="269">
        <f t="shared" si="32"/>
        <v>0</v>
      </c>
      <c r="T64" s="269">
        <f t="shared" si="33"/>
        <v>0</v>
      </c>
      <c r="U64" s="269">
        <f t="shared" si="34"/>
        <v>0</v>
      </c>
      <c r="V64" s="269">
        <f t="shared" si="35"/>
        <v>0</v>
      </c>
      <c r="W64" s="269">
        <f t="shared" si="36"/>
        <v>0</v>
      </c>
      <c r="X64" s="269">
        <f t="shared" si="37"/>
        <v>0</v>
      </c>
      <c r="Y64" s="269">
        <f t="shared" si="38"/>
        <v>0</v>
      </c>
      <c r="Z64" s="270"/>
      <c r="AA64" s="270"/>
      <c r="AB64" s="270"/>
      <c r="AC64" s="270"/>
      <c r="AD64" s="270"/>
      <c r="AE64" s="322"/>
      <c r="AF64" s="270"/>
      <c r="AG64" s="270"/>
      <c r="AH64" s="270"/>
      <c r="AI64" s="270"/>
      <c r="AJ64" s="270"/>
      <c r="AK64" s="269">
        <v>0</v>
      </c>
      <c r="AL64" s="270"/>
      <c r="AM64" s="270"/>
      <c r="AN64" s="270"/>
      <c r="AO64" s="270"/>
      <c r="AP64" s="270"/>
      <c r="AQ64" s="270"/>
      <c r="AR64" s="270"/>
      <c r="AS64" s="270"/>
      <c r="AT64" s="270"/>
      <c r="AU64" s="270"/>
      <c r="AV64" s="271"/>
      <c r="AZ64" s="203">
        <f t="shared" si="39"/>
        <v>0</v>
      </c>
      <c r="BA64" s="204" t="str">
        <f t="shared" si="40"/>
        <v>-</v>
      </c>
    </row>
    <row r="65" spans="2:53" s="2" customFormat="1" ht="15" customHeight="1" x14ac:dyDescent="0.25">
      <c r="B65" s="163" t="s">
        <v>171</v>
      </c>
      <c r="C65" s="582" t="s">
        <v>172</v>
      </c>
      <c r="D65" s="582"/>
      <c r="E65" s="582"/>
      <c r="F65" s="582"/>
      <c r="G65" s="321">
        <f>'Priedas 5'!$I$59</f>
        <v>0</v>
      </c>
      <c r="H65" s="269">
        <f t="shared" si="21"/>
        <v>0</v>
      </c>
      <c r="I65" s="269">
        <f t="shared" si="22"/>
        <v>0</v>
      </c>
      <c r="J65" s="269">
        <f t="shared" si="23"/>
        <v>0</v>
      </c>
      <c r="K65" s="269">
        <f t="shared" si="24"/>
        <v>0</v>
      </c>
      <c r="L65" s="269">
        <f t="shared" si="25"/>
        <v>0</v>
      </c>
      <c r="M65" s="269">
        <f t="shared" si="26"/>
        <v>0</v>
      </c>
      <c r="N65" s="269">
        <f t="shared" si="27"/>
        <v>0</v>
      </c>
      <c r="O65" s="269">
        <f t="shared" si="28"/>
        <v>0</v>
      </c>
      <c r="P65" s="269">
        <f t="shared" si="29"/>
        <v>0</v>
      </c>
      <c r="Q65" s="269">
        <f t="shared" si="30"/>
        <v>0</v>
      </c>
      <c r="R65" s="269">
        <f t="shared" si="31"/>
        <v>0</v>
      </c>
      <c r="S65" s="269">
        <f t="shared" si="32"/>
        <v>0</v>
      </c>
      <c r="T65" s="269">
        <f t="shared" si="33"/>
        <v>0</v>
      </c>
      <c r="U65" s="269">
        <f t="shared" si="34"/>
        <v>0</v>
      </c>
      <c r="V65" s="269">
        <f t="shared" si="35"/>
        <v>0</v>
      </c>
      <c r="W65" s="269">
        <f t="shared" si="36"/>
        <v>0</v>
      </c>
      <c r="X65" s="269">
        <f t="shared" si="37"/>
        <v>0</v>
      </c>
      <c r="Y65" s="269">
        <f t="shared" si="38"/>
        <v>0</v>
      </c>
      <c r="Z65" s="270"/>
      <c r="AA65" s="270"/>
      <c r="AB65" s="270"/>
      <c r="AC65" s="270"/>
      <c r="AD65" s="270"/>
      <c r="AE65" s="322"/>
      <c r="AF65" s="270"/>
      <c r="AG65" s="270"/>
      <c r="AH65" s="270"/>
      <c r="AI65" s="270"/>
      <c r="AJ65" s="270"/>
      <c r="AK65" s="269">
        <v>0</v>
      </c>
      <c r="AL65" s="270"/>
      <c r="AM65" s="270"/>
      <c r="AN65" s="270"/>
      <c r="AO65" s="270"/>
      <c r="AP65" s="270"/>
      <c r="AQ65" s="270"/>
      <c r="AR65" s="270"/>
      <c r="AS65" s="270"/>
      <c r="AT65" s="270"/>
      <c r="AU65" s="270"/>
      <c r="AV65" s="271"/>
      <c r="AZ65" s="203">
        <f t="shared" si="39"/>
        <v>0</v>
      </c>
      <c r="BA65" s="204" t="str">
        <f t="shared" si="40"/>
        <v>-</v>
      </c>
    </row>
    <row r="66" spans="2:53" s="2" customFormat="1" ht="15" x14ac:dyDescent="0.25">
      <c r="B66" s="163" t="s">
        <v>173</v>
      </c>
      <c r="C66" s="582" t="s">
        <v>174</v>
      </c>
      <c r="D66" s="582"/>
      <c r="E66" s="582"/>
      <c r="F66" s="582"/>
      <c r="G66" s="321">
        <f>'Priedas 5'!$I$60</f>
        <v>0</v>
      </c>
      <c r="H66" s="269">
        <f t="shared" si="21"/>
        <v>0</v>
      </c>
      <c r="I66" s="269">
        <f t="shared" si="22"/>
        <v>0</v>
      </c>
      <c r="J66" s="269">
        <f t="shared" si="23"/>
        <v>0</v>
      </c>
      <c r="K66" s="269">
        <f t="shared" si="24"/>
        <v>0</v>
      </c>
      <c r="L66" s="269">
        <f t="shared" si="25"/>
        <v>0</v>
      </c>
      <c r="M66" s="269">
        <f t="shared" si="26"/>
        <v>0</v>
      </c>
      <c r="N66" s="269">
        <f t="shared" si="27"/>
        <v>0</v>
      </c>
      <c r="O66" s="269">
        <f t="shared" si="28"/>
        <v>0</v>
      </c>
      <c r="P66" s="269">
        <f t="shared" si="29"/>
        <v>0</v>
      </c>
      <c r="Q66" s="269">
        <f t="shared" si="30"/>
        <v>0</v>
      </c>
      <c r="R66" s="269">
        <f t="shared" si="31"/>
        <v>0</v>
      </c>
      <c r="S66" s="269">
        <f t="shared" si="32"/>
        <v>0</v>
      </c>
      <c r="T66" s="269">
        <f t="shared" si="33"/>
        <v>0</v>
      </c>
      <c r="U66" s="269">
        <f t="shared" si="34"/>
        <v>0</v>
      </c>
      <c r="V66" s="269">
        <f t="shared" si="35"/>
        <v>0</v>
      </c>
      <c r="W66" s="269">
        <f t="shared" si="36"/>
        <v>0</v>
      </c>
      <c r="X66" s="269">
        <f t="shared" si="37"/>
        <v>0</v>
      </c>
      <c r="Y66" s="269">
        <f t="shared" si="38"/>
        <v>0</v>
      </c>
      <c r="Z66" s="270"/>
      <c r="AA66" s="270"/>
      <c r="AB66" s="270"/>
      <c r="AC66" s="270"/>
      <c r="AD66" s="270"/>
      <c r="AE66" s="322"/>
      <c r="AF66" s="270"/>
      <c r="AG66" s="270"/>
      <c r="AH66" s="270"/>
      <c r="AI66" s="270"/>
      <c r="AJ66" s="270"/>
      <c r="AK66" s="269">
        <v>0</v>
      </c>
      <c r="AL66" s="270"/>
      <c r="AM66" s="270"/>
      <c r="AN66" s="270"/>
      <c r="AO66" s="270"/>
      <c r="AP66" s="270"/>
      <c r="AQ66" s="270"/>
      <c r="AR66" s="270"/>
      <c r="AS66" s="270"/>
      <c r="AT66" s="270"/>
      <c r="AU66" s="270"/>
      <c r="AV66" s="271"/>
      <c r="AZ66" s="203">
        <f t="shared" si="39"/>
        <v>0</v>
      </c>
      <c r="BA66" s="204" t="str">
        <f t="shared" si="40"/>
        <v>-</v>
      </c>
    </row>
    <row r="67" spans="2:53" s="2" customFormat="1" ht="15" customHeight="1" x14ac:dyDescent="0.25">
      <c r="B67" s="163" t="s">
        <v>175</v>
      </c>
      <c r="C67" s="582" t="s">
        <v>176</v>
      </c>
      <c r="D67" s="582"/>
      <c r="E67" s="582"/>
      <c r="F67" s="582"/>
      <c r="G67" s="321">
        <f>'Priedas 5'!$I$61</f>
        <v>0</v>
      </c>
      <c r="H67" s="269">
        <f t="shared" si="21"/>
        <v>0</v>
      </c>
      <c r="I67" s="269">
        <f t="shared" si="22"/>
        <v>0</v>
      </c>
      <c r="J67" s="269">
        <f t="shared" si="23"/>
        <v>0</v>
      </c>
      <c r="K67" s="269">
        <f t="shared" si="24"/>
        <v>0</v>
      </c>
      <c r="L67" s="269">
        <f t="shared" si="25"/>
        <v>0</v>
      </c>
      <c r="M67" s="269">
        <f t="shared" si="26"/>
        <v>0</v>
      </c>
      <c r="N67" s="269">
        <f t="shared" si="27"/>
        <v>0</v>
      </c>
      <c r="O67" s="269">
        <f t="shared" si="28"/>
        <v>0</v>
      </c>
      <c r="P67" s="269">
        <f t="shared" si="29"/>
        <v>0</v>
      </c>
      <c r="Q67" s="269">
        <f t="shared" si="30"/>
        <v>0</v>
      </c>
      <c r="R67" s="269">
        <f t="shared" si="31"/>
        <v>0</v>
      </c>
      <c r="S67" s="269">
        <f t="shared" si="32"/>
        <v>0</v>
      </c>
      <c r="T67" s="269">
        <f t="shared" si="33"/>
        <v>0</v>
      </c>
      <c r="U67" s="269">
        <f t="shared" si="34"/>
        <v>0</v>
      </c>
      <c r="V67" s="269">
        <f t="shared" si="35"/>
        <v>0</v>
      </c>
      <c r="W67" s="269">
        <f t="shared" si="36"/>
        <v>0</v>
      </c>
      <c r="X67" s="269">
        <f t="shared" si="37"/>
        <v>0</v>
      </c>
      <c r="Y67" s="269">
        <f t="shared" si="38"/>
        <v>0</v>
      </c>
      <c r="Z67" s="270"/>
      <c r="AA67" s="270"/>
      <c r="AB67" s="270"/>
      <c r="AC67" s="270"/>
      <c r="AD67" s="270"/>
      <c r="AE67" s="322"/>
      <c r="AF67" s="270"/>
      <c r="AG67" s="270"/>
      <c r="AH67" s="270"/>
      <c r="AI67" s="270"/>
      <c r="AJ67" s="270"/>
      <c r="AK67" s="269">
        <v>0</v>
      </c>
      <c r="AL67" s="270"/>
      <c r="AM67" s="270"/>
      <c r="AN67" s="270"/>
      <c r="AO67" s="270"/>
      <c r="AP67" s="270"/>
      <c r="AQ67" s="270"/>
      <c r="AR67" s="270"/>
      <c r="AS67" s="270"/>
      <c r="AT67" s="270"/>
      <c r="AU67" s="270"/>
      <c r="AV67" s="271"/>
      <c r="AZ67" s="203">
        <f t="shared" si="39"/>
        <v>0</v>
      </c>
      <c r="BA67" s="204" t="str">
        <f t="shared" si="40"/>
        <v>-</v>
      </c>
    </row>
    <row r="68" spans="2:53" s="2" customFormat="1" ht="15" customHeight="1" x14ac:dyDescent="0.25">
      <c r="B68" s="163" t="s">
        <v>177</v>
      </c>
      <c r="C68" s="582" t="s">
        <v>178</v>
      </c>
      <c r="D68" s="582"/>
      <c r="E68" s="582"/>
      <c r="F68" s="582"/>
      <c r="G68" s="321">
        <f>'Priedas 5'!$I$62</f>
        <v>0</v>
      </c>
      <c r="H68" s="269">
        <f t="shared" si="21"/>
        <v>0</v>
      </c>
      <c r="I68" s="269">
        <f t="shared" si="22"/>
        <v>0</v>
      </c>
      <c r="J68" s="269">
        <f t="shared" si="23"/>
        <v>0</v>
      </c>
      <c r="K68" s="269">
        <f t="shared" si="24"/>
        <v>0</v>
      </c>
      <c r="L68" s="269">
        <f t="shared" si="25"/>
        <v>0</v>
      </c>
      <c r="M68" s="269">
        <f t="shared" si="26"/>
        <v>0</v>
      </c>
      <c r="N68" s="269">
        <f t="shared" si="27"/>
        <v>0</v>
      </c>
      <c r="O68" s="269">
        <f t="shared" si="28"/>
        <v>0</v>
      </c>
      <c r="P68" s="269">
        <f t="shared" si="29"/>
        <v>0</v>
      </c>
      <c r="Q68" s="269">
        <f t="shared" si="30"/>
        <v>0</v>
      </c>
      <c r="R68" s="269">
        <f t="shared" si="31"/>
        <v>0</v>
      </c>
      <c r="S68" s="269">
        <f t="shared" si="32"/>
        <v>0</v>
      </c>
      <c r="T68" s="269">
        <f t="shared" si="33"/>
        <v>0</v>
      </c>
      <c r="U68" s="269">
        <f t="shared" si="34"/>
        <v>0</v>
      </c>
      <c r="V68" s="269">
        <f t="shared" si="35"/>
        <v>0</v>
      </c>
      <c r="W68" s="269">
        <f t="shared" si="36"/>
        <v>0</v>
      </c>
      <c r="X68" s="269">
        <f t="shared" si="37"/>
        <v>0</v>
      </c>
      <c r="Y68" s="269">
        <f t="shared" si="38"/>
        <v>0</v>
      </c>
      <c r="Z68" s="270"/>
      <c r="AA68" s="270"/>
      <c r="AB68" s="270"/>
      <c r="AC68" s="270"/>
      <c r="AD68" s="270"/>
      <c r="AE68" s="322"/>
      <c r="AF68" s="270"/>
      <c r="AG68" s="270"/>
      <c r="AH68" s="270"/>
      <c r="AI68" s="270"/>
      <c r="AJ68" s="270"/>
      <c r="AK68" s="269">
        <v>0</v>
      </c>
      <c r="AL68" s="270"/>
      <c r="AM68" s="270"/>
      <c r="AN68" s="270"/>
      <c r="AO68" s="270"/>
      <c r="AP68" s="270"/>
      <c r="AQ68" s="270"/>
      <c r="AR68" s="270"/>
      <c r="AS68" s="270"/>
      <c r="AT68" s="270"/>
      <c r="AU68" s="270"/>
      <c r="AV68" s="271"/>
      <c r="AZ68" s="203">
        <f t="shared" si="39"/>
        <v>0</v>
      </c>
      <c r="BA68" s="204" t="str">
        <f t="shared" si="40"/>
        <v>-</v>
      </c>
    </row>
    <row r="69" spans="2:53" s="2" customFormat="1" ht="15" x14ac:dyDescent="0.25">
      <c r="B69" s="163" t="s">
        <v>179</v>
      </c>
      <c r="C69" s="582" t="s">
        <v>180</v>
      </c>
      <c r="D69" s="582"/>
      <c r="E69" s="582"/>
      <c r="F69" s="582"/>
      <c r="G69" s="321">
        <f>'Priedas 5'!$I$63</f>
        <v>0</v>
      </c>
      <c r="H69" s="269">
        <f t="shared" si="21"/>
        <v>0</v>
      </c>
      <c r="I69" s="269">
        <f t="shared" si="22"/>
        <v>0</v>
      </c>
      <c r="J69" s="269">
        <f t="shared" si="23"/>
        <v>0</v>
      </c>
      <c r="K69" s="269">
        <f t="shared" si="24"/>
        <v>0</v>
      </c>
      <c r="L69" s="269">
        <f t="shared" si="25"/>
        <v>0</v>
      </c>
      <c r="M69" s="269">
        <f t="shared" si="26"/>
        <v>0</v>
      </c>
      <c r="N69" s="269">
        <f t="shared" si="27"/>
        <v>0</v>
      </c>
      <c r="O69" s="269">
        <f t="shared" si="28"/>
        <v>0</v>
      </c>
      <c r="P69" s="269">
        <f t="shared" si="29"/>
        <v>0</v>
      </c>
      <c r="Q69" s="269">
        <f t="shared" si="30"/>
        <v>0</v>
      </c>
      <c r="R69" s="269">
        <f t="shared" si="31"/>
        <v>0</v>
      </c>
      <c r="S69" s="269">
        <f t="shared" si="32"/>
        <v>0</v>
      </c>
      <c r="T69" s="269">
        <f t="shared" si="33"/>
        <v>0</v>
      </c>
      <c r="U69" s="269">
        <f t="shared" si="34"/>
        <v>0</v>
      </c>
      <c r="V69" s="269">
        <f t="shared" si="35"/>
        <v>0</v>
      </c>
      <c r="W69" s="269">
        <f t="shared" si="36"/>
        <v>0</v>
      </c>
      <c r="X69" s="269">
        <f t="shared" si="37"/>
        <v>0</v>
      </c>
      <c r="Y69" s="269">
        <f t="shared" si="38"/>
        <v>0</v>
      </c>
      <c r="Z69" s="270"/>
      <c r="AA69" s="270"/>
      <c r="AB69" s="270"/>
      <c r="AC69" s="270"/>
      <c r="AD69" s="270"/>
      <c r="AE69" s="322"/>
      <c r="AF69" s="270"/>
      <c r="AG69" s="270"/>
      <c r="AH69" s="270"/>
      <c r="AI69" s="270"/>
      <c r="AJ69" s="270"/>
      <c r="AK69" s="269">
        <v>0</v>
      </c>
      <c r="AL69" s="270"/>
      <c r="AM69" s="270"/>
      <c r="AN69" s="270"/>
      <c r="AO69" s="270"/>
      <c r="AP69" s="270"/>
      <c r="AQ69" s="270"/>
      <c r="AR69" s="270"/>
      <c r="AS69" s="270"/>
      <c r="AT69" s="270"/>
      <c r="AU69" s="270"/>
      <c r="AV69" s="271"/>
      <c r="AZ69" s="203">
        <f t="shared" si="39"/>
        <v>0</v>
      </c>
      <c r="BA69" s="204" t="str">
        <f t="shared" si="40"/>
        <v>-</v>
      </c>
    </row>
    <row r="70" spans="2:53" s="2" customFormat="1" ht="15" x14ac:dyDescent="0.25">
      <c r="B70" s="163" t="s">
        <v>181</v>
      </c>
      <c r="C70" s="582" t="s">
        <v>182</v>
      </c>
      <c r="D70" s="582"/>
      <c r="E70" s="582"/>
      <c r="F70" s="582"/>
      <c r="G70" s="321">
        <f>'Priedas 5'!$I$64</f>
        <v>0</v>
      </c>
      <c r="H70" s="269">
        <f t="shared" si="21"/>
        <v>0</v>
      </c>
      <c r="I70" s="269">
        <f t="shared" si="22"/>
        <v>0</v>
      </c>
      <c r="J70" s="269">
        <f t="shared" si="23"/>
        <v>0</v>
      </c>
      <c r="K70" s="269">
        <f t="shared" si="24"/>
        <v>0</v>
      </c>
      <c r="L70" s="269">
        <f t="shared" si="25"/>
        <v>0</v>
      </c>
      <c r="M70" s="269">
        <f t="shared" si="26"/>
        <v>0</v>
      </c>
      <c r="N70" s="269">
        <f t="shared" si="27"/>
        <v>0</v>
      </c>
      <c r="O70" s="269">
        <f t="shared" si="28"/>
        <v>0</v>
      </c>
      <c r="P70" s="269">
        <f t="shared" si="29"/>
        <v>0</v>
      </c>
      <c r="Q70" s="269">
        <f t="shared" si="30"/>
        <v>0</v>
      </c>
      <c r="R70" s="269">
        <f t="shared" si="31"/>
        <v>0</v>
      </c>
      <c r="S70" s="269">
        <f t="shared" si="32"/>
        <v>0</v>
      </c>
      <c r="T70" s="269">
        <f t="shared" si="33"/>
        <v>0</v>
      </c>
      <c r="U70" s="269">
        <f t="shared" si="34"/>
        <v>0</v>
      </c>
      <c r="V70" s="269">
        <f t="shared" si="35"/>
        <v>0</v>
      </c>
      <c r="W70" s="269">
        <f t="shared" si="36"/>
        <v>0</v>
      </c>
      <c r="X70" s="269">
        <f t="shared" si="37"/>
        <v>0</v>
      </c>
      <c r="Y70" s="269">
        <f t="shared" si="38"/>
        <v>0</v>
      </c>
      <c r="Z70" s="270"/>
      <c r="AA70" s="270"/>
      <c r="AB70" s="270"/>
      <c r="AC70" s="270"/>
      <c r="AD70" s="270"/>
      <c r="AE70" s="322"/>
      <c r="AF70" s="270"/>
      <c r="AG70" s="270"/>
      <c r="AH70" s="270"/>
      <c r="AI70" s="270"/>
      <c r="AJ70" s="270"/>
      <c r="AK70" s="269">
        <v>0</v>
      </c>
      <c r="AL70" s="270"/>
      <c r="AM70" s="270"/>
      <c r="AN70" s="270"/>
      <c r="AO70" s="270"/>
      <c r="AP70" s="270"/>
      <c r="AQ70" s="270"/>
      <c r="AR70" s="270"/>
      <c r="AS70" s="270"/>
      <c r="AT70" s="270"/>
      <c r="AU70" s="270"/>
      <c r="AV70" s="271"/>
      <c r="AZ70" s="203">
        <f t="shared" si="39"/>
        <v>0</v>
      </c>
      <c r="BA70" s="204" t="str">
        <f t="shared" si="40"/>
        <v>-</v>
      </c>
    </row>
    <row r="71" spans="2:53" s="2" customFormat="1" ht="32.25" customHeight="1" x14ac:dyDescent="0.25">
      <c r="B71" s="163" t="s">
        <v>183</v>
      </c>
      <c r="C71" s="582" t="s">
        <v>184</v>
      </c>
      <c r="D71" s="582"/>
      <c r="E71" s="582"/>
      <c r="F71" s="582"/>
      <c r="G71" s="321">
        <f>'Priedas 5'!$I$65</f>
        <v>0</v>
      </c>
      <c r="H71" s="269">
        <f t="shared" si="21"/>
        <v>0</v>
      </c>
      <c r="I71" s="269">
        <f t="shared" si="22"/>
        <v>0</v>
      </c>
      <c r="J71" s="269">
        <f t="shared" si="23"/>
        <v>0</v>
      </c>
      <c r="K71" s="269">
        <f t="shared" si="24"/>
        <v>0</v>
      </c>
      <c r="L71" s="269">
        <f t="shared" si="25"/>
        <v>0</v>
      </c>
      <c r="M71" s="269">
        <f t="shared" si="26"/>
        <v>0</v>
      </c>
      <c r="N71" s="269">
        <f t="shared" si="27"/>
        <v>0</v>
      </c>
      <c r="O71" s="269">
        <f t="shared" si="28"/>
        <v>0</v>
      </c>
      <c r="P71" s="269">
        <f t="shared" si="29"/>
        <v>0</v>
      </c>
      <c r="Q71" s="269">
        <f t="shared" si="30"/>
        <v>0</v>
      </c>
      <c r="R71" s="269">
        <f t="shared" si="31"/>
        <v>0</v>
      </c>
      <c r="S71" s="269">
        <f t="shared" si="32"/>
        <v>0</v>
      </c>
      <c r="T71" s="269">
        <f t="shared" si="33"/>
        <v>0</v>
      </c>
      <c r="U71" s="269">
        <f t="shared" si="34"/>
        <v>0</v>
      </c>
      <c r="V71" s="269">
        <f t="shared" si="35"/>
        <v>0</v>
      </c>
      <c r="W71" s="269">
        <f t="shared" si="36"/>
        <v>0</v>
      </c>
      <c r="X71" s="269">
        <f t="shared" si="37"/>
        <v>0</v>
      </c>
      <c r="Y71" s="269">
        <f t="shared" si="38"/>
        <v>0</v>
      </c>
      <c r="Z71" s="270"/>
      <c r="AA71" s="270"/>
      <c r="AB71" s="270"/>
      <c r="AC71" s="270"/>
      <c r="AD71" s="270"/>
      <c r="AE71" s="322"/>
      <c r="AF71" s="270"/>
      <c r="AG71" s="270"/>
      <c r="AH71" s="270"/>
      <c r="AI71" s="270"/>
      <c r="AJ71" s="270"/>
      <c r="AK71" s="269">
        <v>0</v>
      </c>
      <c r="AL71" s="270"/>
      <c r="AM71" s="270"/>
      <c r="AN71" s="270"/>
      <c r="AO71" s="270"/>
      <c r="AP71" s="270"/>
      <c r="AQ71" s="270"/>
      <c r="AR71" s="270"/>
      <c r="AS71" s="270"/>
      <c r="AT71" s="270"/>
      <c r="AU71" s="270"/>
      <c r="AV71" s="271"/>
      <c r="AZ71" s="203">
        <f t="shared" si="39"/>
        <v>0</v>
      </c>
      <c r="BA71" s="204" t="str">
        <f t="shared" si="40"/>
        <v>-</v>
      </c>
    </row>
    <row r="72" spans="2:53" s="2" customFormat="1" ht="24.75" customHeight="1" x14ac:dyDescent="0.25">
      <c r="B72" s="163" t="s">
        <v>185</v>
      </c>
      <c r="C72" s="582" t="s">
        <v>186</v>
      </c>
      <c r="D72" s="582"/>
      <c r="E72" s="582"/>
      <c r="F72" s="582"/>
      <c r="G72" s="321">
        <f>'Priedas 5'!$I$66</f>
        <v>0</v>
      </c>
      <c r="H72" s="269">
        <f t="shared" si="21"/>
        <v>0</v>
      </c>
      <c r="I72" s="269">
        <f t="shared" si="22"/>
        <v>0</v>
      </c>
      <c r="J72" s="269">
        <f t="shared" si="23"/>
        <v>0</v>
      </c>
      <c r="K72" s="269">
        <f t="shared" si="24"/>
        <v>0</v>
      </c>
      <c r="L72" s="269">
        <f t="shared" si="25"/>
        <v>0</v>
      </c>
      <c r="M72" s="269">
        <f t="shared" si="26"/>
        <v>0</v>
      </c>
      <c r="N72" s="269">
        <f t="shared" si="27"/>
        <v>0</v>
      </c>
      <c r="O72" s="269">
        <f t="shared" si="28"/>
        <v>0</v>
      </c>
      <c r="P72" s="269">
        <f t="shared" si="29"/>
        <v>0</v>
      </c>
      <c r="Q72" s="269">
        <f t="shared" si="30"/>
        <v>0</v>
      </c>
      <c r="R72" s="269">
        <f t="shared" si="31"/>
        <v>0</v>
      </c>
      <c r="S72" s="269">
        <f t="shared" si="32"/>
        <v>0</v>
      </c>
      <c r="T72" s="269">
        <f t="shared" si="33"/>
        <v>0</v>
      </c>
      <c r="U72" s="269">
        <f t="shared" si="34"/>
        <v>0</v>
      </c>
      <c r="V72" s="269">
        <f t="shared" si="35"/>
        <v>0</v>
      </c>
      <c r="W72" s="269">
        <f t="shared" si="36"/>
        <v>0</v>
      </c>
      <c r="X72" s="269">
        <f t="shared" si="37"/>
        <v>0</v>
      </c>
      <c r="Y72" s="269">
        <f t="shared" si="38"/>
        <v>0</v>
      </c>
      <c r="Z72" s="270"/>
      <c r="AA72" s="270"/>
      <c r="AB72" s="270"/>
      <c r="AC72" s="270"/>
      <c r="AD72" s="270"/>
      <c r="AE72" s="322"/>
      <c r="AF72" s="270"/>
      <c r="AG72" s="270"/>
      <c r="AH72" s="270"/>
      <c r="AI72" s="270"/>
      <c r="AJ72" s="270"/>
      <c r="AK72" s="269">
        <v>0</v>
      </c>
      <c r="AL72" s="270"/>
      <c r="AM72" s="270"/>
      <c r="AN72" s="270"/>
      <c r="AO72" s="270"/>
      <c r="AP72" s="270"/>
      <c r="AQ72" s="270"/>
      <c r="AR72" s="270"/>
      <c r="AS72" s="270"/>
      <c r="AT72" s="270"/>
      <c r="AU72" s="270"/>
      <c r="AV72" s="271"/>
      <c r="AZ72" s="203">
        <f t="shared" si="39"/>
        <v>0</v>
      </c>
      <c r="BA72" s="204" t="str">
        <f t="shared" si="40"/>
        <v>-</v>
      </c>
    </row>
    <row r="73" spans="2:53" s="2" customFormat="1" ht="15" x14ac:dyDescent="0.25">
      <c r="B73" s="163" t="s">
        <v>187</v>
      </c>
      <c r="C73" s="582" t="s">
        <v>188</v>
      </c>
      <c r="D73" s="582"/>
      <c r="E73" s="582"/>
      <c r="F73" s="582"/>
      <c r="G73" s="321">
        <f>'Priedas 5'!$I$67</f>
        <v>0</v>
      </c>
      <c r="H73" s="269">
        <f t="shared" si="21"/>
        <v>0</v>
      </c>
      <c r="I73" s="269">
        <f t="shared" si="22"/>
        <v>0</v>
      </c>
      <c r="J73" s="269">
        <f t="shared" si="23"/>
        <v>0</v>
      </c>
      <c r="K73" s="269">
        <f t="shared" si="24"/>
        <v>0</v>
      </c>
      <c r="L73" s="269">
        <f t="shared" si="25"/>
        <v>0</v>
      </c>
      <c r="M73" s="269">
        <f t="shared" si="26"/>
        <v>0</v>
      </c>
      <c r="N73" s="269">
        <f t="shared" si="27"/>
        <v>0</v>
      </c>
      <c r="O73" s="269">
        <f t="shared" si="28"/>
        <v>0</v>
      </c>
      <c r="P73" s="269">
        <f t="shared" si="29"/>
        <v>0</v>
      </c>
      <c r="Q73" s="269">
        <f t="shared" si="30"/>
        <v>0</v>
      </c>
      <c r="R73" s="269">
        <f t="shared" si="31"/>
        <v>0</v>
      </c>
      <c r="S73" s="269">
        <f t="shared" si="32"/>
        <v>0</v>
      </c>
      <c r="T73" s="269">
        <f t="shared" si="33"/>
        <v>0</v>
      </c>
      <c r="U73" s="269">
        <f t="shared" si="34"/>
        <v>0</v>
      </c>
      <c r="V73" s="269">
        <f t="shared" si="35"/>
        <v>0</v>
      </c>
      <c r="W73" s="269">
        <f t="shared" si="36"/>
        <v>0</v>
      </c>
      <c r="X73" s="269">
        <f t="shared" si="37"/>
        <v>0</v>
      </c>
      <c r="Y73" s="269">
        <f t="shared" si="38"/>
        <v>0</v>
      </c>
      <c r="Z73" s="270"/>
      <c r="AA73" s="270"/>
      <c r="AB73" s="270"/>
      <c r="AC73" s="270"/>
      <c r="AD73" s="270"/>
      <c r="AE73" s="322"/>
      <c r="AF73" s="270"/>
      <c r="AG73" s="270"/>
      <c r="AH73" s="270"/>
      <c r="AI73" s="270"/>
      <c r="AJ73" s="270"/>
      <c r="AK73" s="269">
        <v>0</v>
      </c>
      <c r="AL73" s="270"/>
      <c r="AM73" s="270"/>
      <c r="AN73" s="270"/>
      <c r="AO73" s="270"/>
      <c r="AP73" s="270"/>
      <c r="AQ73" s="270"/>
      <c r="AR73" s="270"/>
      <c r="AS73" s="270"/>
      <c r="AT73" s="270"/>
      <c r="AU73" s="270"/>
      <c r="AV73" s="271"/>
      <c r="AZ73" s="203">
        <f t="shared" si="39"/>
        <v>0</v>
      </c>
      <c r="BA73" s="204" t="str">
        <f t="shared" si="40"/>
        <v>-</v>
      </c>
    </row>
    <row r="74" spans="2:53" s="2" customFormat="1" ht="15" x14ac:dyDescent="0.25">
      <c r="B74" s="163" t="s">
        <v>189</v>
      </c>
      <c r="C74" s="582" t="s">
        <v>190</v>
      </c>
      <c r="D74" s="582"/>
      <c r="E74" s="582"/>
      <c r="F74" s="582"/>
      <c r="G74" s="321">
        <f>'Priedas 5'!$I$68</f>
        <v>0</v>
      </c>
      <c r="H74" s="269">
        <f t="shared" si="21"/>
        <v>0</v>
      </c>
      <c r="I74" s="269">
        <f t="shared" si="22"/>
        <v>0</v>
      </c>
      <c r="J74" s="269">
        <f t="shared" si="23"/>
        <v>0</v>
      </c>
      <c r="K74" s="269">
        <f t="shared" si="24"/>
        <v>0</v>
      </c>
      <c r="L74" s="269">
        <f t="shared" si="25"/>
        <v>0</v>
      </c>
      <c r="M74" s="269">
        <f t="shared" si="26"/>
        <v>0</v>
      </c>
      <c r="N74" s="269">
        <f t="shared" si="27"/>
        <v>0</v>
      </c>
      <c r="O74" s="269">
        <f t="shared" si="28"/>
        <v>0</v>
      </c>
      <c r="P74" s="269">
        <f t="shared" si="29"/>
        <v>0</v>
      </c>
      <c r="Q74" s="269">
        <f t="shared" si="30"/>
        <v>0</v>
      </c>
      <c r="R74" s="269">
        <f t="shared" si="31"/>
        <v>0</v>
      </c>
      <c r="S74" s="269">
        <f t="shared" si="32"/>
        <v>0</v>
      </c>
      <c r="T74" s="269">
        <f t="shared" si="33"/>
        <v>0</v>
      </c>
      <c r="U74" s="269">
        <f t="shared" si="34"/>
        <v>0</v>
      </c>
      <c r="V74" s="269">
        <f t="shared" si="35"/>
        <v>0</v>
      </c>
      <c r="W74" s="269">
        <f t="shared" si="36"/>
        <v>0</v>
      </c>
      <c r="X74" s="269">
        <f t="shared" si="37"/>
        <v>0</v>
      </c>
      <c r="Y74" s="269">
        <f t="shared" si="38"/>
        <v>0</v>
      </c>
      <c r="Z74" s="270"/>
      <c r="AA74" s="270"/>
      <c r="AB74" s="270"/>
      <c r="AC74" s="270"/>
      <c r="AD74" s="270"/>
      <c r="AE74" s="322"/>
      <c r="AF74" s="270"/>
      <c r="AG74" s="270"/>
      <c r="AH74" s="270"/>
      <c r="AI74" s="270"/>
      <c r="AJ74" s="270"/>
      <c r="AK74" s="269">
        <v>0</v>
      </c>
      <c r="AL74" s="270"/>
      <c r="AM74" s="270"/>
      <c r="AN74" s="270"/>
      <c r="AO74" s="270"/>
      <c r="AP74" s="270"/>
      <c r="AQ74" s="270"/>
      <c r="AR74" s="270"/>
      <c r="AS74" s="270"/>
      <c r="AT74" s="270"/>
      <c r="AU74" s="270"/>
      <c r="AV74" s="271"/>
      <c r="AZ74" s="203">
        <f t="shared" si="39"/>
        <v>0</v>
      </c>
      <c r="BA74" s="204" t="str">
        <f t="shared" si="40"/>
        <v>-</v>
      </c>
    </row>
    <row r="75" spans="2:53" s="2" customFormat="1" ht="15" x14ac:dyDescent="0.25">
      <c r="B75" s="163" t="s">
        <v>191</v>
      </c>
      <c r="C75" s="582" t="s">
        <v>192</v>
      </c>
      <c r="D75" s="582"/>
      <c r="E75" s="582"/>
      <c r="F75" s="582"/>
      <c r="G75" s="321">
        <f>'Priedas 5'!$I$69</f>
        <v>0</v>
      </c>
      <c r="H75" s="269">
        <f t="shared" si="21"/>
        <v>0</v>
      </c>
      <c r="I75" s="269">
        <f t="shared" si="22"/>
        <v>0</v>
      </c>
      <c r="J75" s="269">
        <f t="shared" si="23"/>
        <v>0</v>
      </c>
      <c r="K75" s="269">
        <f t="shared" si="24"/>
        <v>0</v>
      </c>
      <c r="L75" s="269">
        <f t="shared" si="25"/>
        <v>0</v>
      </c>
      <c r="M75" s="269">
        <f t="shared" si="26"/>
        <v>0</v>
      </c>
      <c r="N75" s="269">
        <f t="shared" si="27"/>
        <v>0</v>
      </c>
      <c r="O75" s="269">
        <f t="shared" si="28"/>
        <v>0</v>
      </c>
      <c r="P75" s="269">
        <f t="shared" si="29"/>
        <v>0</v>
      </c>
      <c r="Q75" s="269">
        <f t="shared" si="30"/>
        <v>0</v>
      </c>
      <c r="R75" s="269">
        <f t="shared" si="31"/>
        <v>0</v>
      </c>
      <c r="S75" s="269">
        <f t="shared" si="32"/>
        <v>0</v>
      </c>
      <c r="T75" s="269">
        <f t="shared" si="33"/>
        <v>0</v>
      </c>
      <c r="U75" s="269">
        <f t="shared" si="34"/>
        <v>0</v>
      </c>
      <c r="V75" s="269">
        <f t="shared" si="35"/>
        <v>0</v>
      </c>
      <c r="W75" s="269">
        <f t="shared" si="36"/>
        <v>0</v>
      </c>
      <c r="X75" s="269">
        <f t="shared" si="37"/>
        <v>0</v>
      </c>
      <c r="Y75" s="269">
        <f t="shared" si="38"/>
        <v>0</v>
      </c>
      <c r="Z75" s="270"/>
      <c r="AA75" s="270"/>
      <c r="AB75" s="270"/>
      <c r="AC75" s="270"/>
      <c r="AD75" s="270"/>
      <c r="AE75" s="322"/>
      <c r="AF75" s="270"/>
      <c r="AG75" s="270"/>
      <c r="AH75" s="270"/>
      <c r="AI75" s="270"/>
      <c r="AJ75" s="270"/>
      <c r="AK75" s="269">
        <v>0</v>
      </c>
      <c r="AL75" s="270"/>
      <c r="AM75" s="270"/>
      <c r="AN75" s="270"/>
      <c r="AO75" s="270"/>
      <c r="AP75" s="270"/>
      <c r="AQ75" s="270"/>
      <c r="AR75" s="270"/>
      <c r="AS75" s="270"/>
      <c r="AT75" s="270"/>
      <c r="AU75" s="270"/>
      <c r="AV75" s="271"/>
      <c r="AZ75" s="203">
        <f t="shared" si="39"/>
        <v>0</v>
      </c>
      <c r="BA75" s="204" t="str">
        <f t="shared" si="40"/>
        <v>-</v>
      </c>
    </row>
    <row r="76" spans="2:53" s="2" customFormat="1" ht="15" x14ac:dyDescent="0.25">
      <c r="B76" s="163" t="s">
        <v>193</v>
      </c>
      <c r="C76" s="582" t="s">
        <v>194</v>
      </c>
      <c r="D76" s="582"/>
      <c r="E76" s="582"/>
      <c r="F76" s="582"/>
      <c r="G76" s="321">
        <f>'Priedas 5'!$I$70</f>
        <v>0</v>
      </c>
      <c r="H76" s="269">
        <f t="shared" si="21"/>
        <v>0</v>
      </c>
      <c r="I76" s="269">
        <f t="shared" si="22"/>
        <v>0</v>
      </c>
      <c r="J76" s="269">
        <f t="shared" si="23"/>
        <v>0</v>
      </c>
      <c r="K76" s="269">
        <f t="shared" si="24"/>
        <v>0</v>
      </c>
      <c r="L76" s="269">
        <f t="shared" si="25"/>
        <v>0</v>
      </c>
      <c r="M76" s="269">
        <f t="shared" si="26"/>
        <v>0</v>
      </c>
      <c r="N76" s="269">
        <f t="shared" si="27"/>
        <v>0</v>
      </c>
      <c r="O76" s="269">
        <f t="shared" si="28"/>
        <v>0</v>
      </c>
      <c r="P76" s="269">
        <f t="shared" si="29"/>
        <v>0</v>
      </c>
      <c r="Q76" s="269">
        <f t="shared" si="30"/>
        <v>0</v>
      </c>
      <c r="R76" s="269">
        <f t="shared" si="31"/>
        <v>0</v>
      </c>
      <c r="S76" s="269">
        <f t="shared" si="32"/>
        <v>0</v>
      </c>
      <c r="T76" s="269">
        <f t="shared" si="33"/>
        <v>0</v>
      </c>
      <c r="U76" s="269">
        <f t="shared" si="34"/>
        <v>0</v>
      </c>
      <c r="V76" s="269">
        <f t="shared" si="35"/>
        <v>0</v>
      </c>
      <c r="W76" s="269">
        <f t="shared" si="36"/>
        <v>0</v>
      </c>
      <c r="X76" s="269">
        <f t="shared" si="37"/>
        <v>0</v>
      </c>
      <c r="Y76" s="269">
        <f t="shared" si="38"/>
        <v>0</v>
      </c>
      <c r="Z76" s="270"/>
      <c r="AA76" s="270"/>
      <c r="AB76" s="270"/>
      <c r="AC76" s="270"/>
      <c r="AD76" s="270"/>
      <c r="AE76" s="322"/>
      <c r="AF76" s="270"/>
      <c r="AG76" s="270"/>
      <c r="AH76" s="270"/>
      <c r="AI76" s="270"/>
      <c r="AJ76" s="270"/>
      <c r="AK76" s="269">
        <v>0</v>
      </c>
      <c r="AL76" s="270"/>
      <c r="AM76" s="270"/>
      <c r="AN76" s="270"/>
      <c r="AO76" s="270"/>
      <c r="AP76" s="270"/>
      <c r="AQ76" s="270"/>
      <c r="AR76" s="270"/>
      <c r="AS76" s="270"/>
      <c r="AT76" s="270"/>
      <c r="AU76" s="270"/>
      <c r="AV76" s="271"/>
      <c r="AZ76" s="203">
        <f t="shared" si="39"/>
        <v>0</v>
      </c>
      <c r="BA76" s="204" t="str">
        <f t="shared" si="40"/>
        <v>-</v>
      </c>
    </row>
    <row r="77" spans="2:53" s="2" customFormat="1" ht="15" x14ac:dyDescent="0.25">
      <c r="B77" s="155" t="s">
        <v>195</v>
      </c>
      <c r="C77" s="590" t="s">
        <v>196</v>
      </c>
      <c r="D77" s="590"/>
      <c r="E77" s="590"/>
      <c r="F77" s="590"/>
      <c r="G77" s="323">
        <f>'Priedas 5'!$I$71</f>
        <v>0</v>
      </c>
      <c r="H77" s="324">
        <f t="shared" ref="H77:AV77" si="41">SUM(H78:H103)</f>
        <v>0</v>
      </c>
      <c r="I77" s="324">
        <f t="shared" si="41"/>
        <v>0</v>
      </c>
      <c r="J77" s="324">
        <f t="shared" si="41"/>
        <v>0</v>
      </c>
      <c r="K77" s="324">
        <f t="shared" si="41"/>
        <v>0</v>
      </c>
      <c r="L77" s="324">
        <f t="shared" si="41"/>
        <v>0</v>
      </c>
      <c r="M77" s="324">
        <f t="shared" si="41"/>
        <v>0</v>
      </c>
      <c r="N77" s="324">
        <f t="shared" si="41"/>
        <v>0</v>
      </c>
      <c r="O77" s="324">
        <f t="shared" si="41"/>
        <v>0</v>
      </c>
      <c r="P77" s="324">
        <f t="shared" si="41"/>
        <v>0</v>
      </c>
      <c r="Q77" s="324">
        <f t="shared" si="41"/>
        <v>0</v>
      </c>
      <c r="R77" s="324">
        <f t="shared" si="41"/>
        <v>0</v>
      </c>
      <c r="S77" s="324">
        <f t="shared" si="41"/>
        <v>0</v>
      </c>
      <c r="T77" s="324">
        <f t="shared" si="41"/>
        <v>0</v>
      </c>
      <c r="U77" s="324">
        <f t="shared" si="41"/>
        <v>0</v>
      </c>
      <c r="V77" s="324">
        <f t="shared" si="41"/>
        <v>0</v>
      </c>
      <c r="W77" s="324">
        <f t="shared" si="41"/>
        <v>0</v>
      </c>
      <c r="X77" s="324">
        <f t="shared" si="41"/>
        <v>0</v>
      </c>
      <c r="Y77" s="324">
        <f t="shared" si="41"/>
        <v>0</v>
      </c>
      <c r="Z77" s="324">
        <f t="shared" si="41"/>
        <v>0</v>
      </c>
      <c r="AA77" s="324">
        <f t="shared" si="41"/>
        <v>0</v>
      </c>
      <c r="AB77" s="324">
        <f t="shared" si="41"/>
        <v>0</v>
      </c>
      <c r="AC77" s="324">
        <f t="shared" si="41"/>
        <v>0</v>
      </c>
      <c r="AD77" s="324">
        <f t="shared" si="41"/>
        <v>0</v>
      </c>
      <c r="AE77" s="325">
        <f t="shared" si="41"/>
        <v>0</v>
      </c>
      <c r="AF77" s="324">
        <f t="shared" si="41"/>
        <v>0</v>
      </c>
      <c r="AG77" s="324">
        <f t="shared" si="41"/>
        <v>0</v>
      </c>
      <c r="AH77" s="324">
        <f t="shared" si="41"/>
        <v>0</v>
      </c>
      <c r="AI77" s="324">
        <f t="shared" si="41"/>
        <v>0</v>
      </c>
      <c r="AJ77" s="324">
        <f t="shared" si="41"/>
        <v>0</v>
      </c>
      <c r="AK77" s="278">
        <f t="shared" si="41"/>
        <v>0</v>
      </c>
      <c r="AL77" s="324">
        <f t="shared" si="41"/>
        <v>0</v>
      </c>
      <c r="AM77" s="324">
        <f t="shared" si="41"/>
        <v>0</v>
      </c>
      <c r="AN77" s="324">
        <f t="shared" si="41"/>
        <v>0</v>
      </c>
      <c r="AO77" s="324">
        <f t="shared" si="41"/>
        <v>0</v>
      </c>
      <c r="AP77" s="324">
        <f t="shared" si="41"/>
        <v>0</v>
      </c>
      <c r="AQ77" s="324">
        <f t="shared" si="41"/>
        <v>0</v>
      </c>
      <c r="AR77" s="324">
        <f t="shared" si="41"/>
        <v>0</v>
      </c>
      <c r="AS77" s="324">
        <f t="shared" si="41"/>
        <v>0</v>
      </c>
      <c r="AT77" s="324">
        <f t="shared" si="41"/>
        <v>0</v>
      </c>
      <c r="AU77" s="324">
        <f t="shared" si="41"/>
        <v>0</v>
      </c>
      <c r="AV77" s="326">
        <f t="shared" si="41"/>
        <v>0</v>
      </c>
      <c r="AZ77" s="203">
        <f t="shared" si="39"/>
        <v>0</v>
      </c>
      <c r="BA77" s="204" t="str">
        <f t="shared" si="40"/>
        <v>-</v>
      </c>
    </row>
    <row r="78" spans="2:53" s="2" customFormat="1" ht="15" x14ac:dyDescent="0.25">
      <c r="B78" s="148" t="s">
        <v>197</v>
      </c>
      <c r="C78" s="582" t="s">
        <v>198</v>
      </c>
      <c r="D78" s="582"/>
      <c r="E78" s="582"/>
      <c r="F78" s="582"/>
      <c r="G78" s="321">
        <f>'Priedas 5'!$I$72</f>
        <v>0</v>
      </c>
      <c r="H78" s="269">
        <f t="shared" ref="H78:H103" si="42">SUM(AE78)</f>
        <v>0</v>
      </c>
      <c r="I78" s="269">
        <f t="shared" ref="I78:I103" si="43">SUM(AF78)</f>
        <v>0</v>
      </c>
      <c r="J78" s="269">
        <f t="shared" ref="J78:J103" si="44">SUM(AG78)</f>
        <v>0</v>
      </c>
      <c r="K78" s="269">
        <f t="shared" ref="K78:K103" si="45">SUM(AH78)</f>
        <v>0</v>
      </c>
      <c r="L78" s="269">
        <f t="shared" ref="L78:L103" si="46">SUM(AI78)</f>
        <v>0</v>
      </c>
      <c r="M78" s="269">
        <f t="shared" ref="M78:M103" si="47">SUM(AJ78)</f>
        <v>0</v>
      </c>
      <c r="N78" s="269">
        <f t="shared" ref="N78:N103" si="48">SUM(AK78)</f>
        <v>0</v>
      </c>
      <c r="O78" s="269">
        <f t="shared" ref="O78:O103" si="49">SUM(AL78)</f>
        <v>0</v>
      </c>
      <c r="P78" s="269">
        <f t="shared" ref="P78:P103" si="50">SUM(AM78)</f>
        <v>0</v>
      </c>
      <c r="Q78" s="269">
        <f t="shared" ref="Q78:Q103" si="51">SUM(AN78)</f>
        <v>0</v>
      </c>
      <c r="R78" s="269">
        <f t="shared" ref="R78:R103" si="52">SUM(AO78)</f>
        <v>0</v>
      </c>
      <c r="S78" s="269">
        <f t="shared" ref="S78:S103" si="53">SUM(AP78)</f>
        <v>0</v>
      </c>
      <c r="T78" s="269">
        <f t="shared" ref="T78:T103" si="54">SUM(AQ78)</f>
        <v>0</v>
      </c>
      <c r="U78" s="269">
        <f t="shared" ref="U78:U103" si="55">SUM(AR78)</f>
        <v>0</v>
      </c>
      <c r="V78" s="269">
        <f t="shared" ref="V78:V103" si="56">SUM(AS78)</f>
        <v>0</v>
      </c>
      <c r="W78" s="269">
        <f t="shared" ref="W78:W103" si="57">SUM(AT78)</f>
        <v>0</v>
      </c>
      <c r="X78" s="269">
        <f t="shared" ref="X78:X103" si="58">SUM(AU78)</f>
        <v>0</v>
      </c>
      <c r="Y78" s="269">
        <f t="shared" ref="Y78:Y103" si="59">SUM(AV78)</f>
        <v>0</v>
      </c>
      <c r="Z78" s="270"/>
      <c r="AA78" s="270"/>
      <c r="AB78" s="270"/>
      <c r="AC78" s="270"/>
      <c r="AD78" s="270"/>
      <c r="AE78" s="322"/>
      <c r="AF78" s="270"/>
      <c r="AG78" s="270"/>
      <c r="AH78" s="270"/>
      <c r="AI78" s="270"/>
      <c r="AJ78" s="270"/>
      <c r="AK78" s="269">
        <v>0</v>
      </c>
      <c r="AL78" s="270"/>
      <c r="AM78" s="270"/>
      <c r="AN78" s="270"/>
      <c r="AO78" s="270"/>
      <c r="AP78" s="270"/>
      <c r="AQ78" s="270"/>
      <c r="AR78" s="270"/>
      <c r="AS78" s="270"/>
      <c r="AT78" s="270"/>
      <c r="AU78" s="270"/>
      <c r="AV78" s="271"/>
      <c r="AZ78" s="203">
        <f t="shared" si="39"/>
        <v>0</v>
      </c>
      <c r="BA78" s="204" t="str">
        <f t="shared" si="40"/>
        <v>-</v>
      </c>
    </row>
    <row r="79" spans="2:53" s="2" customFormat="1" ht="15" x14ac:dyDescent="0.25">
      <c r="B79" s="148" t="s">
        <v>199</v>
      </c>
      <c r="C79" s="582" t="s">
        <v>200</v>
      </c>
      <c r="D79" s="582"/>
      <c r="E79" s="582"/>
      <c r="F79" s="582"/>
      <c r="G79" s="321">
        <f>'Priedas 5'!$I$73</f>
        <v>0</v>
      </c>
      <c r="H79" s="269">
        <f t="shared" si="42"/>
        <v>0</v>
      </c>
      <c r="I79" s="269">
        <f t="shared" si="43"/>
        <v>0</v>
      </c>
      <c r="J79" s="269">
        <f t="shared" si="44"/>
        <v>0</v>
      </c>
      <c r="K79" s="269">
        <f t="shared" si="45"/>
        <v>0</v>
      </c>
      <c r="L79" s="269">
        <f t="shared" si="46"/>
        <v>0</v>
      </c>
      <c r="M79" s="269">
        <f t="shared" si="47"/>
        <v>0</v>
      </c>
      <c r="N79" s="269">
        <f t="shared" si="48"/>
        <v>0</v>
      </c>
      <c r="O79" s="269">
        <f t="shared" si="49"/>
        <v>0</v>
      </c>
      <c r="P79" s="269">
        <f t="shared" si="50"/>
        <v>0</v>
      </c>
      <c r="Q79" s="269">
        <f t="shared" si="51"/>
        <v>0</v>
      </c>
      <c r="R79" s="269">
        <f t="shared" si="52"/>
        <v>0</v>
      </c>
      <c r="S79" s="269">
        <f t="shared" si="53"/>
        <v>0</v>
      </c>
      <c r="T79" s="269">
        <f t="shared" si="54"/>
        <v>0</v>
      </c>
      <c r="U79" s="269">
        <f t="shared" si="55"/>
        <v>0</v>
      </c>
      <c r="V79" s="269">
        <f t="shared" si="56"/>
        <v>0</v>
      </c>
      <c r="W79" s="269">
        <f t="shared" si="57"/>
        <v>0</v>
      </c>
      <c r="X79" s="269">
        <f t="shared" si="58"/>
        <v>0</v>
      </c>
      <c r="Y79" s="269">
        <f t="shared" si="59"/>
        <v>0</v>
      </c>
      <c r="Z79" s="293"/>
      <c r="AA79" s="293"/>
      <c r="AB79" s="293"/>
      <c r="AC79" s="293"/>
      <c r="AD79" s="293"/>
      <c r="AE79" s="327"/>
      <c r="AF79" s="293"/>
      <c r="AG79" s="293"/>
      <c r="AH79" s="293"/>
      <c r="AI79" s="293"/>
      <c r="AJ79" s="293"/>
      <c r="AK79" s="269">
        <v>0</v>
      </c>
      <c r="AL79" s="270"/>
      <c r="AM79" s="270"/>
      <c r="AN79" s="270"/>
      <c r="AO79" s="270"/>
      <c r="AP79" s="293"/>
      <c r="AQ79" s="293"/>
      <c r="AR79" s="293"/>
      <c r="AS79" s="293"/>
      <c r="AT79" s="293"/>
      <c r="AU79" s="293"/>
      <c r="AV79" s="294"/>
      <c r="AZ79" s="203">
        <f t="shared" si="39"/>
        <v>0</v>
      </c>
      <c r="BA79" s="204" t="str">
        <f t="shared" si="40"/>
        <v>-</v>
      </c>
    </row>
    <row r="80" spans="2:53" s="2" customFormat="1" ht="15" x14ac:dyDescent="0.25">
      <c r="B80" s="148" t="s">
        <v>201</v>
      </c>
      <c r="C80" s="582" t="s">
        <v>202</v>
      </c>
      <c r="D80" s="582"/>
      <c r="E80" s="582"/>
      <c r="F80" s="582"/>
      <c r="G80" s="321">
        <f>'Priedas 5'!$I$74</f>
        <v>0</v>
      </c>
      <c r="H80" s="269">
        <f t="shared" si="42"/>
        <v>0</v>
      </c>
      <c r="I80" s="269">
        <f t="shared" si="43"/>
        <v>0</v>
      </c>
      <c r="J80" s="269">
        <f t="shared" si="44"/>
        <v>0</v>
      </c>
      <c r="K80" s="269">
        <f t="shared" si="45"/>
        <v>0</v>
      </c>
      <c r="L80" s="269">
        <f t="shared" si="46"/>
        <v>0</v>
      </c>
      <c r="M80" s="269">
        <f t="shared" si="47"/>
        <v>0</v>
      </c>
      <c r="N80" s="269">
        <f t="shared" si="48"/>
        <v>0</v>
      </c>
      <c r="O80" s="269">
        <f t="shared" si="49"/>
        <v>0</v>
      </c>
      <c r="P80" s="269">
        <f t="shared" si="50"/>
        <v>0</v>
      </c>
      <c r="Q80" s="269">
        <f t="shared" si="51"/>
        <v>0</v>
      </c>
      <c r="R80" s="269">
        <f t="shared" si="52"/>
        <v>0</v>
      </c>
      <c r="S80" s="269">
        <f t="shared" si="53"/>
        <v>0</v>
      </c>
      <c r="T80" s="269">
        <f t="shared" si="54"/>
        <v>0</v>
      </c>
      <c r="U80" s="269">
        <f t="shared" si="55"/>
        <v>0</v>
      </c>
      <c r="V80" s="269">
        <f t="shared" si="56"/>
        <v>0</v>
      </c>
      <c r="W80" s="269">
        <f t="shared" si="57"/>
        <v>0</v>
      </c>
      <c r="X80" s="269">
        <f t="shared" si="58"/>
        <v>0</v>
      </c>
      <c r="Y80" s="269">
        <f t="shared" si="59"/>
        <v>0</v>
      </c>
      <c r="Z80" s="293"/>
      <c r="AA80" s="293"/>
      <c r="AB80" s="293"/>
      <c r="AC80" s="293"/>
      <c r="AD80" s="293"/>
      <c r="AE80" s="327"/>
      <c r="AF80" s="293"/>
      <c r="AG80" s="293"/>
      <c r="AH80" s="293"/>
      <c r="AI80" s="293"/>
      <c r="AJ80" s="293"/>
      <c r="AK80" s="269">
        <v>0</v>
      </c>
      <c r="AL80" s="270"/>
      <c r="AM80" s="270"/>
      <c r="AN80" s="270"/>
      <c r="AO80" s="270"/>
      <c r="AP80" s="293"/>
      <c r="AQ80" s="293"/>
      <c r="AR80" s="293"/>
      <c r="AS80" s="293"/>
      <c r="AT80" s="293"/>
      <c r="AU80" s="293"/>
      <c r="AV80" s="294"/>
      <c r="AZ80" s="203">
        <f t="shared" si="39"/>
        <v>0</v>
      </c>
      <c r="BA80" s="204" t="str">
        <f t="shared" si="40"/>
        <v>-</v>
      </c>
    </row>
    <row r="81" spans="2:53" s="2" customFormat="1" ht="15" x14ac:dyDescent="0.25">
      <c r="B81" s="148" t="s">
        <v>203</v>
      </c>
      <c r="C81" s="582" t="s">
        <v>204</v>
      </c>
      <c r="D81" s="582"/>
      <c r="E81" s="582"/>
      <c r="F81" s="582"/>
      <c r="G81" s="321">
        <f>'Priedas 5'!$I$75</f>
        <v>0</v>
      </c>
      <c r="H81" s="269">
        <f t="shared" si="42"/>
        <v>0</v>
      </c>
      <c r="I81" s="269">
        <f t="shared" si="43"/>
        <v>0</v>
      </c>
      <c r="J81" s="269">
        <f t="shared" si="44"/>
        <v>0</v>
      </c>
      <c r="K81" s="269">
        <f t="shared" si="45"/>
        <v>0</v>
      </c>
      <c r="L81" s="269">
        <f t="shared" si="46"/>
        <v>0</v>
      </c>
      <c r="M81" s="269">
        <f t="shared" si="47"/>
        <v>0</v>
      </c>
      <c r="N81" s="269">
        <f t="shared" si="48"/>
        <v>0</v>
      </c>
      <c r="O81" s="269">
        <f t="shared" si="49"/>
        <v>0</v>
      </c>
      <c r="P81" s="269">
        <f t="shared" si="50"/>
        <v>0</v>
      </c>
      <c r="Q81" s="269">
        <f t="shared" si="51"/>
        <v>0</v>
      </c>
      <c r="R81" s="269">
        <f t="shared" si="52"/>
        <v>0</v>
      </c>
      <c r="S81" s="269">
        <f t="shared" si="53"/>
        <v>0</v>
      </c>
      <c r="T81" s="269">
        <f t="shared" si="54"/>
        <v>0</v>
      </c>
      <c r="U81" s="269">
        <f t="shared" si="55"/>
        <v>0</v>
      </c>
      <c r="V81" s="269">
        <f t="shared" si="56"/>
        <v>0</v>
      </c>
      <c r="W81" s="269">
        <f t="shared" si="57"/>
        <v>0</v>
      </c>
      <c r="X81" s="269">
        <f t="shared" si="58"/>
        <v>0</v>
      </c>
      <c r="Y81" s="269">
        <f t="shared" si="59"/>
        <v>0</v>
      </c>
      <c r="Z81" s="270"/>
      <c r="AA81" s="270"/>
      <c r="AB81" s="270"/>
      <c r="AC81" s="270"/>
      <c r="AD81" s="270"/>
      <c r="AE81" s="322"/>
      <c r="AF81" s="270"/>
      <c r="AG81" s="270"/>
      <c r="AH81" s="270"/>
      <c r="AI81" s="270"/>
      <c r="AJ81" s="270"/>
      <c r="AK81" s="269">
        <v>0</v>
      </c>
      <c r="AL81" s="270"/>
      <c r="AM81" s="270"/>
      <c r="AN81" s="270"/>
      <c r="AO81" s="270"/>
      <c r="AP81" s="270"/>
      <c r="AQ81" s="270"/>
      <c r="AR81" s="270"/>
      <c r="AS81" s="270"/>
      <c r="AT81" s="270"/>
      <c r="AU81" s="270"/>
      <c r="AV81" s="271"/>
      <c r="AZ81" s="203">
        <f t="shared" si="39"/>
        <v>0</v>
      </c>
      <c r="BA81" s="204" t="str">
        <f t="shared" si="40"/>
        <v>-</v>
      </c>
    </row>
    <row r="82" spans="2:53" s="2" customFormat="1" ht="15" x14ac:dyDescent="0.25">
      <c r="B82" s="148" t="s">
        <v>205</v>
      </c>
      <c r="C82" s="582" t="s">
        <v>206</v>
      </c>
      <c r="D82" s="582"/>
      <c r="E82" s="582"/>
      <c r="F82" s="582"/>
      <c r="G82" s="321">
        <f>'Priedas 5'!$I$76</f>
        <v>0</v>
      </c>
      <c r="H82" s="269">
        <f t="shared" si="42"/>
        <v>0</v>
      </c>
      <c r="I82" s="269">
        <f t="shared" si="43"/>
        <v>0</v>
      </c>
      <c r="J82" s="269">
        <f t="shared" si="44"/>
        <v>0</v>
      </c>
      <c r="K82" s="269">
        <f t="shared" si="45"/>
        <v>0</v>
      </c>
      <c r="L82" s="269">
        <f t="shared" si="46"/>
        <v>0</v>
      </c>
      <c r="M82" s="269">
        <f t="shared" si="47"/>
        <v>0</v>
      </c>
      <c r="N82" s="269">
        <f t="shared" si="48"/>
        <v>0</v>
      </c>
      <c r="O82" s="269">
        <f t="shared" si="49"/>
        <v>0</v>
      </c>
      <c r="P82" s="269">
        <f t="shared" si="50"/>
        <v>0</v>
      </c>
      <c r="Q82" s="269">
        <f t="shared" si="51"/>
        <v>0</v>
      </c>
      <c r="R82" s="269">
        <f t="shared" si="52"/>
        <v>0</v>
      </c>
      <c r="S82" s="269">
        <f t="shared" si="53"/>
        <v>0</v>
      </c>
      <c r="T82" s="269">
        <f t="shared" si="54"/>
        <v>0</v>
      </c>
      <c r="U82" s="269">
        <f t="shared" si="55"/>
        <v>0</v>
      </c>
      <c r="V82" s="269">
        <f t="shared" si="56"/>
        <v>0</v>
      </c>
      <c r="W82" s="269">
        <f t="shared" si="57"/>
        <v>0</v>
      </c>
      <c r="X82" s="269">
        <f t="shared" si="58"/>
        <v>0</v>
      </c>
      <c r="Y82" s="269">
        <f t="shared" si="59"/>
        <v>0</v>
      </c>
      <c r="Z82" s="270"/>
      <c r="AA82" s="270"/>
      <c r="AB82" s="270"/>
      <c r="AC82" s="270"/>
      <c r="AD82" s="270"/>
      <c r="AE82" s="322"/>
      <c r="AF82" s="270"/>
      <c r="AG82" s="270"/>
      <c r="AH82" s="270"/>
      <c r="AI82" s="270"/>
      <c r="AJ82" s="270"/>
      <c r="AK82" s="269">
        <v>0</v>
      </c>
      <c r="AL82" s="270"/>
      <c r="AM82" s="270"/>
      <c r="AN82" s="270"/>
      <c r="AO82" s="270"/>
      <c r="AP82" s="270"/>
      <c r="AQ82" s="270"/>
      <c r="AR82" s="270"/>
      <c r="AS82" s="270"/>
      <c r="AT82" s="270"/>
      <c r="AU82" s="270"/>
      <c r="AV82" s="271"/>
      <c r="AZ82" s="203">
        <f t="shared" ref="AZ82:AZ113" si="60">G82-SUM(H82:AD82)</f>
        <v>0</v>
      </c>
      <c r="BA82" s="204" t="str">
        <f t="shared" ref="BA82:BA113" si="61">IF(AZ82&gt;0.5,"Prašome paskirstyti likusias sąnaudas",IF(AZ82&lt;-0.5,"Paskirstėte daugiau sąnaudų negu yra priskirta šiam pogrupiui","-"))</f>
        <v>-</v>
      </c>
    </row>
    <row r="83" spans="2:53" s="2" customFormat="1" ht="15" x14ac:dyDescent="0.25">
      <c r="B83" s="148" t="s">
        <v>207</v>
      </c>
      <c r="C83" s="582" t="s">
        <v>208</v>
      </c>
      <c r="D83" s="582"/>
      <c r="E83" s="582"/>
      <c r="F83" s="582"/>
      <c r="G83" s="321">
        <f>'Priedas 5'!$I$77</f>
        <v>0</v>
      </c>
      <c r="H83" s="269">
        <f t="shared" si="42"/>
        <v>0</v>
      </c>
      <c r="I83" s="269">
        <f t="shared" si="43"/>
        <v>0</v>
      </c>
      <c r="J83" s="269">
        <f t="shared" si="44"/>
        <v>0</v>
      </c>
      <c r="K83" s="269">
        <f t="shared" si="45"/>
        <v>0</v>
      </c>
      <c r="L83" s="269">
        <f t="shared" si="46"/>
        <v>0</v>
      </c>
      <c r="M83" s="269">
        <f t="shared" si="47"/>
        <v>0</v>
      </c>
      <c r="N83" s="269">
        <f t="shared" si="48"/>
        <v>0</v>
      </c>
      <c r="O83" s="269">
        <f t="shared" si="49"/>
        <v>0</v>
      </c>
      <c r="P83" s="269">
        <f t="shared" si="50"/>
        <v>0</v>
      </c>
      <c r="Q83" s="269">
        <f t="shared" si="51"/>
        <v>0</v>
      </c>
      <c r="R83" s="269">
        <f t="shared" si="52"/>
        <v>0</v>
      </c>
      <c r="S83" s="269">
        <f t="shared" si="53"/>
        <v>0</v>
      </c>
      <c r="T83" s="269">
        <f t="shared" si="54"/>
        <v>0</v>
      </c>
      <c r="U83" s="269">
        <f t="shared" si="55"/>
        <v>0</v>
      </c>
      <c r="V83" s="269">
        <f t="shared" si="56"/>
        <v>0</v>
      </c>
      <c r="W83" s="269">
        <f t="shared" si="57"/>
        <v>0</v>
      </c>
      <c r="X83" s="269">
        <f t="shared" si="58"/>
        <v>0</v>
      </c>
      <c r="Y83" s="269">
        <f t="shared" si="59"/>
        <v>0</v>
      </c>
      <c r="Z83" s="270"/>
      <c r="AA83" s="270"/>
      <c r="AB83" s="270"/>
      <c r="AC83" s="270"/>
      <c r="AD83" s="270"/>
      <c r="AE83" s="322"/>
      <c r="AF83" s="270"/>
      <c r="AG83" s="270"/>
      <c r="AH83" s="270"/>
      <c r="AI83" s="270"/>
      <c r="AJ83" s="270"/>
      <c r="AK83" s="269">
        <v>0</v>
      </c>
      <c r="AL83" s="270"/>
      <c r="AM83" s="270"/>
      <c r="AN83" s="270"/>
      <c r="AO83" s="270"/>
      <c r="AP83" s="270"/>
      <c r="AQ83" s="270"/>
      <c r="AR83" s="270"/>
      <c r="AS83" s="270"/>
      <c r="AT83" s="270"/>
      <c r="AU83" s="270"/>
      <c r="AV83" s="271"/>
      <c r="AZ83" s="203">
        <f t="shared" si="60"/>
        <v>0</v>
      </c>
      <c r="BA83" s="204" t="str">
        <f t="shared" si="61"/>
        <v>-</v>
      </c>
    </row>
    <row r="84" spans="2:53" s="2" customFormat="1" ht="15" x14ac:dyDescent="0.25">
      <c r="B84" s="148" t="s">
        <v>209</v>
      </c>
      <c r="C84" s="582" t="s">
        <v>210</v>
      </c>
      <c r="D84" s="582"/>
      <c r="E84" s="582"/>
      <c r="F84" s="582"/>
      <c r="G84" s="321">
        <f>'Priedas 5'!$I$78</f>
        <v>0</v>
      </c>
      <c r="H84" s="269">
        <f t="shared" si="42"/>
        <v>0</v>
      </c>
      <c r="I84" s="269">
        <f t="shared" si="43"/>
        <v>0</v>
      </c>
      <c r="J84" s="269">
        <f t="shared" si="44"/>
        <v>0</v>
      </c>
      <c r="K84" s="269">
        <f t="shared" si="45"/>
        <v>0</v>
      </c>
      <c r="L84" s="269">
        <f t="shared" si="46"/>
        <v>0</v>
      </c>
      <c r="M84" s="269">
        <f t="shared" si="47"/>
        <v>0</v>
      </c>
      <c r="N84" s="269">
        <f t="shared" si="48"/>
        <v>0</v>
      </c>
      <c r="O84" s="269">
        <f t="shared" si="49"/>
        <v>0</v>
      </c>
      <c r="P84" s="269">
        <f t="shared" si="50"/>
        <v>0</v>
      </c>
      <c r="Q84" s="269">
        <f t="shared" si="51"/>
        <v>0</v>
      </c>
      <c r="R84" s="269">
        <f t="shared" si="52"/>
        <v>0</v>
      </c>
      <c r="S84" s="269">
        <f t="shared" si="53"/>
        <v>0</v>
      </c>
      <c r="T84" s="269">
        <f t="shared" si="54"/>
        <v>0</v>
      </c>
      <c r="U84" s="269">
        <f t="shared" si="55"/>
        <v>0</v>
      </c>
      <c r="V84" s="269">
        <f t="shared" si="56"/>
        <v>0</v>
      </c>
      <c r="W84" s="269">
        <f t="shared" si="57"/>
        <v>0</v>
      </c>
      <c r="X84" s="269">
        <f t="shared" si="58"/>
        <v>0</v>
      </c>
      <c r="Y84" s="269">
        <f t="shared" si="59"/>
        <v>0</v>
      </c>
      <c r="Z84" s="293"/>
      <c r="AA84" s="293"/>
      <c r="AB84" s="293"/>
      <c r="AC84" s="293"/>
      <c r="AD84" s="293"/>
      <c r="AE84" s="327"/>
      <c r="AF84" s="293"/>
      <c r="AG84" s="293"/>
      <c r="AH84" s="293"/>
      <c r="AI84" s="293"/>
      <c r="AJ84" s="293"/>
      <c r="AK84" s="269">
        <v>0</v>
      </c>
      <c r="AL84" s="270"/>
      <c r="AM84" s="270"/>
      <c r="AN84" s="270"/>
      <c r="AO84" s="270"/>
      <c r="AP84" s="293"/>
      <c r="AQ84" s="293"/>
      <c r="AR84" s="293"/>
      <c r="AS84" s="293"/>
      <c r="AT84" s="293"/>
      <c r="AU84" s="293"/>
      <c r="AV84" s="294"/>
      <c r="AZ84" s="203">
        <f t="shared" si="60"/>
        <v>0</v>
      </c>
      <c r="BA84" s="204" t="str">
        <f t="shared" si="61"/>
        <v>-</v>
      </c>
    </row>
    <row r="85" spans="2:53" s="2" customFormat="1" ht="15" x14ac:dyDescent="0.25">
      <c r="B85" s="148" t="s">
        <v>211</v>
      </c>
      <c r="C85" s="582" t="s">
        <v>212</v>
      </c>
      <c r="D85" s="582"/>
      <c r="E85" s="582"/>
      <c r="F85" s="582"/>
      <c r="G85" s="321">
        <f>'Priedas 5'!$I$79</f>
        <v>0</v>
      </c>
      <c r="H85" s="269">
        <f t="shared" si="42"/>
        <v>0</v>
      </c>
      <c r="I85" s="269">
        <f t="shared" si="43"/>
        <v>0</v>
      </c>
      <c r="J85" s="269">
        <f t="shared" si="44"/>
        <v>0</v>
      </c>
      <c r="K85" s="269">
        <f t="shared" si="45"/>
        <v>0</v>
      </c>
      <c r="L85" s="269">
        <f t="shared" si="46"/>
        <v>0</v>
      </c>
      <c r="M85" s="269">
        <f t="shared" si="47"/>
        <v>0</v>
      </c>
      <c r="N85" s="269">
        <f t="shared" si="48"/>
        <v>0</v>
      </c>
      <c r="O85" s="269">
        <f t="shared" si="49"/>
        <v>0</v>
      </c>
      <c r="P85" s="269">
        <f t="shared" si="50"/>
        <v>0</v>
      </c>
      <c r="Q85" s="269">
        <f t="shared" si="51"/>
        <v>0</v>
      </c>
      <c r="R85" s="269">
        <f t="shared" si="52"/>
        <v>0</v>
      </c>
      <c r="S85" s="269">
        <f t="shared" si="53"/>
        <v>0</v>
      </c>
      <c r="T85" s="269">
        <f t="shared" si="54"/>
        <v>0</v>
      </c>
      <c r="U85" s="269">
        <f t="shared" si="55"/>
        <v>0</v>
      </c>
      <c r="V85" s="269">
        <f t="shared" si="56"/>
        <v>0</v>
      </c>
      <c r="W85" s="269">
        <f t="shared" si="57"/>
        <v>0</v>
      </c>
      <c r="X85" s="269">
        <f t="shared" si="58"/>
        <v>0</v>
      </c>
      <c r="Y85" s="269">
        <f t="shared" si="59"/>
        <v>0</v>
      </c>
      <c r="Z85" s="293"/>
      <c r="AA85" s="293"/>
      <c r="AB85" s="293"/>
      <c r="AC85" s="293"/>
      <c r="AD85" s="293"/>
      <c r="AE85" s="327"/>
      <c r="AF85" s="293"/>
      <c r="AG85" s="293"/>
      <c r="AH85" s="293"/>
      <c r="AI85" s="293"/>
      <c r="AJ85" s="293"/>
      <c r="AK85" s="269">
        <v>0</v>
      </c>
      <c r="AL85" s="270"/>
      <c r="AM85" s="270"/>
      <c r="AN85" s="270"/>
      <c r="AO85" s="270"/>
      <c r="AP85" s="293"/>
      <c r="AQ85" s="293"/>
      <c r="AR85" s="293"/>
      <c r="AS85" s="293"/>
      <c r="AT85" s="293"/>
      <c r="AU85" s="293"/>
      <c r="AV85" s="294"/>
      <c r="AZ85" s="203">
        <f t="shared" si="60"/>
        <v>0</v>
      </c>
      <c r="BA85" s="204" t="str">
        <f t="shared" si="61"/>
        <v>-</v>
      </c>
    </row>
    <row r="86" spans="2:53" s="2" customFormat="1" ht="15" x14ac:dyDescent="0.25">
      <c r="B86" s="148" t="s">
        <v>213</v>
      </c>
      <c r="C86" s="582" t="s">
        <v>214</v>
      </c>
      <c r="D86" s="582"/>
      <c r="E86" s="582"/>
      <c r="F86" s="582"/>
      <c r="G86" s="321">
        <f>'Priedas 5'!$I$80</f>
        <v>0</v>
      </c>
      <c r="H86" s="269">
        <f t="shared" si="42"/>
        <v>0</v>
      </c>
      <c r="I86" s="269">
        <f t="shared" si="43"/>
        <v>0</v>
      </c>
      <c r="J86" s="269">
        <f t="shared" si="44"/>
        <v>0</v>
      </c>
      <c r="K86" s="269">
        <f t="shared" si="45"/>
        <v>0</v>
      </c>
      <c r="L86" s="269">
        <f t="shared" si="46"/>
        <v>0</v>
      </c>
      <c r="M86" s="269">
        <f t="shared" si="47"/>
        <v>0</v>
      </c>
      <c r="N86" s="269">
        <f t="shared" si="48"/>
        <v>0</v>
      </c>
      <c r="O86" s="269">
        <f t="shared" si="49"/>
        <v>0</v>
      </c>
      <c r="P86" s="269">
        <f t="shared" si="50"/>
        <v>0</v>
      </c>
      <c r="Q86" s="269">
        <f t="shared" si="51"/>
        <v>0</v>
      </c>
      <c r="R86" s="269">
        <f t="shared" si="52"/>
        <v>0</v>
      </c>
      <c r="S86" s="269">
        <f t="shared" si="53"/>
        <v>0</v>
      </c>
      <c r="T86" s="269">
        <f t="shared" si="54"/>
        <v>0</v>
      </c>
      <c r="U86" s="269">
        <f t="shared" si="55"/>
        <v>0</v>
      </c>
      <c r="V86" s="269">
        <f t="shared" si="56"/>
        <v>0</v>
      </c>
      <c r="W86" s="269">
        <f t="shared" si="57"/>
        <v>0</v>
      </c>
      <c r="X86" s="269">
        <f t="shared" si="58"/>
        <v>0</v>
      </c>
      <c r="Y86" s="269">
        <f t="shared" si="59"/>
        <v>0</v>
      </c>
      <c r="Z86" s="270"/>
      <c r="AA86" s="270"/>
      <c r="AB86" s="270"/>
      <c r="AC86" s="270"/>
      <c r="AD86" s="270"/>
      <c r="AE86" s="322"/>
      <c r="AF86" s="270"/>
      <c r="AG86" s="270"/>
      <c r="AH86" s="270"/>
      <c r="AI86" s="270"/>
      <c r="AJ86" s="270"/>
      <c r="AK86" s="269">
        <v>0</v>
      </c>
      <c r="AL86" s="270"/>
      <c r="AM86" s="270"/>
      <c r="AN86" s="270"/>
      <c r="AO86" s="270"/>
      <c r="AP86" s="270"/>
      <c r="AQ86" s="270"/>
      <c r="AR86" s="270"/>
      <c r="AS86" s="270"/>
      <c r="AT86" s="270"/>
      <c r="AU86" s="270"/>
      <c r="AV86" s="271"/>
      <c r="AZ86" s="203">
        <f t="shared" si="60"/>
        <v>0</v>
      </c>
      <c r="BA86" s="204" t="str">
        <f t="shared" si="61"/>
        <v>-</v>
      </c>
    </row>
    <row r="87" spans="2:53" s="2" customFormat="1" ht="15" x14ac:dyDescent="0.25">
      <c r="B87" s="148" t="s">
        <v>215</v>
      </c>
      <c r="C87" s="582" t="s">
        <v>216</v>
      </c>
      <c r="D87" s="582"/>
      <c r="E87" s="582"/>
      <c r="F87" s="582"/>
      <c r="G87" s="321">
        <f>'Priedas 5'!$I$81</f>
        <v>0</v>
      </c>
      <c r="H87" s="269">
        <f t="shared" si="42"/>
        <v>0</v>
      </c>
      <c r="I87" s="269">
        <f t="shared" si="43"/>
        <v>0</v>
      </c>
      <c r="J87" s="269">
        <f t="shared" si="44"/>
        <v>0</v>
      </c>
      <c r="K87" s="269">
        <f t="shared" si="45"/>
        <v>0</v>
      </c>
      <c r="L87" s="269">
        <f t="shared" si="46"/>
        <v>0</v>
      </c>
      <c r="M87" s="269">
        <f t="shared" si="47"/>
        <v>0</v>
      </c>
      <c r="N87" s="269">
        <f t="shared" si="48"/>
        <v>0</v>
      </c>
      <c r="O87" s="269">
        <f t="shared" si="49"/>
        <v>0</v>
      </c>
      <c r="P87" s="269">
        <f t="shared" si="50"/>
        <v>0</v>
      </c>
      <c r="Q87" s="269">
        <f t="shared" si="51"/>
        <v>0</v>
      </c>
      <c r="R87" s="269">
        <f t="shared" si="52"/>
        <v>0</v>
      </c>
      <c r="S87" s="269">
        <f t="shared" si="53"/>
        <v>0</v>
      </c>
      <c r="T87" s="269">
        <f t="shared" si="54"/>
        <v>0</v>
      </c>
      <c r="U87" s="269">
        <f t="shared" si="55"/>
        <v>0</v>
      </c>
      <c r="V87" s="269">
        <f t="shared" si="56"/>
        <v>0</v>
      </c>
      <c r="W87" s="269">
        <f t="shared" si="57"/>
        <v>0</v>
      </c>
      <c r="X87" s="269">
        <f t="shared" si="58"/>
        <v>0</v>
      </c>
      <c r="Y87" s="269">
        <f t="shared" si="59"/>
        <v>0</v>
      </c>
      <c r="Z87" s="270"/>
      <c r="AA87" s="270"/>
      <c r="AB87" s="270"/>
      <c r="AC87" s="270"/>
      <c r="AD87" s="270"/>
      <c r="AE87" s="322"/>
      <c r="AF87" s="270"/>
      <c r="AG87" s="270"/>
      <c r="AH87" s="270"/>
      <c r="AI87" s="270"/>
      <c r="AJ87" s="270"/>
      <c r="AK87" s="269">
        <v>0</v>
      </c>
      <c r="AL87" s="270"/>
      <c r="AM87" s="270"/>
      <c r="AN87" s="270"/>
      <c r="AO87" s="270"/>
      <c r="AP87" s="270"/>
      <c r="AQ87" s="270"/>
      <c r="AR87" s="270"/>
      <c r="AS87" s="270"/>
      <c r="AT87" s="270"/>
      <c r="AU87" s="270"/>
      <c r="AV87" s="271"/>
      <c r="AZ87" s="203">
        <f t="shared" si="60"/>
        <v>0</v>
      </c>
      <c r="BA87" s="204" t="str">
        <f t="shared" si="61"/>
        <v>-</v>
      </c>
    </row>
    <row r="88" spans="2:53" s="2" customFormat="1" ht="15" x14ac:dyDescent="0.25">
      <c r="B88" s="148" t="s">
        <v>217</v>
      </c>
      <c r="C88" s="592" t="s">
        <v>65</v>
      </c>
      <c r="D88" s="582"/>
      <c r="E88" s="582"/>
      <c r="F88" s="582"/>
      <c r="G88" s="321">
        <f>'Priedas 5'!$I$82</f>
        <v>0</v>
      </c>
      <c r="H88" s="269">
        <f t="shared" si="42"/>
        <v>0</v>
      </c>
      <c r="I88" s="269">
        <f t="shared" si="43"/>
        <v>0</v>
      </c>
      <c r="J88" s="269">
        <f t="shared" si="44"/>
        <v>0</v>
      </c>
      <c r="K88" s="269">
        <f t="shared" si="45"/>
        <v>0</v>
      </c>
      <c r="L88" s="269">
        <f t="shared" si="46"/>
        <v>0</v>
      </c>
      <c r="M88" s="269">
        <f t="shared" si="47"/>
        <v>0</v>
      </c>
      <c r="N88" s="269">
        <f t="shared" si="48"/>
        <v>0</v>
      </c>
      <c r="O88" s="269">
        <f t="shared" si="49"/>
        <v>0</v>
      </c>
      <c r="P88" s="269">
        <f t="shared" si="50"/>
        <v>0</v>
      </c>
      <c r="Q88" s="269">
        <f t="shared" si="51"/>
        <v>0</v>
      </c>
      <c r="R88" s="269">
        <f t="shared" si="52"/>
        <v>0</v>
      </c>
      <c r="S88" s="269">
        <f t="shared" si="53"/>
        <v>0</v>
      </c>
      <c r="T88" s="269">
        <f t="shared" si="54"/>
        <v>0</v>
      </c>
      <c r="U88" s="269">
        <f t="shared" si="55"/>
        <v>0</v>
      </c>
      <c r="V88" s="269">
        <f t="shared" si="56"/>
        <v>0</v>
      </c>
      <c r="W88" s="269">
        <f t="shared" si="57"/>
        <v>0</v>
      </c>
      <c r="X88" s="269">
        <f t="shared" si="58"/>
        <v>0</v>
      </c>
      <c r="Y88" s="269">
        <f t="shared" si="59"/>
        <v>0</v>
      </c>
      <c r="Z88" s="293"/>
      <c r="AA88" s="293"/>
      <c r="AB88" s="293"/>
      <c r="AC88" s="293"/>
      <c r="AD88" s="293"/>
      <c r="AE88" s="327"/>
      <c r="AF88" s="293"/>
      <c r="AG88" s="293"/>
      <c r="AH88" s="293"/>
      <c r="AI88" s="293"/>
      <c r="AJ88" s="293"/>
      <c r="AK88" s="269">
        <v>0</v>
      </c>
      <c r="AL88" s="270"/>
      <c r="AM88" s="270"/>
      <c r="AN88" s="270"/>
      <c r="AO88" s="270"/>
      <c r="AP88" s="293"/>
      <c r="AQ88" s="293"/>
      <c r="AR88" s="293"/>
      <c r="AS88" s="293"/>
      <c r="AT88" s="293"/>
      <c r="AU88" s="293"/>
      <c r="AV88" s="294"/>
      <c r="AZ88" s="203">
        <f t="shared" si="60"/>
        <v>0</v>
      </c>
      <c r="BA88" s="204" t="str">
        <f t="shared" si="61"/>
        <v>-</v>
      </c>
    </row>
    <row r="89" spans="2:53" s="2" customFormat="1" ht="15" customHeight="1" x14ac:dyDescent="0.25">
      <c r="B89" s="163" t="s">
        <v>218</v>
      </c>
      <c r="C89" s="592" t="s">
        <v>66</v>
      </c>
      <c r="D89" s="582"/>
      <c r="E89" s="582"/>
      <c r="F89" s="582"/>
      <c r="G89" s="321">
        <f>'Priedas 5'!$I$83</f>
        <v>0</v>
      </c>
      <c r="H89" s="269">
        <f t="shared" si="42"/>
        <v>0</v>
      </c>
      <c r="I89" s="269">
        <f t="shared" si="43"/>
        <v>0</v>
      </c>
      <c r="J89" s="269">
        <f t="shared" si="44"/>
        <v>0</v>
      </c>
      <c r="K89" s="269">
        <f t="shared" si="45"/>
        <v>0</v>
      </c>
      <c r="L89" s="269">
        <f t="shared" si="46"/>
        <v>0</v>
      </c>
      <c r="M89" s="269">
        <f t="shared" si="47"/>
        <v>0</v>
      </c>
      <c r="N89" s="269">
        <f t="shared" si="48"/>
        <v>0</v>
      </c>
      <c r="O89" s="269">
        <f t="shared" si="49"/>
        <v>0</v>
      </c>
      <c r="P89" s="269">
        <f t="shared" si="50"/>
        <v>0</v>
      </c>
      <c r="Q89" s="269">
        <f t="shared" si="51"/>
        <v>0</v>
      </c>
      <c r="R89" s="269">
        <f t="shared" si="52"/>
        <v>0</v>
      </c>
      <c r="S89" s="269">
        <f t="shared" si="53"/>
        <v>0</v>
      </c>
      <c r="T89" s="269">
        <f t="shared" si="54"/>
        <v>0</v>
      </c>
      <c r="U89" s="269">
        <f t="shared" si="55"/>
        <v>0</v>
      </c>
      <c r="V89" s="269">
        <f t="shared" si="56"/>
        <v>0</v>
      </c>
      <c r="W89" s="269">
        <f t="shared" si="57"/>
        <v>0</v>
      </c>
      <c r="X89" s="269">
        <f t="shared" si="58"/>
        <v>0</v>
      </c>
      <c r="Y89" s="269">
        <f t="shared" si="59"/>
        <v>0</v>
      </c>
      <c r="Z89" s="293"/>
      <c r="AA89" s="293"/>
      <c r="AB89" s="293"/>
      <c r="AC89" s="293"/>
      <c r="AD89" s="293"/>
      <c r="AE89" s="327"/>
      <c r="AF89" s="293"/>
      <c r="AG89" s="293"/>
      <c r="AH89" s="293"/>
      <c r="AI89" s="293"/>
      <c r="AJ89" s="293"/>
      <c r="AK89" s="269">
        <v>0</v>
      </c>
      <c r="AL89" s="270"/>
      <c r="AM89" s="270"/>
      <c r="AN89" s="270"/>
      <c r="AO89" s="270"/>
      <c r="AP89" s="293"/>
      <c r="AQ89" s="293"/>
      <c r="AR89" s="293"/>
      <c r="AS89" s="293"/>
      <c r="AT89" s="293"/>
      <c r="AU89" s="293"/>
      <c r="AV89" s="294"/>
      <c r="AZ89" s="203">
        <f t="shared" si="60"/>
        <v>0</v>
      </c>
      <c r="BA89" s="204" t="str">
        <f t="shared" si="61"/>
        <v>-</v>
      </c>
    </row>
    <row r="90" spans="2:53" s="2" customFormat="1" ht="15" customHeight="1" x14ac:dyDescent="0.25">
      <c r="B90" s="163" t="s">
        <v>219</v>
      </c>
      <c r="C90" s="582" t="s">
        <v>220</v>
      </c>
      <c r="D90" s="582"/>
      <c r="E90" s="582"/>
      <c r="F90" s="582"/>
      <c r="G90" s="321">
        <f>'Priedas 5'!$I$84</f>
        <v>0</v>
      </c>
      <c r="H90" s="269">
        <f t="shared" si="42"/>
        <v>0</v>
      </c>
      <c r="I90" s="269">
        <f t="shared" si="43"/>
        <v>0</v>
      </c>
      <c r="J90" s="269">
        <f t="shared" si="44"/>
        <v>0</v>
      </c>
      <c r="K90" s="269">
        <f t="shared" si="45"/>
        <v>0</v>
      </c>
      <c r="L90" s="269">
        <f t="shared" si="46"/>
        <v>0</v>
      </c>
      <c r="M90" s="269">
        <f t="shared" si="47"/>
        <v>0</v>
      </c>
      <c r="N90" s="269">
        <f t="shared" si="48"/>
        <v>0</v>
      </c>
      <c r="O90" s="269">
        <f t="shared" si="49"/>
        <v>0</v>
      </c>
      <c r="P90" s="269">
        <f t="shared" si="50"/>
        <v>0</v>
      </c>
      <c r="Q90" s="269">
        <f t="shared" si="51"/>
        <v>0</v>
      </c>
      <c r="R90" s="269">
        <f t="shared" si="52"/>
        <v>0</v>
      </c>
      <c r="S90" s="269">
        <f t="shared" si="53"/>
        <v>0</v>
      </c>
      <c r="T90" s="269">
        <f t="shared" si="54"/>
        <v>0</v>
      </c>
      <c r="U90" s="269">
        <f t="shared" si="55"/>
        <v>0</v>
      </c>
      <c r="V90" s="269">
        <f t="shared" si="56"/>
        <v>0</v>
      </c>
      <c r="W90" s="269">
        <f t="shared" si="57"/>
        <v>0</v>
      </c>
      <c r="X90" s="269">
        <f t="shared" si="58"/>
        <v>0</v>
      </c>
      <c r="Y90" s="269">
        <f t="shared" si="59"/>
        <v>0</v>
      </c>
      <c r="Z90" s="293"/>
      <c r="AA90" s="293"/>
      <c r="AB90" s="293"/>
      <c r="AC90" s="293"/>
      <c r="AD90" s="293"/>
      <c r="AE90" s="327"/>
      <c r="AF90" s="293"/>
      <c r="AG90" s="293"/>
      <c r="AH90" s="293"/>
      <c r="AI90" s="293"/>
      <c r="AJ90" s="293"/>
      <c r="AK90" s="269">
        <v>0</v>
      </c>
      <c r="AL90" s="270"/>
      <c r="AM90" s="270"/>
      <c r="AN90" s="270"/>
      <c r="AO90" s="270"/>
      <c r="AP90" s="293"/>
      <c r="AQ90" s="293"/>
      <c r="AR90" s="293"/>
      <c r="AS90" s="293"/>
      <c r="AT90" s="293"/>
      <c r="AU90" s="293"/>
      <c r="AV90" s="294"/>
      <c r="AZ90" s="203">
        <f t="shared" si="60"/>
        <v>0</v>
      </c>
      <c r="BA90" s="204" t="str">
        <f t="shared" si="61"/>
        <v>-</v>
      </c>
    </row>
    <row r="91" spans="2:53" s="2" customFormat="1" ht="15" customHeight="1" x14ac:dyDescent="0.25">
      <c r="B91" s="163" t="s">
        <v>167</v>
      </c>
      <c r="C91" s="592" t="s">
        <v>67</v>
      </c>
      <c r="D91" s="582"/>
      <c r="E91" s="582"/>
      <c r="F91" s="582"/>
      <c r="G91" s="321">
        <f>'Priedas 5'!$I$85</f>
        <v>0</v>
      </c>
      <c r="H91" s="269">
        <f t="shared" si="42"/>
        <v>0</v>
      </c>
      <c r="I91" s="269">
        <f t="shared" si="43"/>
        <v>0</v>
      </c>
      <c r="J91" s="269">
        <f t="shared" si="44"/>
        <v>0</v>
      </c>
      <c r="K91" s="269">
        <f t="shared" si="45"/>
        <v>0</v>
      </c>
      <c r="L91" s="269">
        <f t="shared" si="46"/>
        <v>0</v>
      </c>
      <c r="M91" s="269">
        <f t="shared" si="47"/>
        <v>0</v>
      </c>
      <c r="N91" s="269">
        <f t="shared" si="48"/>
        <v>0</v>
      </c>
      <c r="O91" s="269">
        <f t="shared" si="49"/>
        <v>0</v>
      </c>
      <c r="P91" s="269">
        <f t="shared" si="50"/>
        <v>0</v>
      </c>
      <c r="Q91" s="269">
        <f t="shared" si="51"/>
        <v>0</v>
      </c>
      <c r="R91" s="269">
        <f t="shared" si="52"/>
        <v>0</v>
      </c>
      <c r="S91" s="269">
        <f t="shared" si="53"/>
        <v>0</v>
      </c>
      <c r="T91" s="269">
        <f t="shared" si="54"/>
        <v>0</v>
      </c>
      <c r="U91" s="269">
        <f t="shared" si="55"/>
        <v>0</v>
      </c>
      <c r="V91" s="269">
        <f t="shared" si="56"/>
        <v>0</v>
      </c>
      <c r="W91" s="269">
        <f t="shared" si="57"/>
        <v>0</v>
      </c>
      <c r="X91" s="269">
        <f t="shared" si="58"/>
        <v>0</v>
      </c>
      <c r="Y91" s="269">
        <f t="shared" si="59"/>
        <v>0</v>
      </c>
      <c r="Z91" s="293"/>
      <c r="AA91" s="293"/>
      <c r="AB91" s="293"/>
      <c r="AC91" s="293"/>
      <c r="AD91" s="293"/>
      <c r="AE91" s="327"/>
      <c r="AF91" s="293"/>
      <c r="AG91" s="293"/>
      <c r="AH91" s="293"/>
      <c r="AI91" s="293"/>
      <c r="AJ91" s="293"/>
      <c r="AK91" s="269">
        <v>0</v>
      </c>
      <c r="AL91" s="270"/>
      <c r="AM91" s="270"/>
      <c r="AN91" s="270"/>
      <c r="AO91" s="270"/>
      <c r="AP91" s="293"/>
      <c r="AQ91" s="293"/>
      <c r="AR91" s="293"/>
      <c r="AS91" s="293"/>
      <c r="AT91" s="293"/>
      <c r="AU91" s="293"/>
      <c r="AV91" s="294"/>
      <c r="AZ91" s="203">
        <f t="shared" si="60"/>
        <v>0</v>
      </c>
      <c r="BA91" s="204" t="str">
        <f t="shared" si="61"/>
        <v>-</v>
      </c>
    </row>
    <row r="92" spans="2:53" s="2" customFormat="1" ht="12.75" customHeight="1" x14ac:dyDescent="0.25">
      <c r="B92" s="163" t="s">
        <v>221</v>
      </c>
      <c r="C92" s="582" t="s">
        <v>222</v>
      </c>
      <c r="D92" s="582"/>
      <c r="E92" s="582"/>
      <c r="F92" s="582"/>
      <c r="G92" s="321">
        <f>'Priedas 5'!$I$86</f>
        <v>0</v>
      </c>
      <c r="H92" s="269">
        <f t="shared" si="42"/>
        <v>0</v>
      </c>
      <c r="I92" s="269">
        <f t="shared" si="43"/>
        <v>0</v>
      </c>
      <c r="J92" s="269">
        <f t="shared" si="44"/>
        <v>0</v>
      </c>
      <c r="K92" s="269">
        <f t="shared" si="45"/>
        <v>0</v>
      </c>
      <c r="L92" s="269">
        <f t="shared" si="46"/>
        <v>0</v>
      </c>
      <c r="M92" s="269">
        <f t="shared" si="47"/>
        <v>0</v>
      </c>
      <c r="N92" s="269">
        <f t="shared" si="48"/>
        <v>0</v>
      </c>
      <c r="O92" s="269">
        <f t="shared" si="49"/>
        <v>0</v>
      </c>
      <c r="P92" s="269">
        <f t="shared" si="50"/>
        <v>0</v>
      </c>
      <c r="Q92" s="269">
        <f t="shared" si="51"/>
        <v>0</v>
      </c>
      <c r="R92" s="269">
        <f t="shared" si="52"/>
        <v>0</v>
      </c>
      <c r="S92" s="269">
        <f t="shared" si="53"/>
        <v>0</v>
      </c>
      <c r="T92" s="269">
        <f t="shared" si="54"/>
        <v>0</v>
      </c>
      <c r="U92" s="269">
        <f t="shared" si="55"/>
        <v>0</v>
      </c>
      <c r="V92" s="269">
        <f t="shared" si="56"/>
        <v>0</v>
      </c>
      <c r="W92" s="269">
        <f t="shared" si="57"/>
        <v>0</v>
      </c>
      <c r="X92" s="269">
        <f t="shared" si="58"/>
        <v>0</v>
      </c>
      <c r="Y92" s="269">
        <f t="shared" si="59"/>
        <v>0</v>
      </c>
      <c r="Z92" s="293"/>
      <c r="AA92" s="293"/>
      <c r="AB92" s="293"/>
      <c r="AC92" s="293"/>
      <c r="AD92" s="293"/>
      <c r="AE92" s="327"/>
      <c r="AF92" s="293"/>
      <c r="AG92" s="293"/>
      <c r="AH92" s="293"/>
      <c r="AI92" s="293"/>
      <c r="AJ92" s="293"/>
      <c r="AK92" s="269">
        <v>0</v>
      </c>
      <c r="AL92" s="270"/>
      <c r="AM92" s="270"/>
      <c r="AN92" s="270"/>
      <c r="AO92" s="270"/>
      <c r="AP92" s="293"/>
      <c r="AQ92" s="293"/>
      <c r="AR92" s="293"/>
      <c r="AS92" s="293"/>
      <c r="AT92" s="293"/>
      <c r="AU92" s="293"/>
      <c r="AV92" s="294"/>
      <c r="AZ92" s="203">
        <f t="shared" si="60"/>
        <v>0</v>
      </c>
      <c r="BA92" s="204" t="str">
        <f t="shared" si="61"/>
        <v>-</v>
      </c>
    </row>
    <row r="93" spans="2:53" s="2" customFormat="1" ht="15" customHeight="1" x14ac:dyDescent="0.25">
      <c r="B93" s="163" t="s">
        <v>223</v>
      </c>
      <c r="C93" s="582" t="s">
        <v>224</v>
      </c>
      <c r="D93" s="582"/>
      <c r="E93" s="582"/>
      <c r="F93" s="582"/>
      <c r="G93" s="321">
        <f>'Priedas 5'!$I$87</f>
        <v>0</v>
      </c>
      <c r="H93" s="269">
        <f t="shared" si="42"/>
        <v>0</v>
      </c>
      <c r="I93" s="269">
        <f t="shared" si="43"/>
        <v>0</v>
      </c>
      <c r="J93" s="269">
        <f t="shared" si="44"/>
        <v>0</v>
      </c>
      <c r="K93" s="269">
        <f t="shared" si="45"/>
        <v>0</v>
      </c>
      <c r="L93" s="269">
        <f t="shared" si="46"/>
        <v>0</v>
      </c>
      <c r="M93" s="269">
        <f t="shared" si="47"/>
        <v>0</v>
      </c>
      <c r="N93" s="269">
        <f t="shared" si="48"/>
        <v>0</v>
      </c>
      <c r="O93" s="269">
        <f t="shared" si="49"/>
        <v>0</v>
      </c>
      <c r="P93" s="269">
        <f t="shared" si="50"/>
        <v>0</v>
      </c>
      <c r="Q93" s="269">
        <f t="shared" si="51"/>
        <v>0</v>
      </c>
      <c r="R93" s="269">
        <f t="shared" si="52"/>
        <v>0</v>
      </c>
      <c r="S93" s="269">
        <f t="shared" si="53"/>
        <v>0</v>
      </c>
      <c r="T93" s="269">
        <f t="shared" si="54"/>
        <v>0</v>
      </c>
      <c r="U93" s="269">
        <f t="shared" si="55"/>
        <v>0</v>
      </c>
      <c r="V93" s="269">
        <f t="shared" si="56"/>
        <v>0</v>
      </c>
      <c r="W93" s="269">
        <f t="shared" si="57"/>
        <v>0</v>
      </c>
      <c r="X93" s="269">
        <f t="shared" si="58"/>
        <v>0</v>
      </c>
      <c r="Y93" s="269">
        <f t="shared" si="59"/>
        <v>0</v>
      </c>
      <c r="Z93" s="270"/>
      <c r="AA93" s="270"/>
      <c r="AB93" s="270"/>
      <c r="AC93" s="270"/>
      <c r="AD93" s="270"/>
      <c r="AE93" s="322"/>
      <c r="AF93" s="270"/>
      <c r="AG93" s="270"/>
      <c r="AH93" s="270"/>
      <c r="AI93" s="270"/>
      <c r="AJ93" s="270"/>
      <c r="AK93" s="269">
        <v>0</v>
      </c>
      <c r="AL93" s="270"/>
      <c r="AM93" s="270"/>
      <c r="AN93" s="270"/>
      <c r="AO93" s="270"/>
      <c r="AP93" s="270"/>
      <c r="AQ93" s="270"/>
      <c r="AR93" s="270"/>
      <c r="AS93" s="270"/>
      <c r="AT93" s="270"/>
      <c r="AU93" s="270"/>
      <c r="AV93" s="271"/>
      <c r="AZ93" s="203">
        <f t="shared" si="60"/>
        <v>0</v>
      </c>
      <c r="BA93" s="204" t="str">
        <f t="shared" si="61"/>
        <v>-</v>
      </c>
    </row>
    <row r="94" spans="2:53" s="2" customFormat="1" ht="24" customHeight="1" x14ac:dyDescent="0.25">
      <c r="B94" s="163" t="s">
        <v>225</v>
      </c>
      <c r="C94" s="582" t="s">
        <v>226</v>
      </c>
      <c r="D94" s="582"/>
      <c r="E94" s="582"/>
      <c r="F94" s="582"/>
      <c r="G94" s="321">
        <f>'Priedas 5'!$I$88</f>
        <v>0</v>
      </c>
      <c r="H94" s="269">
        <f t="shared" si="42"/>
        <v>0</v>
      </c>
      <c r="I94" s="269">
        <f t="shared" si="43"/>
        <v>0</v>
      </c>
      <c r="J94" s="269">
        <f t="shared" si="44"/>
        <v>0</v>
      </c>
      <c r="K94" s="269">
        <f t="shared" si="45"/>
        <v>0</v>
      </c>
      <c r="L94" s="269">
        <f t="shared" si="46"/>
        <v>0</v>
      </c>
      <c r="M94" s="269">
        <f t="shared" si="47"/>
        <v>0</v>
      </c>
      <c r="N94" s="269">
        <f t="shared" si="48"/>
        <v>0</v>
      </c>
      <c r="O94" s="269">
        <f t="shared" si="49"/>
        <v>0</v>
      </c>
      <c r="P94" s="269">
        <f t="shared" si="50"/>
        <v>0</v>
      </c>
      <c r="Q94" s="269">
        <f t="shared" si="51"/>
        <v>0</v>
      </c>
      <c r="R94" s="269">
        <f t="shared" si="52"/>
        <v>0</v>
      </c>
      <c r="S94" s="269">
        <f t="shared" si="53"/>
        <v>0</v>
      </c>
      <c r="T94" s="269">
        <f t="shared" si="54"/>
        <v>0</v>
      </c>
      <c r="U94" s="269">
        <f t="shared" si="55"/>
        <v>0</v>
      </c>
      <c r="V94" s="269">
        <f t="shared" si="56"/>
        <v>0</v>
      </c>
      <c r="W94" s="269">
        <f t="shared" si="57"/>
        <v>0</v>
      </c>
      <c r="X94" s="269">
        <f t="shared" si="58"/>
        <v>0</v>
      </c>
      <c r="Y94" s="269">
        <f t="shared" si="59"/>
        <v>0</v>
      </c>
      <c r="Z94" s="270"/>
      <c r="AA94" s="270"/>
      <c r="AB94" s="270"/>
      <c r="AC94" s="270"/>
      <c r="AD94" s="270"/>
      <c r="AE94" s="322"/>
      <c r="AF94" s="270"/>
      <c r="AG94" s="270"/>
      <c r="AH94" s="270"/>
      <c r="AI94" s="270"/>
      <c r="AJ94" s="270"/>
      <c r="AK94" s="269">
        <v>0</v>
      </c>
      <c r="AL94" s="270"/>
      <c r="AM94" s="270"/>
      <c r="AN94" s="270"/>
      <c r="AO94" s="270"/>
      <c r="AP94" s="270"/>
      <c r="AQ94" s="270"/>
      <c r="AR94" s="270"/>
      <c r="AS94" s="270"/>
      <c r="AT94" s="270"/>
      <c r="AU94" s="270"/>
      <c r="AV94" s="271"/>
      <c r="AZ94" s="203">
        <f t="shared" si="60"/>
        <v>0</v>
      </c>
      <c r="BA94" s="204" t="str">
        <f t="shared" si="61"/>
        <v>-</v>
      </c>
    </row>
    <row r="95" spans="2:53" s="2" customFormat="1" ht="15" customHeight="1" x14ac:dyDescent="0.25">
      <c r="B95" s="163" t="s">
        <v>227</v>
      </c>
      <c r="C95" s="582" t="s">
        <v>228</v>
      </c>
      <c r="D95" s="582"/>
      <c r="E95" s="582"/>
      <c r="F95" s="582"/>
      <c r="G95" s="321">
        <f>'Priedas 5'!$I$89</f>
        <v>0</v>
      </c>
      <c r="H95" s="269">
        <f t="shared" si="42"/>
        <v>0</v>
      </c>
      <c r="I95" s="269">
        <f t="shared" si="43"/>
        <v>0</v>
      </c>
      <c r="J95" s="269">
        <f t="shared" si="44"/>
        <v>0</v>
      </c>
      <c r="K95" s="269">
        <f t="shared" si="45"/>
        <v>0</v>
      </c>
      <c r="L95" s="269">
        <f t="shared" si="46"/>
        <v>0</v>
      </c>
      <c r="M95" s="269">
        <f t="shared" si="47"/>
        <v>0</v>
      </c>
      <c r="N95" s="269">
        <f t="shared" si="48"/>
        <v>0</v>
      </c>
      <c r="O95" s="269">
        <f t="shared" si="49"/>
        <v>0</v>
      </c>
      <c r="P95" s="269">
        <f t="shared" si="50"/>
        <v>0</v>
      </c>
      <c r="Q95" s="269">
        <f t="shared" si="51"/>
        <v>0</v>
      </c>
      <c r="R95" s="269">
        <f t="shared" si="52"/>
        <v>0</v>
      </c>
      <c r="S95" s="269">
        <f t="shared" si="53"/>
        <v>0</v>
      </c>
      <c r="T95" s="269">
        <f t="shared" si="54"/>
        <v>0</v>
      </c>
      <c r="U95" s="269">
        <f t="shared" si="55"/>
        <v>0</v>
      </c>
      <c r="V95" s="269">
        <f t="shared" si="56"/>
        <v>0</v>
      </c>
      <c r="W95" s="269">
        <f t="shared" si="57"/>
        <v>0</v>
      </c>
      <c r="X95" s="269">
        <f t="shared" si="58"/>
        <v>0</v>
      </c>
      <c r="Y95" s="269">
        <f t="shared" si="59"/>
        <v>0</v>
      </c>
      <c r="Z95" s="270"/>
      <c r="AA95" s="270"/>
      <c r="AB95" s="270"/>
      <c r="AC95" s="270"/>
      <c r="AD95" s="270"/>
      <c r="AE95" s="322"/>
      <c r="AF95" s="270"/>
      <c r="AG95" s="270"/>
      <c r="AH95" s="270"/>
      <c r="AI95" s="270"/>
      <c r="AJ95" s="270"/>
      <c r="AK95" s="269">
        <v>0</v>
      </c>
      <c r="AL95" s="270"/>
      <c r="AM95" s="270"/>
      <c r="AN95" s="270"/>
      <c r="AO95" s="270"/>
      <c r="AP95" s="270"/>
      <c r="AQ95" s="270"/>
      <c r="AR95" s="270"/>
      <c r="AS95" s="270"/>
      <c r="AT95" s="270"/>
      <c r="AU95" s="270"/>
      <c r="AV95" s="271"/>
      <c r="AZ95" s="203">
        <f t="shared" si="60"/>
        <v>0</v>
      </c>
      <c r="BA95" s="204" t="str">
        <f t="shared" si="61"/>
        <v>-</v>
      </c>
    </row>
    <row r="96" spans="2:53" s="2" customFormat="1" ht="15" customHeight="1" x14ac:dyDescent="0.25">
      <c r="B96" s="163" t="s">
        <v>229</v>
      </c>
      <c r="C96" s="582" t="s">
        <v>230</v>
      </c>
      <c r="D96" s="582"/>
      <c r="E96" s="582"/>
      <c r="F96" s="582"/>
      <c r="G96" s="321">
        <f>'Priedas 5'!$I$90</f>
        <v>0</v>
      </c>
      <c r="H96" s="269">
        <f t="shared" si="42"/>
        <v>0</v>
      </c>
      <c r="I96" s="269">
        <f t="shared" si="43"/>
        <v>0</v>
      </c>
      <c r="J96" s="269">
        <f t="shared" si="44"/>
        <v>0</v>
      </c>
      <c r="K96" s="269">
        <f t="shared" si="45"/>
        <v>0</v>
      </c>
      <c r="L96" s="269">
        <f t="shared" si="46"/>
        <v>0</v>
      </c>
      <c r="M96" s="269">
        <f t="shared" si="47"/>
        <v>0</v>
      </c>
      <c r="N96" s="269">
        <f t="shared" si="48"/>
        <v>0</v>
      </c>
      <c r="O96" s="269">
        <f t="shared" si="49"/>
        <v>0</v>
      </c>
      <c r="P96" s="269">
        <f t="shared" si="50"/>
        <v>0</v>
      </c>
      <c r="Q96" s="269">
        <f t="shared" si="51"/>
        <v>0</v>
      </c>
      <c r="R96" s="269">
        <f t="shared" si="52"/>
        <v>0</v>
      </c>
      <c r="S96" s="269">
        <f t="shared" si="53"/>
        <v>0</v>
      </c>
      <c r="T96" s="269">
        <f t="shared" si="54"/>
        <v>0</v>
      </c>
      <c r="U96" s="269">
        <f t="shared" si="55"/>
        <v>0</v>
      </c>
      <c r="V96" s="269">
        <f t="shared" si="56"/>
        <v>0</v>
      </c>
      <c r="W96" s="269">
        <f t="shared" si="57"/>
        <v>0</v>
      </c>
      <c r="X96" s="269">
        <f t="shared" si="58"/>
        <v>0</v>
      </c>
      <c r="Y96" s="269">
        <f t="shared" si="59"/>
        <v>0</v>
      </c>
      <c r="Z96" s="270"/>
      <c r="AA96" s="270"/>
      <c r="AB96" s="270"/>
      <c r="AC96" s="270"/>
      <c r="AD96" s="270"/>
      <c r="AE96" s="322"/>
      <c r="AF96" s="270"/>
      <c r="AG96" s="270"/>
      <c r="AH96" s="270"/>
      <c r="AI96" s="270"/>
      <c r="AJ96" s="270"/>
      <c r="AK96" s="269">
        <v>0</v>
      </c>
      <c r="AL96" s="270"/>
      <c r="AM96" s="270"/>
      <c r="AN96" s="270"/>
      <c r="AO96" s="270"/>
      <c r="AP96" s="270"/>
      <c r="AQ96" s="270"/>
      <c r="AR96" s="270"/>
      <c r="AS96" s="270"/>
      <c r="AT96" s="270"/>
      <c r="AU96" s="270"/>
      <c r="AV96" s="271"/>
      <c r="AZ96" s="203">
        <f t="shared" si="60"/>
        <v>0</v>
      </c>
      <c r="BA96" s="204" t="str">
        <f t="shared" si="61"/>
        <v>-</v>
      </c>
    </row>
    <row r="97" spans="2:53" s="2" customFormat="1" ht="12.75" customHeight="1" x14ac:dyDescent="0.25">
      <c r="B97" s="163" t="s">
        <v>231</v>
      </c>
      <c r="C97" s="582" t="s">
        <v>232</v>
      </c>
      <c r="D97" s="582"/>
      <c r="E97" s="582"/>
      <c r="F97" s="582"/>
      <c r="G97" s="321">
        <f>'Priedas 5'!$I$91</f>
        <v>0</v>
      </c>
      <c r="H97" s="269">
        <f t="shared" si="42"/>
        <v>0</v>
      </c>
      <c r="I97" s="269">
        <f t="shared" si="43"/>
        <v>0</v>
      </c>
      <c r="J97" s="269">
        <f t="shared" si="44"/>
        <v>0</v>
      </c>
      <c r="K97" s="269">
        <f t="shared" si="45"/>
        <v>0</v>
      </c>
      <c r="L97" s="269">
        <f t="shared" si="46"/>
        <v>0</v>
      </c>
      <c r="M97" s="269">
        <f t="shared" si="47"/>
        <v>0</v>
      </c>
      <c r="N97" s="269">
        <f t="shared" si="48"/>
        <v>0</v>
      </c>
      <c r="O97" s="269">
        <f t="shared" si="49"/>
        <v>0</v>
      </c>
      <c r="P97" s="269">
        <f t="shared" si="50"/>
        <v>0</v>
      </c>
      <c r="Q97" s="269">
        <f t="shared" si="51"/>
        <v>0</v>
      </c>
      <c r="R97" s="269">
        <f t="shared" si="52"/>
        <v>0</v>
      </c>
      <c r="S97" s="269">
        <f t="shared" si="53"/>
        <v>0</v>
      </c>
      <c r="T97" s="269">
        <f t="shared" si="54"/>
        <v>0</v>
      </c>
      <c r="U97" s="269">
        <f t="shared" si="55"/>
        <v>0</v>
      </c>
      <c r="V97" s="269">
        <f t="shared" si="56"/>
        <v>0</v>
      </c>
      <c r="W97" s="269">
        <f t="shared" si="57"/>
        <v>0</v>
      </c>
      <c r="X97" s="269">
        <f t="shared" si="58"/>
        <v>0</v>
      </c>
      <c r="Y97" s="269">
        <f t="shared" si="59"/>
        <v>0</v>
      </c>
      <c r="Z97" s="293"/>
      <c r="AA97" s="293"/>
      <c r="AB97" s="293"/>
      <c r="AC97" s="293"/>
      <c r="AD97" s="293"/>
      <c r="AE97" s="327"/>
      <c r="AF97" s="293"/>
      <c r="AG97" s="293"/>
      <c r="AH97" s="293"/>
      <c r="AI97" s="293"/>
      <c r="AJ97" s="293"/>
      <c r="AK97" s="269">
        <v>0</v>
      </c>
      <c r="AL97" s="270"/>
      <c r="AM97" s="270"/>
      <c r="AN97" s="270"/>
      <c r="AO97" s="270"/>
      <c r="AP97" s="293"/>
      <c r="AQ97" s="293"/>
      <c r="AR97" s="293"/>
      <c r="AS97" s="293"/>
      <c r="AT97" s="293"/>
      <c r="AU97" s="293"/>
      <c r="AV97" s="294"/>
      <c r="AZ97" s="203">
        <f t="shared" si="60"/>
        <v>0</v>
      </c>
      <c r="BA97" s="204" t="str">
        <f t="shared" si="61"/>
        <v>-</v>
      </c>
    </row>
    <row r="98" spans="2:53" s="2" customFormat="1" ht="12.75" customHeight="1" x14ac:dyDescent="0.25">
      <c r="B98" s="210" t="s">
        <v>233</v>
      </c>
      <c r="C98" s="582" t="s">
        <v>234</v>
      </c>
      <c r="D98" s="582"/>
      <c r="E98" s="582"/>
      <c r="F98" s="582"/>
      <c r="G98" s="321">
        <f>'Priedas 5'!$I$92</f>
        <v>0</v>
      </c>
      <c r="H98" s="269">
        <f t="shared" si="42"/>
        <v>0</v>
      </c>
      <c r="I98" s="269">
        <f t="shared" si="43"/>
        <v>0</v>
      </c>
      <c r="J98" s="269">
        <f t="shared" si="44"/>
        <v>0</v>
      </c>
      <c r="K98" s="269">
        <f t="shared" si="45"/>
        <v>0</v>
      </c>
      <c r="L98" s="269">
        <f t="shared" si="46"/>
        <v>0</v>
      </c>
      <c r="M98" s="269">
        <f t="shared" si="47"/>
        <v>0</v>
      </c>
      <c r="N98" s="269">
        <f t="shared" si="48"/>
        <v>0</v>
      </c>
      <c r="O98" s="269">
        <f t="shared" si="49"/>
        <v>0</v>
      </c>
      <c r="P98" s="269">
        <f t="shared" si="50"/>
        <v>0</v>
      </c>
      <c r="Q98" s="269">
        <f t="shared" si="51"/>
        <v>0</v>
      </c>
      <c r="R98" s="269">
        <f t="shared" si="52"/>
        <v>0</v>
      </c>
      <c r="S98" s="269">
        <f t="shared" si="53"/>
        <v>0</v>
      </c>
      <c r="T98" s="269">
        <f t="shared" si="54"/>
        <v>0</v>
      </c>
      <c r="U98" s="269">
        <f t="shared" si="55"/>
        <v>0</v>
      </c>
      <c r="V98" s="269">
        <f t="shared" si="56"/>
        <v>0</v>
      </c>
      <c r="W98" s="269">
        <f t="shared" si="57"/>
        <v>0</v>
      </c>
      <c r="X98" s="269">
        <f t="shared" si="58"/>
        <v>0</v>
      </c>
      <c r="Y98" s="269">
        <f t="shared" si="59"/>
        <v>0</v>
      </c>
      <c r="Z98" s="293"/>
      <c r="AA98" s="293"/>
      <c r="AB98" s="293"/>
      <c r="AC98" s="293"/>
      <c r="AD98" s="293"/>
      <c r="AE98" s="327"/>
      <c r="AF98" s="293"/>
      <c r="AG98" s="293"/>
      <c r="AH98" s="293"/>
      <c r="AI98" s="293"/>
      <c r="AJ98" s="293"/>
      <c r="AK98" s="269">
        <v>0</v>
      </c>
      <c r="AL98" s="270"/>
      <c r="AM98" s="270"/>
      <c r="AN98" s="270"/>
      <c r="AO98" s="270"/>
      <c r="AP98" s="293"/>
      <c r="AQ98" s="293"/>
      <c r="AR98" s="293"/>
      <c r="AS98" s="293"/>
      <c r="AT98" s="293"/>
      <c r="AU98" s="293"/>
      <c r="AV98" s="294"/>
      <c r="AZ98" s="203">
        <f t="shared" si="60"/>
        <v>0</v>
      </c>
      <c r="BA98" s="204" t="str">
        <f t="shared" si="61"/>
        <v>-</v>
      </c>
    </row>
    <row r="99" spans="2:53" s="2" customFormat="1" ht="15" customHeight="1" x14ac:dyDescent="0.25">
      <c r="B99" s="210" t="s">
        <v>235</v>
      </c>
      <c r="C99" s="582" t="str">
        <f>'Priedas 5'!$C$93</f>
        <v/>
      </c>
      <c r="D99" s="582"/>
      <c r="E99" s="582"/>
      <c r="F99" s="582"/>
      <c r="G99" s="321">
        <f>'Priedas 5'!$I$93</f>
        <v>0</v>
      </c>
      <c r="H99" s="269">
        <f t="shared" si="42"/>
        <v>0</v>
      </c>
      <c r="I99" s="269">
        <f t="shared" si="43"/>
        <v>0</v>
      </c>
      <c r="J99" s="269">
        <f t="shared" si="44"/>
        <v>0</v>
      </c>
      <c r="K99" s="269">
        <f t="shared" si="45"/>
        <v>0</v>
      </c>
      <c r="L99" s="269">
        <f t="shared" si="46"/>
        <v>0</v>
      </c>
      <c r="M99" s="269">
        <f t="shared" si="47"/>
        <v>0</v>
      </c>
      <c r="N99" s="269">
        <f t="shared" si="48"/>
        <v>0</v>
      </c>
      <c r="O99" s="269">
        <f t="shared" si="49"/>
        <v>0</v>
      </c>
      <c r="P99" s="269">
        <f t="shared" si="50"/>
        <v>0</v>
      </c>
      <c r="Q99" s="269">
        <f t="shared" si="51"/>
        <v>0</v>
      </c>
      <c r="R99" s="269">
        <f t="shared" si="52"/>
        <v>0</v>
      </c>
      <c r="S99" s="269">
        <f t="shared" si="53"/>
        <v>0</v>
      </c>
      <c r="T99" s="269">
        <f t="shared" si="54"/>
        <v>0</v>
      </c>
      <c r="U99" s="269">
        <f t="shared" si="55"/>
        <v>0</v>
      </c>
      <c r="V99" s="269">
        <f t="shared" si="56"/>
        <v>0</v>
      </c>
      <c r="W99" s="269">
        <f t="shared" si="57"/>
        <v>0</v>
      </c>
      <c r="X99" s="269">
        <f t="shared" si="58"/>
        <v>0</v>
      </c>
      <c r="Y99" s="269">
        <f t="shared" si="59"/>
        <v>0</v>
      </c>
      <c r="Z99" s="270"/>
      <c r="AA99" s="270"/>
      <c r="AB99" s="270"/>
      <c r="AC99" s="270"/>
      <c r="AD99" s="270"/>
      <c r="AE99" s="322"/>
      <c r="AF99" s="270"/>
      <c r="AG99" s="270"/>
      <c r="AH99" s="270"/>
      <c r="AI99" s="270"/>
      <c r="AJ99" s="270"/>
      <c r="AK99" s="269">
        <v>0</v>
      </c>
      <c r="AL99" s="270"/>
      <c r="AM99" s="270"/>
      <c r="AN99" s="270"/>
      <c r="AO99" s="270"/>
      <c r="AP99" s="270"/>
      <c r="AQ99" s="270"/>
      <c r="AR99" s="270"/>
      <c r="AS99" s="270"/>
      <c r="AT99" s="270"/>
      <c r="AU99" s="270"/>
      <c r="AV99" s="271"/>
      <c r="AZ99" s="203">
        <f t="shared" si="60"/>
        <v>0</v>
      </c>
      <c r="BA99" s="204" t="str">
        <f t="shared" si="61"/>
        <v>-</v>
      </c>
    </row>
    <row r="100" spans="2:53" s="2" customFormat="1" ht="15" customHeight="1" x14ac:dyDescent="0.25">
      <c r="B100" s="210" t="s">
        <v>236</v>
      </c>
      <c r="C100" s="582" t="str">
        <f>'Priedas 5'!$C$94</f>
        <v/>
      </c>
      <c r="D100" s="582"/>
      <c r="E100" s="582"/>
      <c r="F100" s="582"/>
      <c r="G100" s="321">
        <f>'Priedas 5'!$I$94</f>
        <v>0</v>
      </c>
      <c r="H100" s="269">
        <f t="shared" si="42"/>
        <v>0</v>
      </c>
      <c r="I100" s="269">
        <f t="shared" si="43"/>
        <v>0</v>
      </c>
      <c r="J100" s="269">
        <f t="shared" si="44"/>
        <v>0</v>
      </c>
      <c r="K100" s="269">
        <f t="shared" si="45"/>
        <v>0</v>
      </c>
      <c r="L100" s="269">
        <f t="shared" si="46"/>
        <v>0</v>
      </c>
      <c r="M100" s="269">
        <f t="shared" si="47"/>
        <v>0</v>
      </c>
      <c r="N100" s="269">
        <f t="shared" si="48"/>
        <v>0</v>
      </c>
      <c r="O100" s="269">
        <f t="shared" si="49"/>
        <v>0</v>
      </c>
      <c r="P100" s="269">
        <f t="shared" si="50"/>
        <v>0</v>
      </c>
      <c r="Q100" s="269">
        <f t="shared" si="51"/>
        <v>0</v>
      </c>
      <c r="R100" s="269">
        <f t="shared" si="52"/>
        <v>0</v>
      </c>
      <c r="S100" s="269">
        <f t="shared" si="53"/>
        <v>0</v>
      </c>
      <c r="T100" s="269">
        <f t="shared" si="54"/>
        <v>0</v>
      </c>
      <c r="U100" s="269">
        <f t="shared" si="55"/>
        <v>0</v>
      </c>
      <c r="V100" s="269">
        <f t="shared" si="56"/>
        <v>0</v>
      </c>
      <c r="W100" s="269">
        <f t="shared" si="57"/>
        <v>0</v>
      </c>
      <c r="X100" s="269">
        <f t="shared" si="58"/>
        <v>0</v>
      </c>
      <c r="Y100" s="269">
        <f t="shared" si="59"/>
        <v>0</v>
      </c>
      <c r="Z100" s="270"/>
      <c r="AA100" s="270"/>
      <c r="AB100" s="270"/>
      <c r="AC100" s="270"/>
      <c r="AD100" s="270"/>
      <c r="AE100" s="322"/>
      <c r="AF100" s="270"/>
      <c r="AG100" s="270"/>
      <c r="AH100" s="270"/>
      <c r="AI100" s="270"/>
      <c r="AJ100" s="270"/>
      <c r="AK100" s="269">
        <v>0</v>
      </c>
      <c r="AL100" s="270"/>
      <c r="AM100" s="270"/>
      <c r="AN100" s="270"/>
      <c r="AO100" s="270"/>
      <c r="AP100" s="270"/>
      <c r="AQ100" s="270"/>
      <c r="AR100" s="270"/>
      <c r="AS100" s="270"/>
      <c r="AT100" s="270"/>
      <c r="AU100" s="270"/>
      <c r="AV100" s="271"/>
      <c r="AZ100" s="203">
        <f t="shared" si="60"/>
        <v>0</v>
      </c>
      <c r="BA100" s="204" t="str">
        <f t="shared" si="61"/>
        <v>-</v>
      </c>
    </row>
    <row r="101" spans="2:53" s="2" customFormat="1" ht="15" customHeight="1" x14ac:dyDescent="0.25">
      <c r="B101" s="210" t="s">
        <v>237</v>
      </c>
      <c r="C101" s="582" t="str">
        <f>'Priedas 5'!$C$95</f>
        <v/>
      </c>
      <c r="D101" s="582"/>
      <c r="E101" s="582"/>
      <c r="F101" s="582"/>
      <c r="G101" s="321">
        <f>'Priedas 5'!$I$95</f>
        <v>0</v>
      </c>
      <c r="H101" s="269">
        <f t="shared" si="42"/>
        <v>0</v>
      </c>
      <c r="I101" s="269">
        <f t="shared" si="43"/>
        <v>0</v>
      </c>
      <c r="J101" s="269">
        <f t="shared" si="44"/>
        <v>0</v>
      </c>
      <c r="K101" s="269">
        <f t="shared" si="45"/>
        <v>0</v>
      </c>
      <c r="L101" s="269">
        <f t="shared" si="46"/>
        <v>0</v>
      </c>
      <c r="M101" s="269">
        <f t="shared" si="47"/>
        <v>0</v>
      </c>
      <c r="N101" s="269">
        <f t="shared" si="48"/>
        <v>0</v>
      </c>
      <c r="O101" s="269">
        <f t="shared" si="49"/>
        <v>0</v>
      </c>
      <c r="P101" s="269">
        <f t="shared" si="50"/>
        <v>0</v>
      </c>
      <c r="Q101" s="269">
        <f t="shared" si="51"/>
        <v>0</v>
      </c>
      <c r="R101" s="269">
        <f t="shared" si="52"/>
        <v>0</v>
      </c>
      <c r="S101" s="269">
        <f t="shared" si="53"/>
        <v>0</v>
      </c>
      <c r="T101" s="269">
        <f t="shared" si="54"/>
        <v>0</v>
      </c>
      <c r="U101" s="269">
        <f t="shared" si="55"/>
        <v>0</v>
      </c>
      <c r="V101" s="269">
        <f t="shared" si="56"/>
        <v>0</v>
      </c>
      <c r="W101" s="269">
        <f t="shared" si="57"/>
        <v>0</v>
      </c>
      <c r="X101" s="269">
        <f t="shared" si="58"/>
        <v>0</v>
      </c>
      <c r="Y101" s="269">
        <f t="shared" si="59"/>
        <v>0</v>
      </c>
      <c r="Z101" s="270"/>
      <c r="AA101" s="270"/>
      <c r="AB101" s="270"/>
      <c r="AC101" s="270"/>
      <c r="AD101" s="270"/>
      <c r="AE101" s="322"/>
      <c r="AF101" s="270"/>
      <c r="AG101" s="270"/>
      <c r="AH101" s="270"/>
      <c r="AI101" s="270"/>
      <c r="AJ101" s="270"/>
      <c r="AK101" s="269">
        <v>0</v>
      </c>
      <c r="AL101" s="270"/>
      <c r="AM101" s="270"/>
      <c r="AN101" s="270"/>
      <c r="AO101" s="270"/>
      <c r="AP101" s="270"/>
      <c r="AQ101" s="270"/>
      <c r="AR101" s="270"/>
      <c r="AS101" s="270"/>
      <c r="AT101" s="270"/>
      <c r="AU101" s="270"/>
      <c r="AV101" s="271"/>
      <c r="AZ101" s="203">
        <f t="shared" si="60"/>
        <v>0</v>
      </c>
      <c r="BA101" s="204" t="str">
        <f t="shared" si="61"/>
        <v>-</v>
      </c>
    </row>
    <row r="102" spans="2:53" s="2" customFormat="1" ht="15" customHeight="1" x14ac:dyDescent="0.25">
      <c r="B102" s="210" t="s">
        <v>238</v>
      </c>
      <c r="C102" s="582" t="str">
        <f>'Priedas 5'!$C$96</f>
        <v/>
      </c>
      <c r="D102" s="582"/>
      <c r="E102" s="582"/>
      <c r="F102" s="582"/>
      <c r="G102" s="321">
        <f>'Priedas 5'!$I$96</f>
        <v>0</v>
      </c>
      <c r="H102" s="269">
        <f t="shared" si="42"/>
        <v>0</v>
      </c>
      <c r="I102" s="269">
        <f t="shared" si="43"/>
        <v>0</v>
      </c>
      <c r="J102" s="269">
        <f t="shared" si="44"/>
        <v>0</v>
      </c>
      <c r="K102" s="269">
        <f t="shared" si="45"/>
        <v>0</v>
      </c>
      <c r="L102" s="269">
        <f t="shared" si="46"/>
        <v>0</v>
      </c>
      <c r="M102" s="269">
        <f t="shared" si="47"/>
        <v>0</v>
      </c>
      <c r="N102" s="269">
        <f t="shared" si="48"/>
        <v>0</v>
      </c>
      <c r="O102" s="269">
        <f t="shared" si="49"/>
        <v>0</v>
      </c>
      <c r="P102" s="269">
        <f t="shared" si="50"/>
        <v>0</v>
      </c>
      <c r="Q102" s="269">
        <f t="shared" si="51"/>
        <v>0</v>
      </c>
      <c r="R102" s="269">
        <f t="shared" si="52"/>
        <v>0</v>
      </c>
      <c r="S102" s="269">
        <f t="shared" si="53"/>
        <v>0</v>
      </c>
      <c r="T102" s="269">
        <f t="shared" si="54"/>
        <v>0</v>
      </c>
      <c r="U102" s="269">
        <f t="shared" si="55"/>
        <v>0</v>
      </c>
      <c r="V102" s="269">
        <f t="shared" si="56"/>
        <v>0</v>
      </c>
      <c r="W102" s="269">
        <f t="shared" si="57"/>
        <v>0</v>
      </c>
      <c r="X102" s="269">
        <f t="shared" si="58"/>
        <v>0</v>
      </c>
      <c r="Y102" s="269">
        <f t="shared" si="59"/>
        <v>0</v>
      </c>
      <c r="Z102" s="270"/>
      <c r="AA102" s="270"/>
      <c r="AB102" s="270"/>
      <c r="AC102" s="270"/>
      <c r="AD102" s="270"/>
      <c r="AE102" s="322"/>
      <c r="AF102" s="270"/>
      <c r="AG102" s="270"/>
      <c r="AH102" s="270"/>
      <c r="AI102" s="270"/>
      <c r="AJ102" s="270"/>
      <c r="AK102" s="269">
        <v>0</v>
      </c>
      <c r="AL102" s="270"/>
      <c r="AM102" s="270"/>
      <c r="AN102" s="270"/>
      <c r="AO102" s="270"/>
      <c r="AP102" s="270"/>
      <c r="AQ102" s="270"/>
      <c r="AR102" s="270"/>
      <c r="AS102" s="270"/>
      <c r="AT102" s="270"/>
      <c r="AU102" s="270"/>
      <c r="AV102" s="271"/>
      <c r="AZ102" s="203">
        <f t="shared" si="60"/>
        <v>0</v>
      </c>
      <c r="BA102" s="204" t="str">
        <f t="shared" si="61"/>
        <v>-</v>
      </c>
    </row>
    <row r="103" spans="2:53" s="2" customFormat="1" ht="15" customHeight="1" x14ac:dyDescent="0.25">
      <c r="B103" s="210" t="s">
        <v>239</v>
      </c>
      <c r="C103" s="582" t="str">
        <f>'Priedas 5'!$C$97</f>
        <v/>
      </c>
      <c r="D103" s="582"/>
      <c r="E103" s="582"/>
      <c r="F103" s="582"/>
      <c r="G103" s="321">
        <f>'Priedas 5'!$I$97</f>
        <v>0</v>
      </c>
      <c r="H103" s="269">
        <f t="shared" si="42"/>
        <v>0</v>
      </c>
      <c r="I103" s="269">
        <f t="shared" si="43"/>
        <v>0</v>
      </c>
      <c r="J103" s="269">
        <f t="shared" si="44"/>
        <v>0</v>
      </c>
      <c r="K103" s="269">
        <f t="shared" si="45"/>
        <v>0</v>
      </c>
      <c r="L103" s="269">
        <f t="shared" si="46"/>
        <v>0</v>
      </c>
      <c r="M103" s="269">
        <f t="shared" si="47"/>
        <v>0</v>
      </c>
      <c r="N103" s="269">
        <f t="shared" si="48"/>
        <v>0</v>
      </c>
      <c r="O103" s="269">
        <f t="shared" si="49"/>
        <v>0</v>
      </c>
      <c r="P103" s="269">
        <f t="shared" si="50"/>
        <v>0</v>
      </c>
      <c r="Q103" s="269">
        <f t="shared" si="51"/>
        <v>0</v>
      </c>
      <c r="R103" s="269">
        <f t="shared" si="52"/>
        <v>0</v>
      </c>
      <c r="S103" s="269">
        <f t="shared" si="53"/>
        <v>0</v>
      </c>
      <c r="T103" s="269">
        <f t="shared" si="54"/>
        <v>0</v>
      </c>
      <c r="U103" s="269">
        <f t="shared" si="55"/>
        <v>0</v>
      </c>
      <c r="V103" s="269">
        <f t="shared" si="56"/>
        <v>0</v>
      </c>
      <c r="W103" s="269">
        <f t="shared" si="57"/>
        <v>0</v>
      </c>
      <c r="X103" s="269">
        <f t="shared" si="58"/>
        <v>0</v>
      </c>
      <c r="Y103" s="269">
        <f t="shared" si="59"/>
        <v>0</v>
      </c>
      <c r="Z103" s="270"/>
      <c r="AA103" s="270"/>
      <c r="AB103" s="270"/>
      <c r="AC103" s="270"/>
      <c r="AD103" s="270"/>
      <c r="AE103" s="322"/>
      <c r="AF103" s="270"/>
      <c r="AG103" s="270"/>
      <c r="AH103" s="270"/>
      <c r="AI103" s="270"/>
      <c r="AJ103" s="270"/>
      <c r="AK103" s="269">
        <v>0</v>
      </c>
      <c r="AL103" s="270"/>
      <c r="AM103" s="270"/>
      <c r="AN103" s="270"/>
      <c r="AO103" s="270"/>
      <c r="AP103" s="270"/>
      <c r="AQ103" s="270"/>
      <c r="AR103" s="270"/>
      <c r="AS103" s="270"/>
      <c r="AT103" s="270"/>
      <c r="AU103" s="270"/>
      <c r="AV103" s="271"/>
      <c r="AZ103" s="203">
        <f t="shared" si="60"/>
        <v>0</v>
      </c>
      <c r="BA103" s="204" t="str">
        <f t="shared" si="61"/>
        <v>-</v>
      </c>
    </row>
    <row r="104" spans="2:53" s="2" customFormat="1" ht="15" customHeight="1" x14ac:dyDescent="0.25">
      <c r="B104" s="155" t="s">
        <v>240</v>
      </c>
      <c r="C104" s="590" t="s">
        <v>241</v>
      </c>
      <c r="D104" s="590"/>
      <c r="E104" s="590"/>
      <c r="F104" s="590"/>
      <c r="G104" s="323">
        <f>'Priedas 5'!$I$98</f>
        <v>0</v>
      </c>
      <c r="H104" s="324">
        <f t="shared" ref="H104:AV104" si="62">SUM(H105:H116)</f>
        <v>0</v>
      </c>
      <c r="I104" s="324">
        <f t="shared" si="62"/>
        <v>0</v>
      </c>
      <c r="J104" s="324">
        <f t="shared" si="62"/>
        <v>0</v>
      </c>
      <c r="K104" s="324">
        <f t="shared" si="62"/>
        <v>0</v>
      </c>
      <c r="L104" s="324">
        <f t="shared" si="62"/>
        <v>0</v>
      </c>
      <c r="M104" s="324">
        <f t="shared" si="62"/>
        <v>0</v>
      </c>
      <c r="N104" s="324">
        <f t="shared" si="62"/>
        <v>0</v>
      </c>
      <c r="O104" s="324">
        <f t="shared" si="62"/>
        <v>0</v>
      </c>
      <c r="P104" s="324">
        <f t="shared" si="62"/>
        <v>0</v>
      </c>
      <c r="Q104" s="324">
        <f t="shared" si="62"/>
        <v>0</v>
      </c>
      <c r="R104" s="324">
        <f t="shared" si="62"/>
        <v>0</v>
      </c>
      <c r="S104" s="324">
        <f t="shared" si="62"/>
        <v>0</v>
      </c>
      <c r="T104" s="324">
        <f t="shared" si="62"/>
        <v>0</v>
      </c>
      <c r="U104" s="324">
        <f t="shared" si="62"/>
        <v>0</v>
      </c>
      <c r="V104" s="324">
        <f t="shared" si="62"/>
        <v>0</v>
      </c>
      <c r="W104" s="324">
        <f t="shared" si="62"/>
        <v>0</v>
      </c>
      <c r="X104" s="324">
        <f t="shared" si="62"/>
        <v>0</v>
      </c>
      <c r="Y104" s="324">
        <f t="shared" si="62"/>
        <v>0</v>
      </c>
      <c r="Z104" s="324">
        <f t="shared" si="62"/>
        <v>0</v>
      </c>
      <c r="AA104" s="324">
        <f t="shared" si="62"/>
        <v>0</v>
      </c>
      <c r="AB104" s="324">
        <f t="shared" si="62"/>
        <v>0</v>
      </c>
      <c r="AC104" s="324">
        <f t="shared" si="62"/>
        <v>0</v>
      </c>
      <c r="AD104" s="324">
        <f t="shared" si="62"/>
        <v>0</v>
      </c>
      <c r="AE104" s="325">
        <f t="shared" si="62"/>
        <v>0</v>
      </c>
      <c r="AF104" s="324">
        <f t="shared" si="62"/>
        <v>0</v>
      </c>
      <c r="AG104" s="324">
        <f t="shared" si="62"/>
        <v>0</v>
      </c>
      <c r="AH104" s="324">
        <f t="shared" si="62"/>
        <v>0</v>
      </c>
      <c r="AI104" s="324">
        <f t="shared" si="62"/>
        <v>0</v>
      </c>
      <c r="AJ104" s="324">
        <f t="shared" si="62"/>
        <v>0</v>
      </c>
      <c r="AK104" s="278">
        <f t="shared" si="62"/>
        <v>0</v>
      </c>
      <c r="AL104" s="324">
        <f t="shared" si="62"/>
        <v>0</v>
      </c>
      <c r="AM104" s="324">
        <f t="shared" si="62"/>
        <v>0</v>
      </c>
      <c r="AN104" s="324">
        <f t="shared" si="62"/>
        <v>0</v>
      </c>
      <c r="AO104" s="324">
        <f t="shared" si="62"/>
        <v>0</v>
      </c>
      <c r="AP104" s="324">
        <f t="shared" si="62"/>
        <v>0</v>
      </c>
      <c r="AQ104" s="324">
        <f t="shared" si="62"/>
        <v>0</v>
      </c>
      <c r="AR104" s="324">
        <f t="shared" si="62"/>
        <v>0</v>
      </c>
      <c r="AS104" s="324">
        <f t="shared" si="62"/>
        <v>0</v>
      </c>
      <c r="AT104" s="324">
        <f t="shared" si="62"/>
        <v>0</v>
      </c>
      <c r="AU104" s="324">
        <f t="shared" si="62"/>
        <v>0</v>
      </c>
      <c r="AV104" s="326">
        <f t="shared" si="62"/>
        <v>0</v>
      </c>
      <c r="AZ104" s="203">
        <f t="shared" si="60"/>
        <v>0</v>
      </c>
      <c r="BA104" s="204" t="str">
        <f t="shared" si="61"/>
        <v>-</v>
      </c>
    </row>
    <row r="105" spans="2:53" s="2" customFormat="1" ht="27" customHeight="1" x14ac:dyDescent="0.25">
      <c r="B105" s="163" t="s">
        <v>242</v>
      </c>
      <c r="C105" s="582" t="s">
        <v>243</v>
      </c>
      <c r="D105" s="582"/>
      <c r="E105" s="582"/>
      <c r="F105" s="582"/>
      <c r="G105" s="321">
        <f>'Priedas 5'!$I$99</f>
        <v>0</v>
      </c>
      <c r="H105" s="269">
        <f t="shared" ref="H105:H116" si="63">SUM(AE105)</f>
        <v>0</v>
      </c>
      <c r="I105" s="269">
        <f t="shared" ref="I105:I116" si="64">SUM(AF105)</f>
        <v>0</v>
      </c>
      <c r="J105" s="269">
        <f t="shared" ref="J105:J116" si="65">SUM(AG105)</f>
        <v>0</v>
      </c>
      <c r="K105" s="269">
        <f t="shared" ref="K105:K116" si="66">SUM(AH105)</f>
        <v>0</v>
      </c>
      <c r="L105" s="269">
        <f t="shared" ref="L105:L116" si="67">SUM(AI105)</f>
        <v>0</v>
      </c>
      <c r="M105" s="269">
        <f t="shared" ref="M105:M116" si="68">SUM(AJ105)</f>
        <v>0</v>
      </c>
      <c r="N105" s="269">
        <f t="shared" ref="N105:N116" si="69">SUM(AK105)</f>
        <v>0</v>
      </c>
      <c r="O105" s="269">
        <f t="shared" ref="O105:O116" si="70">SUM(AL105)</f>
        <v>0</v>
      </c>
      <c r="P105" s="269">
        <f t="shared" ref="P105:P116" si="71">SUM(AM105)</f>
        <v>0</v>
      </c>
      <c r="Q105" s="269">
        <f t="shared" ref="Q105:Q116" si="72">SUM(AN105)</f>
        <v>0</v>
      </c>
      <c r="R105" s="269">
        <f t="shared" ref="R105:R116" si="73">SUM(AO105)</f>
        <v>0</v>
      </c>
      <c r="S105" s="269">
        <f t="shared" ref="S105:S116" si="74">SUM(AP105)</f>
        <v>0</v>
      </c>
      <c r="T105" s="269">
        <f t="shared" ref="T105:T116" si="75">SUM(AQ105)</f>
        <v>0</v>
      </c>
      <c r="U105" s="269">
        <f t="shared" ref="U105:U116" si="76">SUM(AR105)</f>
        <v>0</v>
      </c>
      <c r="V105" s="269">
        <f t="shared" ref="V105:V116" si="77">SUM(AS105)</f>
        <v>0</v>
      </c>
      <c r="W105" s="269">
        <f t="shared" ref="W105:W116" si="78">SUM(AT105)</f>
        <v>0</v>
      </c>
      <c r="X105" s="269">
        <f t="shared" ref="X105:X116" si="79">SUM(AU105)</f>
        <v>0</v>
      </c>
      <c r="Y105" s="269">
        <f t="shared" ref="Y105:Y116" si="80">SUM(AV105)</f>
        <v>0</v>
      </c>
      <c r="Z105" s="270"/>
      <c r="AA105" s="270"/>
      <c r="AB105" s="270"/>
      <c r="AC105" s="270"/>
      <c r="AD105" s="270"/>
      <c r="AE105" s="322"/>
      <c r="AF105" s="270"/>
      <c r="AG105" s="270"/>
      <c r="AH105" s="270"/>
      <c r="AI105" s="270"/>
      <c r="AJ105" s="270"/>
      <c r="AK105" s="269">
        <v>0</v>
      </c>
      <c r="AL105" s="270"/>
      <c r="AM105" s="270"/>
      <c r="AN105" s="270"/>
      <c r="AO105" s="270"/>
      <c r="AP105" s="270"/>
      <c r="AQ105" s="270"/>
      <c r="AR105" s="270"/>
      <c r="AS105" s="270"/>
      <c r="AT105" s="270"/>
      <c r="AU105" s="270"/>
      <c r="AV105" s="271"/>
      <c r="AZ105" s="203">
        <f t="shared" si="60"/>
        <v>0</v>
      </c>
      <c r="BA105" s="204" t="str">
        <f t="shared" si="61"/>
        <v>-</v>
      </c>
    </row>
    <row r="106" spans="2:53" s="2" customFormat="1" ht="15" customHeight="1" x14ac:dyDescent="0.25">
      <c r="B106" s="163" t="s">
        <v>244</v>
      </c>
      <c r="C106" s="582" t="s">
        <v>245</v>
      </c>
      <c r="D106" s="582"/>
      <c r="E106" s="582"/>
      <c r="F106" s="582"/>
      <c r="G106" s="321">
        <f>'Priedas 5'!$I$100</f>
        <v>0</v>
      </c>
      <c r="H106" s="269">
        <f t="shared" si="63"/>
        <v>0</v>
      </c>
      <c r="I106" s="269">
        <f t="shared" si="64"/>
        <v>0</v>
      </c>
      <c r="J106" s="269">
        <f t="shared" si="65"/>
        <v>0</v>
      </c>
      <c r="K106" s="269">
        <f t="shared" si="66"/>
        <v>0</v>
      </c>
      <c r="L106" s="269">
        <f t="shared" si="67"/>
        <v>0</v>
      </c>
      <c r="M106" s="269">
        <f t="shared" si="68"/>
        <v>0</v>
      </c>
      <c r="N106" s="269">
        <f t="shared" si="69"/>
        <v>0</v>
      </c>
      <c r="O106" s="269">
        <f t="shared" si="70"/>
        <v>0</v>
      </c>
      <c r="P106" s="269">
        <f t="shared" si="71"/>
        <v>0</v>
      </c>
      <c r="Q106" s="269">
        <f t="shared" si="72"/>
        <v>0</v>
      </c>
      <c r="R106" s="269">
        <f t="shared" si="73"/>
        <v>0</v>
      </c>
      <c r="S106" s="269">
        <f t="shared" si="74"/>
        <v>0</v>
      </c>
      <c r="T106" s="269">
        <f t="shared" si="75"/>
        <v>0</v>
      </c>
      <c r="U106" s="269">
        <f t="shared" si="76"/>
        <v>0</v>
      </c>
      <c r="V106" s="269">
        <f t="shared" si="77"/>
        <v>0</v>
      </c>
      <c r="W106" s="269">
        <f t="shared" si="78"/>
        <v>0</v>
      </c>
      <c r="X106" s="269">
        <f t="shared" si="79"/>
        <v>0</v>
      </c>
      <c r="Y106" s="269">
        <f t="shared" si="80"/>
        <v>0</v>
      </c>
      <c r="Z106" s="270"/>
      <c r="AA106" s="270"/>
      <c r="AB106" s="270"/>
      <c r="AC106" s="270"/>
      <c r="AD106" s="270"/>
      <c r="AE106" s="322"/>
      <c r="AF106" s="270"/>
      <c r="AG106" s="270"/>
      <c r="AH106" s="270"/>
      <c r="AI106" s="270"/>
      <c r="AJ106" s="270"/>
      <c r="AK106" s="269">
        <v>0</v>
      </c>
      <c r="AL106" s="270"/>
      <c r="AM106" s="270"/>
      <c r="AN106" s="270"/>
      <c r="AO106" s="270"/>
      <c r="AP106" s="270"/>
      <c r="AQ106" s="270"/>
      <c r="AR106" s="270"/>
      <c r="AS106" s="270"/>
      <c r="AT106" s="270"/>
      <c r="AU106" s="270"/>
      <c r="AV106" s="271"/>
      <c r="AZ106" s="203">
        <f t="shared" si="60"/>
        <v>0</v>
      </c>
      <c r="BA106" s="204" t="str">
        <f t="shared" si="61"/>
        <v>-</v>
      </c>
    </row>
    <row r="107" spans="2:53" s="2" customFormat="1" ht="15" customHeight="1" x14ac:dyDescent="0.25">
      <c r="B107" s="163" t="s">
        <v>246</v>
      </c>
      <c r="C107" s="592" t="s">
        <v>247</v>
      </c>
      <c r="D107" s="582"/>
      <c r="E107" s="582"/>
      <c r="F107" s="582"/>
      <c r="G107" s="321">
        <f>'Priedas 5'!$I$101</f>
        <v>0</v>
      </c>
      <c r="H107" s="269">
        <f t="shared" si="63"/>
        <v>0</v>
      </c>
      <c r="I107" s="269">
        <f t="shared" si="64"/>
        <v>0</v>
      </c>
      <c r="J107" s="269">
        <f t="shared" si="65"/>
        <v>0</v>
      </c>
      <c r="K107" s="269">
        <f t="shared" si="66"/>
        <v>0</v>
      </c>
      <c r="L107" s="269">
        <f t="shared" si="67"/>
        <v>0</v>
      </c>
      <c r="M107" s="269">
        <f t="shared" si="68"/>
        <v>0</v>
      </c>
      <c r="N107" s="269">
        <f t="shared" si="69"/>
        <v>0</v>
      </c>
      <c r="O107" s="269">
        <f t="shared" si="70"/>
        <v>0</v>
      </c>
      <c r="P107" s="269">
        <f t="shared" si="71"/>
        <v>0</v>
      </c>
      <c r="Q107" s="269">
        <f t="shared" si="72"/>
        <v>0</v>
      </c>
      <c r="R107" s="269">
        <f t="shared" si="73"/>
        <v>0</v>
      </c>
      <c r="S107" s="269">
        <f t="shared" si="74"/>
        <v>0</v>
      </c>
      <c r="T107" s="269">
        <f t="shared" si="75"/>
        <v>0</v>
      </c>
      <c r="U107" s="269">
        <f t="shared" si="76"/>
        <v>0</v>
      </c>
      <c r="V107" s="269">
        <f t="shared" si="77"/>
        <v>0</v>
      </c>
      <c r="W107" s="269">
        <f t="shared" si="78"/>
        <v>0</v>
      </c>
      <c r="X107" s="269">
        <f t="shared" si="79"/>
        <v>0</v>
      </c>
      <c r="Y107" s="269">
        <f t="shared" si="80"/>
        <v>0</v>
      </c>
      <c r="Z107" s="270"/>
      <c r="AA107" s="270"/>
      <c r="AB107" s="270"/>
      <c r="AC107" s="270"/>
      <c r="AD107" s="270"/>
      <c r="AE107" s="322"/>
      <c r="AF107" s="270"/>
      <c r="AG107" s="270"/>
      <c r="AH107" s="270"/>
      <c r="AI107" s="270"/>
      <c r="AJ107" s="270"/>
      <c r="AK107" s="269">
        <v>0</v>
      </c>
      <c r="AL107" s="270"/>
      <c r="AM107" s="270"/>
      <c r="AN107" s="270"/>
      <c r="AO107" s="270"/>
      <c r="AP107" s="270"/>
      <c r="AQ107" s="270"/>
      <c r="AR107" s="270"/>
      <c r="AS107" s="270"/>
      <c r="AT107" s="270"/>
      <c r="AU107" s="270"/>
      <c r="AV107" s="271"/>
      <c r="AZ107" s="203">
        <f t="shared" si="60"/>
        <v>0</v>
      </c>
      <c r="BA107" s="204" t="str">
        <f t="shared" si="61"/>
        <v>-</v>
      </c>
    </row>
    <row r="108" spans="2:53" s="2" customFormat="1" ht="15" customHeight="1" x14ac:dyDescent="0.25">
      <c r="B108" s="163" t="s">
        <v>248</v>
      </c>
      <c r="C108" s="592" t="s">
        <v>249</v>
      </c>
      <c r="D108" s="582"/>
      <c r="E108" s="582"/>
      <c r="F108" s="582"/>
      <c r="G108" s="321">
        <f>'Priedas 5'!$I$102</f>
        <v>0</v>
      </c>
      <c r="H108" s="269">
        <f t="shared" si="63"/>
        <v>0</v>
      </c>
      <c r="I108" s="269">
        <f t="shared" si="64"/>
        <v>0</v>
      </c>
      <c r="J108" s="269">
        <f t="shared" si="65"/>
        <v>0</v>
      </c>
      <c r="K108" s="269">
        <f t="shared" si="66"/>
        <v>0</v>
      </c>
      <c r="L108" s="269">
        <f t="shared" si="67"/>
        <v>0</v>
      </c>
      <c r="M108" s="269">
        <f t="shared" si="68"/>
        <v>0</v>
      </c>
      <c r="N108" s="269">
        <f t="shared" si="69"/>
        <v>0</v>
      </c>
      <c r="O108" s="269">
        <f t="shared" si="70"/>
        <v>0</v>
      </c>
      <c r="P108" s="269">
        <f t="shared" si="71"/>
        <v>0</v>
      </c>
      <c r="Q108" s="269">
        <f t="shared" si="72"/>
        <v>0</v>
      </c>
      <c r="R108" s="269">
        <f t="shared" si="73"/>
        <v>0</v>
      </c>
      <c r="S108" s="269">
        <f t="shared" si="74"/>
        <v>0</v>
      </c>
      <c r="T108" s="269">
        <f t="shared" si="75"/>
        <v>0</v>
      </c>
      <c r="U108" s="269">
        <f t="shared" si="76"/>
        <v>0</v>
      </c>
      <c r="V108" s="269">
        <f t="shared" si="77"/>
        <v>0</v>
      </c>
      <c r="W108" s="269">
        <f t="shared" si="78"/>
        <v>0</v>
      </c>
      <c r="X108" s="269">
        <f t="shared" si="79"/>
        <v>0</v>
      </c>
      <c r="Y108" s="269">
        <f t="shared" si="80"/>
        <v>0</v>
      </c>
      <c r="Z108" s="270"/>
      <c r="AA108" s="270"/>
      <c r="AB108" s="270"/>
      <c r="AC108" s="270"/>
      <c r="AD108" s="270"/>
      <c r="AE108" s="322"/>
      <c r="AF108" s="270"/>
      <c r="AG108" s="270"/>
      <c r="AH108" s="270"/>
      <c r="AI108" s="270"/>
      <c r="AJ108" s="270"/>
      <c r="AK108" s="269">
        <v>0</v>
      </c>
      <c r="AL108" s="270"/>
      <c r="AM108" s="270"/>
      <c r="AN108" s="270"/>
      <c r="AO108" s="270"/>
      <c r="AP108" s="270"/>
      <c r="AQ108" s="270"/>
      <c r="AR108" s="270"/>
      <c r="AS108" s="270"/>
      <c r="AT108" s="270"/>
      <c r="AU108" s="270"/>
      <c r="AV108" s="271"/>
      <c r="AZ108" s="203">
        <f t="shared" si="60"/>
        <v>0</v>
      </c>
      <c r="BA108" s="204" t="str">
        <f t="shared" si="61"/>
        <v>-</v>
      </c>
    </row>
    <row r="109" spans="2:53" s="2" customFormat="1" ht="15" x14ac:dyDescent="0.25">
      <c r="B109" s="163" t="s">
        <v>250</v>
      </c>
      <c r="C109" s="592" t="s">
        <v>251</v>
      </c>
      <c r="D109" s="582"/>
      <c r="E109" s="582"/>
      <c r="F109" s="582"/>
      <c r="G109" s="321">
        <f>'Priedas 5'!$I$103</f>
        <v>0</v>
      </c>
      <c r="H109" s="269">
        <f t="shared" si="63"/>
        <v>0</v>
      </c>
      <c r="I109" s="269">
        <f t="shared" si="64"/>
        <v>0</v>
      </c>
      <c r="J109" s="269">
        <f t="shared" si="65"/>
        <v>0</v>
      </c>
      <c r="K109" s="269">
        <f t="shared" si="66"/>
        <v>0</v>
      </c>
      <c r="L109" s="269">
        <f t="shared" si="67"/>
        <v>0</v>
      </c>
      <c r="M109" s="269">
        <f t="shared" si="68"/>
        <v>0</v>
      </c>
      <c r="N109" s="269">
        <f t="shared" si="69"/>
        <v>0</v>
      </c>
      <c r="O109" s="269">
        <f t="shared" si="70"/>
        <v>0</v>
      </c>
      <c r="P109" s="269">
        <f t="shared" si="71"/>
        <v>0</v>
      </c>
      <c r="Q109" s="269">
        <f t="shared" si="72"/>
        <v>0</v>
      </c>
      <c r="R109" s="269">
        <f t="shared" si="73"/>
        <v>0</v>
      </c>
      <c r="S109" s="269">
        <f t="shared" si="74"/>
        <v>0</v>
      </c>
      <c r="T109" s="269">
        <f t="shared" si="75"/>
        <v>0</v>
      </c>
      <c r="U109" s="269">
        <f t="shared" si="76"/>
        <v>0</v>
      </c>
      <c r="V109" s="269">
        <f t="shared" si="77"/>
        <v>0</v>
      </c>
      <c r="W109" s="269">
        <f t="shared" si="78"/>
        <v>0</v>
      </c>
      <c r="X109" s="269">
        <f t="shared" si="79"/>
        <v>0</v>
      </c>
      <c r="Y109" s="269">
        <f t="shared" si="80"/>
        <v>0</v>
      </c>
      <c r="Z109" s="270"/>
      <c r="AA109" s="270"/>
      <c r="AB109" s="270"/>
      <c r="AC109" s="270"/>
      <c r="AD109" s="270"/>
      <c r="AE109" s="322"/>
      <c r="AF109" s="270"/>
      <c r="AG109" s="270"/>
      <c r="AH109" s="270"/>
      <c r="AI109" s="270"/>
      <c r="AJ109" s="270"/>
      <c r="AK109" s="269">
        <v>0</v>
      </c>
      <c r="AL109" s="270"/>
      <c r="AM109" s="270"/>
      <c r="AN109" s="270"/>
      <c r="AO109" s="270"/>
      <c r="AP109" s="270"/>
      <c r="AQ109" s="270"/>
      <c r="AR109" s="270"/>
      <c r="AS109" s="270"/>
      <c r="AT109" s="270"/>
      <c r="AU109" s="270"/>
      <c r="AV109" s="271"/>
      <c r="AZ109" s="203">
        <f t="shared" si="60"/>
        <v>0</v>
      </c>
      <c r="BA109" s="204" t="str">
        <f t="shared" si="61"/>
        <v>-</v>
      </c>
    </row>
    <row r="110" spans="2:53" s="2" customFormat="1" ht="15" customHeight="1" x14ac:dyDescent="0.25">
      <c r="B110" s="163" t="s">
        <v>252</v>
      </c>
      <c r="C110" s="592" t="s">
        <v>253</v>
      </c>
      <c r="D110" s="582"/>
      <c r="E110" s="582"/>
      <c r="F110" s="582"/>
      <c r="G110" s="321">
        <f>'Priedas 5'!$I$104</f>
        <v>0</v>
      </c>
      <c r="H110" s="269">
        <f t="shared" si="63"/>
        <v>0</v>
      </c>
      <c r="I110" s="269">
        <f t="shared" si="64"/>
        <v>0</v>
      </c>
      <c r="J110" s="269">
        <f t="shared" si="65"/>
        <v>0</v>
      </c>
      <c r="K110" s="269">
        <f t="shared" si="66"/>
        <v>0</v>
      </c>
      <c r="L110" s="269">
        <f t="shared" si="67"/>
        <v>0</v>
      </c>
      <c r="M110" s="269">
        <f t="shared" si="68"/>
        <v>0</v>
      </c>
      <c r="N110" s="269">
        <f t="shared" si="69"/>
        <v>0</v>
      </c>
      <c r="O110" s="269">
        <f t="shared" si="70"/>
        <v>0</v>
      </c>
      <c r="P110" s="269">
        <f t="shared" si="71"/>
        <v>0</v>
      </c>
      <c r="Q110" s="269">
        <f t="shared" si="72"/>
        <v>0</v>
      </c>
      <c r="R110" s="269">
        <f t="shared" si="73"/>
        <v>0</v>
      </c>
      <c r="S110" s="269">
        <f t="shared" si="74"/>
        <v>0</v>
      </c>
      <c r="T110" s="269">
        <f t="shared" si="75"/>
        <v>0</v>
      </c>
      <c r="U110" s="269">
        <f t="shared" si="76"/>
        <v>0</v>
      </c>
      <c r="V110" s="269">
        <f t="shared" si="77"/>
        <v>0</v>
      </c>
      <c r="W110" s="269">
        <f t="shared" si="78"/>
        <v>0</v>
      </c>
      <c r="X110" s="269">
        <f t="shared" si="79"/>
        <v>0</v>
      </c>
      <c r="Y110" s="269">
        <f t="shared" si="80"/>
        <v>0</v>
      </c>
      <c r="Z110" s="270"/>
      <c r="AA110" s="270"/>
      <c r="AB110" s="270"/>
      <c r="AC110" s="270"/>
      <c r="AD110" s="270"/>
      <c r="AE110" s="322"/>
      <c r="AF110" s="270"/>
      <c r="AG110" s="270"/>
      <c r="AH110" s="270"/>
      <c r="AI110" s="270"/>
      <c r="AJ110" s="270"/>
      <c r="AK110" s="269">
        <v>0</v>
      </c>
      <c r="AL110" s="270"/>
      <c r="AM110" s="270"/>
      <c r="AN110" s="270"/>
      <c r="AO110" s="270"/>
      <c r="AP110" s="270"/>
      <c r="AQ110" s="270"/>
      <c r="AR110" s="270"/>
      <c r="AS110" s="270"/>
      <c r="AT110" s="270"/>
      <c r="AU110" s="270"/>
      <c r="AV110" s="271"/>
      <c r="AZ110" s="203">
        <f t="shared" si="60"/>
        <v>0</v>
      </c>
      <c r="BA110" s="204" t="str">
        <f t="shared" si="61"/>
        <v>-</v>
      </c>
    </row>
    <row r="111" spans="2:53" s="2" customFormat="1" ht="15" customHeight="1" x14ac:dyDescent="0.25">
      <c r="B111" s="163" t="s">
        <v>254</v>
      </c>
      <c r="C111" s="592" t="s">
        <v>255</v>
      </c>
      <c r="D111" s="582"/>
      <c r="E111" s="582"/>
      <c r="F111" s="582"/>
      <c r="G111" s="321">
        <f>'Priedas 5'!$I$105</f>
        <v>0</v>
      </c>
      <c r="H111" s="269">
        <f t="shared" si="63"/>
        <v>0</v>
      </c>
      <c r="I111" s="269">
        <f t="shared" si="64"/>
        <v>0</v>
      </c>
      <c r="J111" s="269">
        <f t="shared" si="65"/>
        <v>0</v>
      </c>
      <c r="K111" s="269">
        <f t="shared" si="66"/>
        <v>0</v>
      </c>
      <c r="L111" s="269">
        <f t="shared" si="67"/>
        <v>0</v>
      </c>
      <c r="M111" s="269">
        <f t="shared" si="68"/>
        <v>0</v>
      </c>
      <c r="N111" s="269">
        <f t="shared" si="69"/>
        <v>0</v>
      </c>
      <c r="O111" s="269">
        <f t="shared" si="70"/>
        <v>0</v>
      </c>
      <c r="P111" s="269">
        <f t="shared" si="71"/>
        <v>0</v>
      </c>
      <c r="Q111" s="269">
        <f t="shared" si="72"/>
        <v>0</v>
      </c>
      <c r="R111" s="269">
        <f t="shared" si="73"/>
        <v>0</v>
      </c>
      <c r="S111" s="269">
        <f t="shared" si="74"/>
        <v>0</v>
      </c>
      <c r="T111" s="269">
        <f t="shared" si="75"/>
        <v>0</v>
      </c>
      <c r="U111" s="269">
        <f t="shared" si="76"/>
        <v>0</v>
      </c>
      <c r="V111" s="269">
        <f t="shared" si="77"/>
        <v>0</v>
      </c>
      <c r="W111" s="269">
        <f t="shared" si="78"/>
        <v>0</v>
      </c>
      <c r="X111" s="269">
        <f t="shared" si="79"/>
        <v>0</v>
      </c>
      <c r="Y111" s="269">
        <f t="shared" si="80"/>
        <v>0</v>
      </c>
      <c r="Z111" s="270"/>
      <c r="AA111" s="270"/>
      <c r="AB111" s="270"/>
      <c r="AC111" s="270"/>
      <c r="AD111" s="270"/>
      <c r="AE111" s="322"/>
      <c r="AF111" s="270"/>
      <c r="AG111" s="270"/>
      <c r="AH111" s="270"/>
      <c r="AI111" s="270"/>
      <c r="AJ111" s="270"/>
      <c r="AK111" s="269">
        <v>0</v>
      </c>
      <c r="AL111" s="270"/>
      <c r="AM111" s="270"/>
      <c r="AN111" s="270"/>
      <c r="AO111" s="270"/>
      <c r="AP111" s="270"/>
      <c r="AQ111" s="270"/>
      <c r="AR111" s="270"/>
      <c r="AS111" s="270"/>
      <c r="AT111" s="270"/>
      <c r="AU111" s="270"/>
      <c r="AV111" s="271"/>
      <c r="AZ111" s="203">
        <f t="shared" si="60"/>
        <v>0</v>
      </c>
      <c r="BA111" s="204" t="str">
        <f t="shared" si="61"/>
        <v>-</v>
      </c>
    </row>
    <row r="112" spans="2:53" s="2" customFormat="1" ht="15" customHeight="1" x14ac:dyDescent="0.25">
      <c r="B112" s="163" t="s">
        <v>256</v>
      </c>
      <c r="C112" s="592" t="s">
        <v>396</v>
      </c>
      <c r="D112" s="582"/>
      <c r="E112" s="582"/>
      <c r="F112" s="582"/>
      <c r="G112" s="321">
        <f>'Priedas 5'!$I$106</f>
        <v>0</v>
      </c>
      <c r="H112" s="269">
        <f t="shared" si="63"/>
        <v>0</v>
      </c>
      <c r="I112" s="269">
        <f t="shared" si="64"/>
        <v>0</v>
      </c>
      <c r="J112" s="269">
        <f t="shared" si="65"/>
        <v>0</v>
      </c>
      <c r="K112" s="269">
        <f t="shared" si="66"/>
        <v>0</v>
      </c>
      <c r="L112" s="269">
        <f t="shared" si="67"/>
        <v>0</v>
      </c>
      <c r="M112" s="269">
        <f t="shared" si="68"/>
        <v>0</v>
      </c>
      <c r="N112" s="269">
        <f t="shared" si="69"/>
        <v>0</v>
      </c>
      <c r="O112" s="269">
        <f t="shared" si="70"/>
        <v>0</v>
      </c>
      <c r="P112" s="269">
        <f t="shared" si="71"/>
        <v>0</v>
      </c>
      <c r="Q112" s="269">
        <f t="shared" si="72"/>
        <v>0</v>
      </c>
      <c r="R112" s="269">
        <f t="shared" si="73"/>
        <v>0</v>
      </c>
      <c r="S112" s="269">
        <f t="shared" si="74"/>
        <v>0</v>
      </c>
      <c r="T112" s="269">
        <f t="shared" si="75"/>
        <v>0</v>
      </c>
      <c r="U112" s="269">
        <f t="shared" si="76"/>
        <v>0</v>
      </c>
      <c r="V112" s="269">
        <f t="shared" si="77"/>
        <v>0</v>
      </c>
      <c r="W112" s="269">
        <f t="shared" si="78"/>
        <v>0</v>
      </c>
      <c r="X112" s="269">
        <f t="shared" si="79"/>
        <v>0</v>
      </c>
      <c r="Y112" s="269">
        <f t="shared" si="80"/>
        <v>0</v>
      </c>
      <c r="Z112" s="270"/>
      <c r="AA112" s="270"/>
      <c r="AB112" s="270"/>
      <c r="AC112" s="270"/>
      <c r="AD112" s="270"/>
      <c r="AE112" s="322"/>
      <c r="AF112" s="270"/>
      <c r="AG112" s="270"/>
      <c r="AH112" s="270"/>
      <c r="AI112" s="270"/>
      <c r="AJ112" s="270"/>
      <c r="AK112" s="269">
        <v>0</v>
      </c>
      <c r="AL112" s="270"/>
      <c r="AM112" s="270"/>
      <c r="AN112" s="270"/>
      <c r="AO112" s="270"/>
      <c r="AP112" s="270"/>
      <c r="AQ112" s="270"/>
      <c r="AR112" s="270"/>
      <c r="AS112" s="270"/>
      <c r="AT112" s="270"/>
      <c r="AU112" s="270"/>
      <c r="AV112" s="271"/>
      <c r="AZ112" s="203">
        <f t="shared" si="60"/>
        <v>0</v>
      </c>
      <c r="BA112" s="204" t="str">
        <f t="shared" si="61"/>
        <v>-</v>
      </c>
    </row>
    <row r="113" spans="2:53" s="2" customFormat="1" ht="15" customHeight="1" x14ac:dyDescent="0.25">
      <c r="B113" s="163" t="s">
        <v>258</v>
      </c>
      <c r="C113" s="582" t="str">
        <f>'Priedas 5'!$C$107</f>
        <v>Kitos su personalu susijusios sąnaudos (garantinio f. įmokos, atost.kaupimo)</v>
      </c>
      <c r="D113" s="582"/>
      <c r="E113" s="582"/>
      <c r="F113" s="582"/>
      <c r="G113" s="321">
        <f>'Priedas 5'!$I$107</f>
        <v>0</v>
      </c>
      <c r="H113" s="269">
        <f t="shared" si="63"/>
        <v>0</v>
      </c>
      <c r="I113" s="269">
        <f t="shared" si="64"/>
        <v>0</v>
      </c>
      <c r="J113" s="269">
        <f t="shared" si="65"/>
        <v>0</v>
      </c>
      <c r="K113" s="269">
        <f t="shared" si="66"/>
        <v>0</v>
      </c>
      <c r="L113" s="269">
        <f t="shared" si="67"/>
        <v>0</v>
      </c>
      <c r="M113" s="269">
        <f t="shared" si="68"/>
        <v>0</v>
      </c>
      <c r="N113" s="269">
        <f t="shared" si="69"/>
        <v>0</v>
      </c>
      <c r="O113" s="269">
        <f t="shared" si="70"/>
        <v>0</v>
      </c>
      <c r="P113" s="269">
        <f t="shared" si="71"/>
        <v>0</v>
      </c>
      <c r="Q113" s="269">
        <f t="shared" si="72"/>
        <v>0</v>
      </c>
      <c r="R113" s="269">
        <f t="shared" si="73"/>
        <v>0</v>
      </c>
      <c r="S113" s="269">
        <f t="shared" si="74"/>
        <v>0</v>
      </c>
      <c r="T113" s="269">
        <f t="shared" si="75"/>
        <v>0</v>
      </c>
      <c r="U113" s="269">
        <f t="shared" si="76"/>
        <v>0</v>
      </c>
      <c r="V113" s="269">
        <f t="shared" si="77"/>
        <v>0</v>
      </c>
      <c r="W113" s="269">
        <f t="shared" si="78"/>
        <v>0</v>
      </c>
      <c r="X113" s="269">
        <f t="shared" si="79"/>
        <v>0</v>
      </c>
      <c r="Y113" s="269">
        <f t="shared" si="80"/>
        <v>0</v>
      </c>
      <c r="Z113" s="270"/>
      <c r="AA113" s="270"/>
      <c r="AB113" s="270"/>
      <c r="AC113" s="270"/>
      <c r="AD113" s="270"/>
      <c r="AE113" s="322"/>
      <c r="AF113" s="270"/>
      <c r="AG113" s="270"/>
      <c r="AH113" s="270"/>
      <c r="AI113" s="270"/>
      <c r="AJ113" s="270"/>
      <c r="AK113" s="269">
        <v>0</v>
      </c>
      <c r="AL113" s="270"/>
      <c r="AM113" s="270"/>
      <c r="AN113" s="270"/>
      <c r="AO113" s="270"/>
      <c r="AP113" s="270"/>
      <c r="AQ113" s="270"/>
      <c r="AR113" s="270"/>
      <c r="AS113" s="270"/>
      <c r="AT113" s="270"/>
      <c r="AU113" s="270"/>
      <c r="AV113" s="271"/>
      <c r="AZ113" s="203">
        <f t="shared" si="60"/>
        <v>0</v>
      </c>
      <c r="BA113" s="204" t="str">
        <f t="shared" si="61"/>
        <v>-</v>
      </c>
    </row>
    <row r="114" spans="2:53" s="2" customFormat="1" ht="15" customHeight="1" x14ac:dyDescent="0.25">
      <c r="B114" s="163" t="s">
        <v>260</v>
      </c>
      <c r="C114" s="582" t="str">
        <f>'Priedas 5'!$C$108</f>
        <v/>
      </c>
      <c r="D114" s="582"/>
      <c r="E114" s="582"/>
      <c r="F114" s="582"/>
      <c r="G114" s="321">
        <f>'Priedas 5'!$I$108</f>
        <v>0</v>
      </c>
      <c r="H114" s="269">
        <f t="shared" si="63"/>
        <v>0</v>
      </c>
      <c r="I114" s="269">
        <f t="shared" si="64"/>
        <v>0</v>
      </c>
      <c r="J114" s="269">
        <f t="shared" si="65"/>
        <v>0</v>
      </c>
      <c r="K114" s="269">
        <f t="shared" si="66"/>
        <v>0</v>
      </c>
      <c r="L114" s="269">
        <f t="shared" si="67"/>
        <v>0</v>
      </c>
      <c r="M114" s="269">
        <f t="shared" si="68"/>
        <v>0</v>
      </c>
      <c r="N114" s="269">
        <f t="shared" si="69"/>
        <v>0</v>
      </c>
      <c r="O114" s="269">
        <f t="shared" si="70"/>
        <v>0</v>
      </c>
      <c r="P114" s="269">
        <f t="shared" si="71"/>
        <v>0</v>
      </c>
      <c r="Q114" s="269">
        <f t="shared" si="72"/>
        <v>0</v>
      </c>
      <c r="R114" s="269">
        <f t="shared" si="73"/>
        <v>0</v>
      </c>
      <c r="S114" s="269">
        <f t="shared" si="74"/>
        <v>0</v>
      </c>
      <c r="T114" s="269">
        <f t="shared" si="75"/>
        <v>0</v>
      </c>
      <c r="U114" s="269">
        <f t="shared" si="76"/>
        <v>0</v>
      </c>
      <c r="V114" s="269">
        <f t="shared" si="77"/>
        <v>0</v>
      </c>
      <c r="W114" s="269">
        <f t="shared" si="78"/>
        <v>0</v>
      </c>
      <c r="X114" s="269">
        <f t="shared" si="79"/>
        <v>0</v>
      </c>
      <c r="Y114" s="269">
        <f t="shared" si="80"/>
        <v>0</v>
      </c>
      <c r="Z114" s="270"/>
      <c r="AA114" s="270"/>
      <c r="AB114" s="270"/>
      <c r="AC114" s="270"/>
      <c r="AD114" s="270"/>
      <c r="AE114" s="322"/>
      <c r="AF114" s="270"/>
      <c r="AG114" s="270"/>
      <c r="AH114" s="270"/>
      <c r="AI114" s="270"/>
      <c r="AJ114" s="270"/>
      <c r="AK114" s="269">
        <v>0</v>
      </c>
      <c r="AL114" s="270"/>
      <c r="AM114" s="270"/>
      <c r="AN114" s="270"/>
      <c r="AO114" s="270"/>
      <c r="AP114" s="270"/>
      <c r="AQ114" s="270"/>
      <c r="AR114" s="270"/>
      <c r="AS114" s="270"/>
      <c r="AT114" s="270"/>
      <c r="AU114" s="270"/>
      <c r="AV114" s="271"/>
      <c r="AZ114" s="203">
        <f t="shared" ref="AZ114:AZ145" si="81">G114-SUM(H114:AD114)</f>
        <v>0</v>
      </c>
      <c r="BA114" s="204" t="str">
        <f t="shared" ref="BA114:BA145" si="82">IF(AZ114&gt;0.5,"Prašome paskirstyti likusias sąnaudas",IF(AZ114&lt;-0.5,"Paskirstėte daugiau sąnaudų negu yra priskirta šiam pogrupiui","-"))</f>
        <v>-</v>
      </c>
    </row>
    <row r="115" spans="2:53" s="2" customFormat="1" ht="15" customHeight="1" x14ac:dyDescent="0.25">
      <c r="B115" s="163" t="s">
        <v>261</v>
      </c>
      <c r="C115" s="582" t="str">
        <f>'Priedas 5'!$C$109</f>
        <v/>
      </c>
      <c r="D115" s="582"/>
      <c r="E115" s="582"/>
      <c r="F115" s="582"/>
      <c r="G115" s="321">
        <f>'Priedas 5'!$I$109</f>
        <v>0</v>
      </c>
      <c r="H115" s="269">
        <f t="shared" si="63"/>
        <v>0</v>
      </c>
      <c r="I115" s="269">
        <f t="shared" si="64"/>
        <v>0</v>
      </c>
      <c r="J115" s="269">
        <f t="shared" si="65"/>
        <v>0</v>
      </c>
      <c r="K115" s="269">
        <f t="shared" si="66"/>
        <v>0</v>
      </c>
      <c r="L115" s="269">
        <f t="shared" si="67"/>
        <v>0</v>
      </c>
      <c r="M115" s="269">
        <f t="shared" si="68"/>
        <v>0</v>
      </c>
      <c r="N115" s="269">
        <f t="shared" si="69"/>
        <v>0</v>
      </c>
      <c r="O115" s="269">
        <f t="shared" si="70"/>
        <v>0</v>
      </c>
      <c r="P115" s="269">
        <f t="shared" si="71"/>
        <v>0</v>
      </c>
      <c r="Q115" s="269">
        <f t="shared" si="72"/>
        <v>0</v>
      </c>
      <c r="R115" s="269">
        <f t="shared" si="73"/>
        <v>0</v>
      </c>
      <c r="S115" s="269">
        <f t="shared" si="74"/>
        <v>0</v>
      </c>
      <c r="T115" s="269">
        <f t="shared" si="75"/>
        <v>0</v>
      </c>
      <c r="U115" s="269">
        <f t="shared" si="76"/>
        <v>0</v>
      </c>
      <c r="V115" s="269">
        <f t="shared" si="77"/>
        <v>0</v>
      </c>
      <c r="W115" s="269">
        <f t="shared" si="78"/>
        <v>0</v>
      </c>
      <c r="X115" s="269">
        <f t="shared" si="79"/>
        <v>0</v>
      </c>
      <c r="Y115" s="269">
        <f t="shared" si="80"/>
        <v>0</v>
      </c>
      <c r="Z115" s="270"/>
      <c r="AA115" s="270"/>
      <c r="AB115" s="270"/>
      <c r="AC115" s="270"/>
      <c r="AD115" s="270"/>
      <c r="AE115" s="322"/>
      <c r="AF115" s="270"/>
      <c r="AG115" s="270"/>
      <c r="AH115" s="270"/>
      <c r="AI115" s="270"/>
      <c r="AJ115" s="270"/>
      <c r="AK115" s="269">
        <v>0</v>
      </c>
      <c r="AL115" s="270"/>
      <c r="AM115" s="270"/>
      <c r="AN115" s="270"/>
      <c r="AO115" s="270"/>
      <c r="AP115" s="270"/>
      <c r="AQ115" s="270"/>
      <c r="AR115" s="270"/>
      <c r="AS115" s="270"/>
      <c r="AT115" s="270"/>
      <c r="AU115" s="270"/>
      <c r="AV115" s="271"/>
      <c r="AZ115" s="203">
        <f t="shared" si="81"/>
        <v>0</v>
      </c>
      <c r="BA115" s="204" t="str">
        <f t="shared" si="82"/>
        <v>-</v>
      </c>
    </row>
    <row r="116" spans="2:53" s="2" customFormat="1" ht="15" customHeight="1" x14ac:dyDescent="0.25">
      <c r="B116" s="163" t="s">
        <v>262</v>
      </c>
      <c r="C116" s="582" t="str">
        <f>'Priedas 5'!$C$110</f>
        <v/>
      </c>
      <c r="D116" s="582"/>
      <c r="E116" s="582"/>
      <c r="F116" s="582"/>
      <c r="G116" s="321">
        <f>'Priedas 5'!$I$110</f>
        <v>0</v>
      </c>
      <c r="H116" s="269">
        <f t="shared" si="63"/>
        <v>0</v>
      </c>
      <c r="I116" s="269">
        <f t="shared" si="64"/>
        <v>0</v>
      </c>
      <c r="J116" s="269">
        <f t="shared" si="65"/>
        <v>0</v>
      </c>
      <c r="K116" s="269">
        <f t="shared" si="66"/>
        <v>0</v>
      </c>
      <c r="L116" s="269">
        <f t="shared" si="67"/>
        <v>0</v>
      </c>
      <c r="M116" s="269">
        <f t="shared" si="68"/>
        <v>0</v>
      </c>
      <c r="N116" s="269">
        <f t="shared" si="69"/>
        <v>0</v>
      </c>
      <c r="O116" s="269">
        <f t="shared" si="70"/>
        <v>0</v>
      </c>
      <c r="P116" s="269">
        <f t="shared" si="71"/>
        <v>0</v>
      </c>
      <c r="Q116" s="269">
        <f t="shared" si="72"/>
        <v>0</v>
      </c>
      <c r="R116" s="269">
        <f t="shared" si="73"/>
        <v>0</v>
      </c>
      <c r="S116" s="269">
        <f t="shared" si="74"/>
        <v>0</v>
      </c>
      <c r="T116" s="269">
        <f t="shared" si="75"/>
        <v>0</v>
      </c>
      <c r="U116" s="269">
        <f t="shared" si="76"/>
        <v>0</v>
      </c>
      <c r="V116" s="269">
        <f t="shared" si="77"/>
        <v>0</v>
      </c>
      <c r="W116" s="269">
        <f t="shared" si="78"/>
        <v>0</v>
      </c>
      <c r="X116" s="269">
        <f t="shared" si="79"/>
        <v>0</v>
      </c>
      <c r="Y116" s="269">
        <f t="shared" si="80"/>
        <v>0</v>
      </c>
      <c r="Z116" s="270"/>
      <c r="AA116" s="270"/>
      <c r="AB116" s="270"/>
      <c r="AC116" s="270"/>
      <c r="AD116" s="270"/>
      <c r="AE116" s="322"/>
      <c r="AF116" s="270"/>
      <c r="AG116" s="270"/>
      <c r="AH116" s="270"/>
      <c r="AI116" s="270"/>
      <c r="AJ116" s="270"/>
      <c r="AK116" s="269">
        <v>0</v>
      </c>
      <c r="AL116" s="270"/>
      <c r="AM116" s="270"/>
      <c r="AN116" s="270"/>
      <c r="AO116" s="270"/>
      <c r="AP116" s="270"/>
      <c r="AQ116" s="270"/>
      <c r="AR116" s="270"/>
      <c r="AS116" s="270"/>
      <c r="AT116" s="270"/>
      <c r="AU116" s="270"/>
      <c r="AV116" s="271"/>
      <c r="AZ116" s="203">
        <f t="shared" si="81"/>
        <v>0</v>
      </c>
      <c r="BA116" s="204" t="str">
        <f t="shared" si="82"/>
        <v>-</v>
      </c>
    </row>
    <row r="117" spans="2:53" s="2" customFormat="1" ht="15" x14ac:dyDescent="0.25">
      <c r="B117" s="155" t="s">
        <v>263</v>
      </c>
      <c r="C117" s="590" t="s">
        <v>264</v>
      </c>
      <c r="D117" s="590"/>
      <c r="E117" s="590"/>
      <c r="F117" s="590"/>
      <c r="G117" s="323">
        <f>'Priedas 5'!$I$111</f>
        <v>0</v>
      </c>
      <c r="H117" s="324">
        <f t="shared" ref="H117:AV117" si="83">SUM(H118:H124)</f>
        <v>0</v>
      </c>
      <c r="I117" s="324">
        <f t="shared" si="83"/>
        <v>0</v>
      </c>
      <c r="J117" s="324">
        <f t="shared" si="83"/>
        <v>0</v>
      </c>
      <c r="K117" s="324">
        <f t="shared" si="83"/>
        <v>0</v>
      </c>
      <c r="L117" s="324">
        <f t="shared" si="83"/>
        <v>0</v>
      </c>
      <c r="M117" s="324">
        <f t="shared" si="83"/>
        <v>0</v>
      </c>
      <c r="N117" s="324">
        <f t="shared" si="83"/>
        <v>0</v>
      </c>
      <c r="O117" s="324">
        <f t="shared" si="83"/>
        <v>0</v>
      </c>
      <c r="P117" s="324">
        <f t="shared" si="83"/>
        <v>0</v>
      </c>
      <c r="Q117" s="324">
        <f t="shared" si="83"/>
        <v>0</v>
      </c>
      <c r="R117" s="324">
        <f t="shared" si="83"/>
        <v>0</v>
      </c>
      <c r="S117" s="324">
        <f t="shared" si="83"/>
        <v>0</v>
      </c>
      <c r="T117" s="324">
        <f t="shared" si="83"/>
        <v>0</v>
      </c>
      <c r="U117" s="324">
        <f t="shared" si="83"/>
        <v>0</v>
      </c>
      <c r="V117" s="324">
        <f t="shared" si="83"/>
        <v>0</v>
      </c>
      <c r="W117" s="324">
        <f t="shared" si="83"/>
        <v>0</v>
      </c>
      <c r="X117" s="324">
        <f t="shared" si="83"/>
        <v>0</v>
      </c>
      <c r="Y117" s="324">
        <f t="shared" si="83"/>
        <v>0</v>
      </c>
      <c r="Z117" s="324">
        <f t="shared" si="83"/>
        <v>0</v>
      </c>
      <c r="AA117" s="324">
        <f t="shared" si="83"/>
        <v>0</v>
      </c>
      <c r="AB117" s="324">
        <f t="shared" si="83"/>
        <v>0</v>
      </c>
      <c r="AC117" s="324">
        <f t="shared" si="83"/>
        <v>0</v>
      </c>
      <c r="AD117" s="324">
        <f t="shared" si="83"/>
        <v>0</v>
      </c>
      <c r="AE117" s="325">
        <f t="shared" si="83"/>
        <v>0</v>
      </c>
      <c r="AF117" s="324">
        <f t="shared" si="83"/>
        <v>0</v>
      </c>
      <c r="AG117" s="324">
        <f t="shared" si="83"/>
        <v>0</v>
      </c>
      <c r="AH117" s="324">
        <f t="shared" si="83"/>
        <v>0</v>
      </c>
      <c r="AI117" s="324">
        <f t="shared" si="83"/>
        <v>0</v>
      </c>
      <c r="AJ117" s="324">
        <f t="shared" si="83"/>
        <v>0</v>
      </c>
      <c r="AK117" s="278">
        <f t="shared" si="83"/>
        <v>0</v>
      </c>
      <c r="AL117" s="324">
        <f t="shared" si="83"/>
        <v>0</v>
      </c>
      <c r="AM117" s="324">
        <f t="shared" si="83"/>
        <v>0</v>
      </c>
      <c r="AN117" s="324">
        <f t="shared" si="83"/>
        <v>0</v>
      </c>
      <c r="AO117" s="324">
        <f t="shared" si="83"/>
        <v>0</v>
      </c>
      <c r="AP117" s="324">
        <f t="shared" si="83"/>
        <v>0</v>
      </c>
      <c r="AQ117" s="324">
        <f t="shared" si="83"/>
        <v>0</v>
      </c>
      <c r="AR117" s="324">
        <f t="shared" si="83"/>
        <v>0</v>
      </c>
      <c r="AS117" s="324">
        <f t="shared" si="83"/>
        <v>0</v>
      </c>
      <c r="AT117" s="324">
        <f t="shared" si="83"/>
        <v>0</v>
      </c>
      <c r="AU117" s="324">
        <f t="shared" si="83"/>
        <v>0</v>
      </c>
      <c r="AV117" s="326">
        <f t="shared" si="83"/>
        <v>0</v>
      </c>
      <c r="AZ117" s="203">
        <f t="shared" si="81"/>
        <v>0</v>
      </c>
      <c r="BA117" s="204" t="str">
        <f t="shared" si="82"/>
        <v>-</v>
      </c>
    </row>
    <row r="118" spans="2:53" s="2" customFormat="1" ht="15" x14ac:dyDescent="0.25">
      <c r="B118" s="148" t="s">
        <v>265</v>
      </c>
      <c r="C118" s="582" t="s">
        <v>266</v>
      </c>
      <c r="D118" s="582"/>
      <c r="E118" s="582"/>
      <c r="F118" s="582"/>
      <c r="G118" s="321">
        <f>'Priedas 5'!$I$112</f>
        <v>0</v>
      </c>
      <c r="H118" s="269">
        <f t="shared" ref="H118:Q124" si="84">SUM(AE118)</f>
        <v>0</v>
      </c>
      <c r="I118" s="269">
        <f t="shared" si="84"/>
        <v>0</v>
      </c>
      <c r="J118" s="269">
        <f t="shared" si="84"/>
        <v>0</v>
      </c>
      <c r="K118" s="269">
        <f t="shared" si="84"/>
        <v>0</v>
      </c>
      <c r="L118" s="269">
        <f t="shared" si="84"/>
        <v>0</v>
      </c>
      <c r="M118" s="269">
        <f t="shared" si="84"/>
        <v>0</v>
      </c>
      <c r="N118" s="269">
        <f t="shared" si="84"/>
        <v>0</v>
      </c>
      <c r="O118" s="269">
        <f t="shared" si="84"/>
        <v>0</v>
      </c>
      <c r="P118" s="269">
        <f t="shared" si="84"/>
        <v>0</v>
      </c>
      <c r="Q118" s="269">
        <f t="shared" si="84"/>
        <v>0</v>
      </c>
      <c r="R118" s="269">
        <f t="shared" ref="R118:Y124" si="85">SUM(AO118)</f>
        <v>0</v>
      </c>
      <c r="S118" s="269">
        <f t="shared" si="85"/>
        <v>0</v>
      </c>
      <c r="T118" s="269">
        <f t="shared" si="85"/>
        <v>0</v>
      </c>
      <c r="U118" s="269">
        <f t="shared" si="85"/>
        <v>0</v>
      </c>
      <c r="V118" s="269">
        <f t="shared" si="85"/>
        <v>0</v>
      </c>
      <c r="W118" s="269">
        <f t="shared" si="85"/>
        <v>0</v>
      </c>
      <c r="X118" s="269">
        <f t="shared" si="85"/>
        <v>0</v>
      </c>
      <c r="Y118" s="269">
        <f t="shared" si="85"/>
        <v>0</v>
      </c>
      <c r="Z118" s="270"/>
      <c r="AA118" s="270"/>
      <c r="AB118" s="270"/>
      <c r="AC118" s="270"/>
      <c r="AD118" s="270"/>
      <c r="AE118" s="322"/>
      <c r="AF118" s="270"/>
      <c r="AG118" s="270"/>
      <c r="AH118" s="270"/>
      <c r="AI118" s="270"/>
      <c r="AJ118" s="270"/>
      <c r="AK118" s="269">
        <v>0</v>
      </c>
      <c r="AL118" s="270"/>
      <c r="AM118" s="270"/>
      <c r="AN118" s="270"/>
      <c r="AO118" s="270"/>
      <c r="AP118" s="270"/>
      <c r="AQ118" s="270"/>
      <c r="AR118" s="270"/>
      <c r="AS118" s="270"/>
      <c r="AT118" s="270"/>
      <c r="AU118" s="270"/>
      <c r="AV118" s="271"/>
      <c r="AZ118" s="203">
        <f t="shared" si="81"/>
        <v>0</v>
      </c>
      <c r="BA118" s="204" t="str">
        <f t="shared" si="82"/>
        <v>-</v>
      </c>
    </row>
    <row r="119" spans="2:53" s="2" customFormat="1" ht="15" x14ac:dyDescent="0.25">
      <c r="B119" s="148" t="s">
        <v>267</v>
      </c>
      <c r="C119" s="582" t="s">
        <v>268</v>
      </c>
      <c r="D119" s="582"/>
      <c r="E119" s="582"/>
      <c r="F119" s="582"/>
      <c r="G119" s="321">
        <f>'Priedas 5'!$I$113</f>
        <v>0</v>
      </c>
      <c r="H119" s="269">
        <f t="shared" si="84"/>
        <v>0</v>
      </c>
      <c r="I119" s="269">
        <f t="shared" si="84"/>
        <v>0</v>
      </c>
      <c r="J119" s="269">
        <f t="shared" si="84"/>
        <v>0</v>
      </c>
      <c r="K119" s="269">
        <f t="shared" si="84"/>
        <v>0</v>
      </c>
      <c r="L119" s="269">
        <f t="shared" si="84"/>
        <v>0</v>
      </c>
      <c r="M119" s="269">
        <f t="shared" si="84"/>
        <v>0</v>
      </c>
      <c r="N119" s="269">
        <f t="shared" si="84"/>
        <v>0</v>
      </c>
      <c r="O119" s="269">
        <f t="shared" si="84"/>
        <v>0</v>
      </c>
      <c r="P119" s="269">
        <f t="shared" si="84"/>
        <v>0</v>
      </c>
      <c r="Q119" s="269">
        <f t="shared" si="84"/>
        <v>0</v>
      </c>
      <c r="R119" s="269">
        <f t="shared" si="85"/>
        <v>0</v>
      </c>
      <c r="S119" s="269">
        <f t="shared" si="85"/>
        <v>0</v>
      </c>
      <c r="T119" s="269">
        <f t="shared" si="85"/>
        <v>0</v>
      </c>
      <c r="U119" s="269">
        <f t="shared" si="85"/>
        <v>0</v>
      </c>
      <c r="V119" s="269">
        <f t="shared" si="85"/>
        <v>0</v>
      </c>
      <c r="W119" s="269">
        <f t="shared" si="85"/>
        <v>0</v>
      </c>
      <c r="X119" s="269">
        <f t="shared" si="85"/>
        <v>0</v>
      </c>
      <c r="Y119" s="269">
        <f t="shared" si="85"/>
        <v>0</v>
      </c>
      <c r="Z119" s="270"/>
      <c r="AA119" s="270"/>
      <c r="AB119" s="270"/>
      <c r="AC119" s="270"/>
      <c r="AD119" s="270"/>
      <c r="AE119" s="322"/>
      <c r="AF119" s="270"/>
      <c r="AG119" s="270"/>
      <c r="AH119" s="270"/>
      <c r="AI119" s="270"/>
      <c r="AJ119" s="270"/>
      <c r="AK119" s="269">
        <v>0</v>
      </c>
      <c r="AL119" s="270"/>
      <c r="AM119" s="270"/>
      <c r="AN119" s="270"/>
      <c r="AO119" s="270"/>
      <c r="AP119" s="270"/>
      <c r="AQ119" s="270"/>
      <c r="AR119" s="270"/>
      <c r="AS119" s="270"/>
      <c r="AT119" s="270"/>
      <c r="AU119" s="270"/>
      <c r="AV119" s="271"/>
      <c r="AZ119" s="203">
        <f t="shared" si="81"/>
        <v>0</v>
      </c>
      <c r="BA119" s="204" t="str">
        <f t="shared" si="82"/>
        <v>-</v>
      </c>
    </row>
    <row r="120" spans="2:53" s="2" customFormat="1" ht="15" x14ac:dyDescent="0.25">
      <c r="B120" s="148" t="s">
        <v>269</v>
      </c>
      <c r="C120" s="582" t="s">
        <v>270</v>
      </c>
      <c r="D120" s="582"/>
      <c r="E120" s="582"/>
      <c r="F120" s="582"/>
      <c r="G120" s="321">
        <f>'Priedas 5'!$I$114</f>
        <v>0</v>
      </c>
      <c r="H120" s="269">
        <f t="shared" si="84"/>
        <v>0</v>
      </c>
      <c r="I120" s="269">
        <f t="shared" si="84"/>
        <v>0</v>
      </c>
      <c r="J120" s="269">
        <f t="shared" si="84"/>
        <v>0</v>
      </c>
      <c r="K120" s="269">
        <f t="shared" si="84"/>
        <v>0</v>
      </c>
      <c r="L120" s="269">
        <f t="shared" si="84"/>
        <v>0</v>
      </c>
      <c r="M120" s="269">
        <f t="shared" si="84"/>
        <v>0</v>
      </c>
      <c r="N120" s="269">
        <f t="shared" si="84"/>
        <v>0</v>
      </c>
      <c r="O120" s="269">
        <f t="shared" si="84"/>
        <v>0</v>
      </c>
      <c r="P120" s="269">
        <f t="shared" si="84"/>
        <v>0</v>
      </c>
      <c r="Q120" s="269">
        <f t="shared" si="84"/>
        <v>0</v>
      </c>
      <c r="R120" s="269">
        <f t="shared" si="85"/>
        <v>0</v>
      </c>
      <c r="S120" s="269">
        <f t="shared" si="85"/>
        <v>0</v>
      </c>
      <c r="T120" s="269">
        <f t="shared" si="85"/>
        <v>0</v>
      </c>
      <c r="U120" s="269">
        <f t="shared" si="85"/>
        <v>0</v>
      </c>
      <c r="V120" s="269">
        <f t="shared" si="85"/>
        <v>0</v>
      </c>
      <c r="W120" s="269">
        <f t="shared" si="85"/>
        <v>0</v>
      </c>
      <c r="X120" s="269">
        <f t="shared" si="85"/>
        <v>0</v>
      </c>
      <c r="Y120" s="269">
        <f t="shared" si="85"/>
        <v>0</v>
      </c>
      <c r="Z120" s="270"/>
      <c r="AA120" s="270"/>
      <c r="AB120" s="270"/>
      <c r="AC120" s="270"/>
      <c r="AD120" s="270"/>
      <c r="AE120" s="322"/>
      <c r="AF120" s="270"/>
      <c r="AG120" s="270"/>
      <c r="AH120" s="270"/>
      <c r="AI120" s="270"/>
      <c r="AJ120" s="270"/>
      <c r="AK120" s="269">
        <v>0</v>
      </c>
      <c r="AL120" s="270"/>
      <c r="AM120" s="270"/>
      <c r="AN120" s="270"/>
      <c r="AO120" s="270"/>
      <c r="AP120" s="270"/>
      <c r="AQ120" s="270"/>
      <c r="AR120" s="270"/>
      <c r="AS120" s="270"/>
      <c r="AT120" s="270"/>
      <c r="AU120" s="270"/>
      <c r="AV120" s="271"/>
      <c r="AZ120" s="203">
        <f t="shared" si="81"/>
        <v>0</v>
      </c>
      <c r="BA120" s="204" t="str">
        <f t="shared" si="82"/>
        <v>-</v>
      </c>
    </row>
    <row r="121" spans="2:53" s="2" customFormat="1" ht="15" x14ac:dyDescent="0.25">
      <c r="B121" s="148" t="s">
        <v>271</v>
      </c>
      <c r="C121" s="582" t="s">
        <v>272</v>
      </c>
      <c r="D121" s="582"/>
      <c r="E121" s="582"/>
      <c r="F121" s="582"/>
      <c r="G121" s="321">
        <f>'Priedas 5'!$I$115</f>
        <v>0</v>
      </c>
      <c r="H121" s="269">
        <f t="shared" si="84"/>
        <v>0</v>
      </c>
      <c r="I121" s="269">
        <f t="shared" si="84"/>
        <v>0</v>
      </c>
      <c r="J121" s="269">
        <f t="shared" si="84"/>
        <v>0</v>
      </c>
      <c r="K121" s="269">
        <f t="shared" si="84"/>
        <v>0</v>
      </c>
      <c r="L121" s="269">
        <f t="shared" si="84"/>
        <v>0</v>
      </c>
      <c r="M121" s="269">
        <f t="shared" si="84"/>
        <v>0</v>
      </c>
      <c r="N121" s="269">
        <f t="shared" si="84"/>
        <v>0</v>
      </c>
      <c r="O121" s="269">
        <f t="shared" si="84"/>
        <v>0</v>
      </c>
      <c r="P121" s="269">
        <f t="shared" si="84"/>
        <v>0</v>
      </c>
      <c r="Q121" s="269">
        <f t="shared" si="84"/>
        <v>0</v>
      </c>
      <c r="R121" s="269">
        <f t="shared" si="85"/>
        <v>0</v>
      </c>
      <c r="S121" s="269">
        <f t="shared" si="85"/>
        <v>0</v>
      </c>
      <c r="T121" s="269">
        <f t="shared" si="85"/>
        <v>0</v>
      </c>
      <c r="U121" s="269">
        <f t="shared" si="85"/>
        <v>0</v>
      </c>
      <c r="V121" s="269">
        <f t="shared" si="85"/>
        <v>0</v>
      </c>
      <c r="W121" s="269">
        <f t="shared" si="85"/>
        <v>0</v>
      </c>
      <c r="X121" s="269">
        <f t="shared" si="85"/>
        <v>0</v>
      </c>
      <c r="Y121" s="269">
        <f t="shared" si="85"/>
        <v>0</v>
      </c>
      <c r="Z121" s="270"/>
      <c r="AA121" s="270"/>
      <c r="AB121" s="270"/>
      <c r="AC121" s="270"/>
      <c r="AD121" s="270"/>
      <c r="AE121" s="322"/>
      <c r="AF121" s="270"/>
      <c r="AG121" s="270"/>
      <c r="AH121" s="270"/>
      <c r="AI121" s="270"/>
      <c r="AJ121" s="270"/>
      <c r="AK121" s="269">
        <v>0</v>
      </c>
      <c r="AL121" s="270"/>
      <c r="AM121" s="270"/>
      <c r="AN121" s="270"/>
      <c r="AO121" s="270"/>
      <c r="AP121" s="270"/>
      <c r="AQ121" s="270"/>
      <c r="AR121" s="270"/>
      <c r="AS121" s="270"/>
      <c r="AT121" s="270"/>
      <c r="AU121" s="270"/>
      <c r="AV121" s="271"/>
      <c r="AZ121" s="203">
        <f t="shared" si="81"/>
        <v>0</v>
      </c>
      <c r="BA121" s="204" t="str">
        <f t="shared" si="82"/>
        <v>-</v>
      </c>
    </row>
    <row r="122" spans="2:53" s="2" customFormat="1" ht="15" x14ac:dyDescent="0.25">
      <c r="B122" s="148" t="s">
        <v>273</v>
      </c>
      <c r="C122" s="582" t="s">
        <v>274</v>
      </c>
      <c r="D122" s="582"/>
      <c r="E122" s="582"/>
      <c r="F122" s="582"/>
      <c r="G122" s="321">
        <f>'Priedas 5'!$I$116</f>
        <v>0</v>
      </c>
      <c r="H122" s="269">
        <f t="shared" si="84"/>
        <v>0</v>
      </c>
      <c r="I122" s="269">
        <f t="shared" si="84"/>
        <v>0</v>
      </c>
      <c r="J122" s="269">
        <f t="shared" si="84"/>
        <v>0</v>
      </c>
      <c r="K122" s="269">
        <f t="shared" si="84"/>
        <v>0</v>
      </c>
      <c r="L122" s="269">
        <f t="shared" si="84"/>
        <v>0</v>
      </c>
      <c r="M122" s="269">
        <f t="shared" si="84"/>
        <v>0</v>
      </c>
      <c r="N122" s="269">
        <f t="shared" si="84"/>
        <v>0</v>
      </c>
      <c r="O122" s="269">
        <f t="shared" si="84"/>
        <v>0</v>
      </c>
      <c r="P122" s="269">
        <f t="shared" si="84"/>
        <v>0</v>
      </c>
      <c r="Q122" s="269">
        <f t="shared" si="84"/>
        <v>0</v>
      </c>
      <c r="R122" s="269">
        <f t="shared" si="85"/>
        <v>0</v>
      </c>
      <c r="S122" s="269">
        <f t="shared" si="85"/>
        <v>0</v>
      </c>
      <c r="T122" s="269">
        <f t="shared" si="85"/>
        <v>0</v>
      </c>
      <c r="U122" s="269">
        <f t="shared" si="85"/>
        <v>0</v>
      </c>
      <c r="V122" s="269">
        <f t="shared" si="85"/>
        <v>0</v>
      </c>
      <c r="W122" s="269">
        <f t="shared" si="85"/>
        <v>0</v>
      </c>
      <c r="X122" s="269">
        <f t="shared" si="85"/>
        <v>0</v>
      </c>
      <c r="Y122" s="269">
        <f t="shared" si="85"/>
        <v>0</v>
      </c>
      <c r="Z122" s="270"/>
      <c r="AA122" s="270"/>
      <c r="AB122" s="270"/>
      <c r="AC122" s="270"/>
      <c r="AD122" s="270"/>
      <c r="AE122" s="322"/>
      <c r="AF122" s="270"/>
      <c r="AG122" s="270"/>
      <c r="AH122" s="270"/>
      <c r="AI122" s="270"/>
      <c r="AJ122" s="270"/>
      <c r="AK122" s="269">
        <v>0</v>
      </c>
      <c r="AL122" s="270"/>
      <c r="AM122" s="270"/>
      <c r="AN122" s="270"/>
      <c r="AO122" s="270"/>
      <c r="AP122" s="270"/>
      <c r="AQ122" s="270"/>
      <c r="AR122" s="270"/>
      <c r="AS122" s="270"/>
      <c r="AT122" s="270"/>
      <c r="AU122" s="270"/>
      <c r="AV122" s="271"/>
      <c r="AZ122" s="203">
        <f t="shared" si="81"/>
        <v>0</v>
      </c>
      <c r="BA122" s="204" t="str">
        <f t="shared" si="82"/>
        <v>-</v>
      </c>
    </row>
    <row r="123" spans="2:53" s="2" customFormat="1" ht="15" customHeight="1" x14ac:dyDescent="0.25">
      <c r="B123" s="163" t="s">
        <v>275</v>
      </c>
      <c r="C123" s="592" t="s">
        <v>276</v>
      </c>
      <c r="D123" s="582"/>
      <c r="E123" s="582"/>
      <c r="F123" s="582"/>
      <c r="G123" s="321">
        <f>'Priedas 5'!$I$117</f>
        <v>0</v>
      </c>
      <c r="H123" s="269">
        <f t="shared" si="84"/>
        <v>0</v>
      </c>
      <c r="I123" s="269">
        <f t="shared" si="84"/>
        <v>0</v>
      </c>
      <c r="J123" s="269">
        <f t="shared" si="84"/>
        <v>0</v>
      </c>
      <c r="K123" s="269">
        <f t="shared" si="84"/>
        <v>0</v>
      </c>
      <c r="L123" s="269">
        <f t="shared" si="84"/>
        <v>0</v>
      </c>
      <c r="M123" s="269">
        <f t="shared" si="84"/>
        <v>0</v>
      </c>
      <c r="N123" s="269">
        <f t="shared" si="84"/>
        <v>0</v>
      </c>
      <c r="O123" s="269">
        <f t="shared" si="84"/>
        <v>0</v>
      </c>
      <c r="P123" s="269">
        <f t="shared" si="84"/>
        <v>0</v>
      </c>
      <c r="Q123" s="269">
        <f t="shared" si="84"/>
        <v>0</v>
      </c>
      <c r="R123" s="269">
        <f t="shared" si="85"/>
        <v>0</v>
      </c>
      <c r="S123" s="269">
        <f t="shared" si="85"/>
        <v>0</v>
      </c>
      <c r="T123" s="269">
        <f t="shared" si="85"/>
        <v>0</v>
      </c>
      <c r="U123" s="269">
        <f t="shared" si="85"/>
        <v>0</v>
      </c>
      <c r="V123" s="269">
        <f t="shared" si="85"/>
        <v>0</v>
      </c>
      <c r="W123" s="269">
        <f t="shared" si="85"/>
        <v>0</v>
      </c>
      <c r="X123" s="269">
        <f t="shared" si="85"/>
        <v>0</v>
      </c>
      <c r="Y123" s="269">
        <f t="shared" si="85"/>
        <v>0</v>
      </c>
      <c r="Z123" s="270"/>
      <c r="AA123" s="270"/>
      <c r="AB123" s="270"/>
      <c r="AC123" s="270"/>
      <c r="AD123" s="270"/>
      <c r="AE123" s="322"/>
      <c r="AF123" s="270"/>
      <c r="AG123" s="270"/>
      <c r="AH123" s="270"/>
      <c r="AI123" s="270"/>
      <c r="AJ123" s="270"/>
      <c r="AK123" s="269">
        <v>0</v>
      </c>
      <c r="AL123" s="270"/>
      <c r="AM123" s="270"/>
      <c r="AN123" s="270"/>
      <c r="AO123" s="270"/>
      <c r="AP123" s="270"/>
      <c r="AQ123" s="270"/>
      <c r="AR123" s="270"/>
      <c r="AS123" s="270"/>
      <c r="AT123" s="270"/>
      <c r="AU123" s="270"/>
      <c r="AV123" s="271"/>
      <c r="AZ123" s="203">
        <f t="shared" si="81"/>
        <v>0</v>
      </c>
      <c r="BA123" s="204" t="str">
        <f t="shared" si="82"/>
        <v>-</v>
      </c>
    </row>
    <row r="124" spans="2:53" s="2" customFormat="1" ht="15" customHeight="1" x14ac:dyDescent="0.25">
      <c r="B124" s="163" t="s">
        <v>397</v>
      </c>
      <c r="C124" s="582" t="str">
        <f>'Priedas 5'!$C$118</f>
        <v>Kitų mokesčių valstybei  (nurodyti) sąnaudos</v>
      </c>
      <c r="D124" s="582"/>
      <c r="E124" s="582"/>
      <c r="F124" s="582"/>
      <c r="G124" s="321">
        <f>'Priedas 5'!$I$118</f>
        <v>0</v>
      </c>
      <c r="H124" s="269">
        <f t="shared" si="84"/>
        <v>0</v>
      </c>
      <c r="I124" s="269">
        <f t="shared" si="84"/>
        <v>0</v>
      </c>
      <c r="J124" s="269">
        <f t="shared" si="84"/>
        <v>0</v>
      </c>
      <c r="K124" s="269">
        <f t="shared" si="84"/>
        <v>0</v>
      </c>
      <c r="L124" s="269">
        <f t="shared" si="84"/>
        <v>0</v>
      </c>
      <c r="M124" s="269">
        <f t="shared" si="84"/>
        <v>0</v>
      </c>
      <c r="N124" s="269">
        <f t="shared" si="84"/>
        <v>0</v>
      </c>
      <c r="O124" s="269">
        <f t="shared" si="84"/>
        <v>0</v>
      </c>
      <c r="P124" s="269">
        <f t="shared" si="84"/>
        <v>0</v>
      </c>
      <c r="Q124" s="269">
        <f t="shared" si="84"/>
        <v>0</v>
      </c>
      <c r="R124" s="269">
        <f t="shared" si="85"/>
        <v>0</v>
      </c>
      <c r="S124" s="269">
        <f t="shared" si="85"/>
        <v>0</v>
      </c>
      <c r="T124" s="269">
        <f t="shared" si="85"/>
        <v>0</v>
      </c>
      <c r="U124" s="269">
        <f t="shared" si="85"/>
        <v>0</v>
      </c>
      <c r="V124" s="269">
        <f t="shared" si="85"/>
        <v>0</v>
      </c>
      <c r="W124" s="269">
        <f t="shared" si="85"/>
        <v>0</v>
      </c>
      <c r="X124" s="269">
        <f t="shared" si="85"/>
        <v>0</v>
      </c>
      <c r="Y124" s="269">
        <f t="shared" si="85"/>
        <v>0</v>
      </c>
      <c r="Z124" s="270"/>
      <c r="AA124" s="270"/>
      <c r="AB124" s="270"/>
      <c r="AC124" s="270"/>
      <c r="AD124" s="270"/>
      <c r="AE124" s="322"/>
      <c r="AF124" s="270"/>
      <c r="AG124" s="270"/>
      <c r="AH124" s="270"/>
      <c r="AI124" s="270"/>
      <c r="AJ124" s="270"/>
      <c r="AK124" s="269">
        <v>0</v>
      </c>
      <c r="AL124" s="270"/>
      <c r="AM124" s="270"/>
      <c r="AN124" s="270"/>
      <c r="AO124" s="270"/>
      <c r="AP124" s="270"/>
      <c r="AQ124" s="270"/>
      <c r="AR124" s="270"/>
      <c r="AS124" s="270"/>
      <c r="AT124" s="270"/>
      <c r="AU124" s="270"/>
      <c r="AV124" s="271"/>
      <c r="AZ124" s="203">
        <f t="shared" si="81"/>
        <v>0</v>
      </c>
      <c r="BA124" s="204" t="str">
        <f t="shared" si="82"/>
        <v>-</v>
      </c>
    </row>
    <row r="125" spans="2:53" s="2" customFormat="1" ht="15" x14ac:dyDescent="0.25">
      <c r="B125" s="155" t="s">
        <v>279</v>
      </c>
      <c r="C125" s="590" t="s">
        <v>280</v>
      </c>
      <c r="D125" s="590"/>
      <c r="E125" s="590"/>
      <c r="F125" s="590"/>
      <c r="G125" s="323">
        <f>'Priedas 5'!$I$119</f>
        <v>0</v>
      </c>
      <c r="H125" s="324">
        <f t="shared" ref="H125:AV125" si="86">SUM(H126:H130)</f>
        <v>0</v>
      </c>
      <c r="I125" s="324">
        <f t="shared" si="86"/>
        <v>0</v>
      </c>
      <c r="J125" s="324">
        <f t="shared" si="86"/>
        <v>0</v>
      </c>
      <c r="K125" s="324">
        <f t="shared" si="86"/>
        <v>0</v>
      </c>
      <c r="L125" s="324">
        <f t="shared" si="86"/>
        <v>0</v>
      </c>
      <c r="M125" s="324">
        <f t="shared" si="86"/>
        <v>0</v>
      </c>
      <c r="N125" s="324">
        <f t="shared" si="86"/>
        <v>0</v>
      </c>
      <c r="O125" s="324">
        <f t="shared" si="86"/>
        <v>0</v>
      </c>
      <c r="P125" s="324">
        <f t="shared" si="86"/>
        <v>0</v>
      </c>
      <c r="Q125" s="324">
        <f t="shared" si="86"/>
        <v>0</v>
      </c>
      <c r="R125" s="324">
        <f t="shared" si="86"/>
        <v>0</v>
      </c>
      <c r="S125" s="324">
        <f t="shared" si="86"/>
        <v>0</v>
      </c>
      <c r="T125" s="324">
        <f t="shared" si="86"/>
        <v>0</v>
      </c>
      <c r="U125" s="324">
        <f t="shared" si="86"/>
        <v>0</v>
      </c>
      <c r="V125" s="324">
        <f t="shared" si="86"/>
        <v>0</v>
      </c>
      <c r="W125" s="324">
        <f t="shared" si="86"/>
        <v>0</v>
      </c>
      <c r="X125" s="324">
        <f t="shared" si="86"/>
        <v>0</v>
      </c>
      <c r="Y125" s="324">
        <f t="shared" si="86"/>
        <v>0</v>
      </c>
      <c r="Z125" s="324">
        <f t="shared" si="86"/>
        <v>0</v>
      </c>
      <c r="AA125" s="324">
        <f t="shared" si="86"/>
        <v>0</v>
      </c>
      <c r="AB125" s="324">
        <f t="shared" si="86"/>
        <v>0</v>
      </c>
      <c r="AC125" s="324">
        <f t="shared" si="86"/>
        <v>0</v>
      </c>
      <c r="AD125" s="324">
        <f t="shared" si="86"/>
        <v>0</v>
      </c>
      <c r="AE125" s="325">
        <f t="shared" si="86"/>
        <v>0</v>
      </c>
      <c r="AF125" s="324">
        <f t="shared" si="86"/>
        <v>0</v>
      </c>
      <c r="AG125" s="324">
        <f t="shared" si="86"/>
        <v>0</v>
      </c>
      <c r="AH125" s="324">
        <f t="shared" si="86"/>
        <v>0</v>
      </c>
      <c r="AI125" s="324">
        <f t="shared" si="86"/>
        <v>0</v>
      </c>
      <c r="AJ125" s="324">
        <f t="shared" si="86"/>
        <v>0</v>
      </c>
      <c r="AK125" s="278">
        <f t="shared" si="86"/>
        <v>0</v>
      </c>
      <c r="AL125" s="324">
        <f t="shared" si="86"/>
        <v>0</v>
      </c>
      <c r="AM125" s="324">
        <f t="shared" si="86"/>
        <v>0</v>
      </c>
      <c r="AN125" s="324">
        <f t="shared" si="86"/>
        <v>0</v>
      </c>
      <c r="AO125" s="324">
        <f t="shared" si="86"/>
        <v>0</v>
      </c>
      <c r="AP125" s="324">
        <f t="shared" si="86"/>
        <v>0</v>
      </c>
      <c r="AQ125" s="324">
        <f t="shared" si="86"/>
        <v>0</v>
      </c>
      <c r="AR125" s="324">
        <f t="shared" si="86"/>
        <v>0</v>
      </c>
      <c r="AS125" s="324">
        <f t="shared" si="86"/>
        <v>0</v>
      </c>
      <c r="AT125" s="324">
        <f t="shared" si="86"/>
        <v>0</v>
      </c>
      <c r="AU125" s="324">
        <f t="shared" si="86"/>
        <v>0</v>
      </c>
      <c r="AV125" s="326">
        <f t="shared" si="86"/>
        <v>0</v>
      </c>
      <c r="AZ125" s="203">
        <f t="shared" si="81"/>
        <v>0</v>
      </c>
      <c r="BA125" s="204" t="str">
        <f t="shared" si="82"/>
        <v>-</v>
      </c>
    </row>
    <row r="126" spans="2:53" s="2" customFormat="1" ht="15" x14ac:dyDescent="0.25">
      <c r="B126" s="148" t="s">
        <v>281</v>
      </c>
      <c r="C126" s="582" t="s">
        <v>282</v>
      </c>
      <c r="D126" s="582"/>
      <c r="E126" s="582"/>
      <c r="F126" s="582"/>
      <c r="G126" s="321">
        <f>'Priedas 5'!$I$120</f>
        <v>0</v>
      </c>
      <c r="H126" s="269">
        <f t="shared" ref="H126:Q130" si="87">SUM(AE126)</f>
        <v>0</v>
      </c>
      <c r="I126" s="269">
        <f t="shared" si="87"/>
        <v>0</v>
      </c>
      <c r="J126" s="269">
        <f t="shared" si="87"/>
        <v>0</v>
      </c>
      <c r="K126" s="269">
        <f t="shared" si="87"/>
        <v>0</v>
      </c>
      <c r="L126" s="269">
        <f t="shared" si="87"/>
        <v>0</v>
      </c>
      <c r="M126" s="269">
        <f t="shared" si="87"/>
        <v>0</v>
      </c>
      <c r="N126" s="269">
        <f t="shared" si="87"/>
        <v>0</v>
      </c>
      <c r="O126" s="269">
        <f t="shared" si="87"/>
        <v>0</v>
      </c>
      <c r="P126" s="269">
        <f t="shared" si="87"/>
        <v>0</v>
      </c>
      <c r="Q126" s="269">
        <f t="shared" si="87"/>
        <v>0</v>
      </c>
      <c r="R126" s="269">
        <f t="shared" ref="R126:Y130" si="88">SUM(AO126)</f>
        <v>0</v>
      </c>
      <c r="S126" s="269">
        <f t="shared" si="88"/>
        <v>0</v>
      </c>
      <c r="T126" s="269">
        <f t="shared" si="88"/>
        <v>0</v>
      </c>
      <c r="U126" s="269">
        <f t="shared" si="88"/>
        <v>0</v>
      </c>
      <c r="V126" s="269">
        <f t="shared" si="88"/>
        <v>0</v>
      </c>
      <c r="W126" s="269">
        <f t="shared" si="88"/>
        <v>0</v>
      </c>
      <c r="X126" s="269">
        <f t="shared" si="88"/>
        <v>0</v>
      </c>
      <c r="Y126" s="269">
        <f t="shared" si="88"/>
        <v>0</v>
      </c>
      <c r="Z126" s="293"/>
      <c r="AA126" s="293"/>
      <c r="AB126" s="293"/>
      <c r="AC126" s="293"/>
      <c r="AD126" s="293"/>
      <c r="AE126" s="327"/>
      <c r="AF126" s="293"/>
      <c r="AG126" s="293"/>
      <c r="AH126" s="293"/>
      <c r="AI126" s="293"/>
      <c r="AJ126" s="293"/>
      <c r="AK126" s="269">
        <v>0</v>
      </c>
      <c r="AL126" s="270"/>
      <c r="AM126" s="270"/>
      <c r="AN126" s="270"/>
      <c r="AO126" s="270"/>
      <c r="AP126" s="293"/>
      <c r="AQ126" s="293"/>
      <c r="AR126" s="293"/>
      <c r="AS126" s="293"/>
      <c r="AT126" s="293"/>
      <c r="AU126" s="293"/>
      <c r="AV126" s="294"/>
      <c r="AZ126" s="203">
        <f t="shared" si="81"/>
        <v>0</v>
      </c>
      <c r="BA126" s="204" t="str">
        <f t="shared" si="82"/>
        <v>-</v>
      </c>
    </row>
    <row r="127" spans="2:53" s="2" customFormat="1" ht="15" x14ac:dyDescent="0.25">
      <c r="B127" s="148" t="s">
        <v>283</v>
      </c>
      <c r="C127" s="582" t="s">
        <v>284</v>
      </c>
      <c r="D127" s="582"/>
      <c r="E127" s="582"/>
      <c r="F127" s="582"/>
      <c r="G127" s="321">
        <f>'Priedas 5'!$I$121</f>
        <v>0</v>
      </c>
      <c r="H127" s="269">
        <f t="shared" si="87"/>
        <v>0</v>
      </c>
      <c r="I127" s="269">
        <f t="shared" si="87"/>
        <v>0</v>
      </c>
      <c r="J127" s="269">
        <f t="shared" si="87"/>
        <v>0</v>
      </c>
      <c r="K127" s="269">
        <f t="shared" si="87"/>
        <v>0</v>
      </c>
      <c r="L127" s="269">
        <f t="shared" si="87"/>
        <v>0</v>
      </c>
      <c r="M127" s="269">
        <f t="shared" si="87"/>
        <v>0</v>
      </c>
      <c r="N127" s="269">
        <f t="shared" si="87"/>
        <v>0</v>
      </c>
      <c r="O127" s="269">
        <f t="shared" si="87"/>
        <v>0</v>
      </c>
      <c r="P127" s="269">
        <f t="shared" si="87"/>
        <v>0</v>
      </c>
      <c r="Q127" s="269">
        <f t="shared" si="87"/>
        <v>0</v>
      </c>
      <c r="R127" s="269">
        <f t="shared" si="88"/>
        <v>0</v>
      </c>
      <c r="S127" s="269">
        <f t="shared" si="88"/>
        <v>0</v>
      </c>
      <c r="T127" s="269">
        <f t="shared" si="88"/>
        <v>0</v>
      </c>
      <c r="U127" s="269">
        <f t="shared" si="88"/>
        <v>0</v>
      </c>
      <c r="V127" s="269">
        <f t="shared" si="88"/>
        <v>0</v>
      </c>
      <c r="W127" s="269">
        <f t="shared" si="88"/>
        <v>0</v>
      </c>
      <c r="X127" s="269">
        <f t="shared" si="88"/>
        <v>0</v>
      </c>
      <c r="Y127" s="269">
        <f t="shared" si="88"/>
        <v>0</v>
      </c>
      <c r="Z127" s="293"/>
      <c r="AA127" s="293"/>
      <c r="AB127" s="293"/>
      <c r="AC127" s="293"/>
      <c r="AD127" s="293"/>
      <c r="AE127" s="327"/>
      <c r="AF127" s="293"/>
      <c r="AG127" s="293"/>
      <c r="AH127" s="293"/>
      <c r="AI127" s="293"/>
      <c r="AJ127" s="293"/>
      <c r="AK127" s="269">
        <v>0</v>
      </c>
      <c r="AL127" s="270"/>
      <c r="AM127" s="270"/>
      <c r="AN127" s="270"/>
      <c r="AO127" s="270"/>
      <c r="AP127" s="293"/>
      <c r="AQ127" s="293"/>
      <c r="AR127" s="293"/>
      <c r="AS127" s="293"/>
      <c r="AT127" s="293"/>
      <c r="AU127" s="293"/>
      <c r="AV127" s="294"/>
      <c r="AZ127" s="203">
        <f t="shared" si="81"/>
        <v>0</v>
      </c>
      <c r="BA127" s="204" t="str">
        <f t="shared" si="82"/>
        <v>-</v>
      </c>
    </row>
    <row r="128" spans="2:53" s="2" customFormat="1" ht="15" x14ac:dyDescent="0.25">
      <c r="B128" s="148" t="s">
        <v>285</v>
      </c>
      <c r="C128" s="582" t="s">
        <v>286</v>
      </c>
      <c r="D128" s="582"/>
      <c r="E128" s="582"/>
      <c r="F128" s="582"/>
      <c r="G128" s="321">
        <f>'Priedas 5'!$I$122</f>
        <v>0</v>
      </c>
      <c r="H128" s="269">
        <f t="shared" si="87"/>
        <v>0</v>
      </c>
      <c r="I128" s="269">
        <f t="shared" si="87"/>
        <v>0</v>
      </c>
      <c r="J128" s="269">
        <f t="shared" si="87"/>
        <v>0</v>
      </c>
      <c r="K128" s="269">
        <f t="shared" si="87"/>
        <v>0</v>
      </c>
      <c r="L128" s="269">
        <f t="shared" si="87"/>
        <v>0</v>
      </c>
      <c r="M128" s="269">
        <f t="shared" si="87"/>
        <v>0</v>
      </c>
      <c r="N128" s="269">
        <f t="shared" si="87"/>
        <v>0</v>
      </c>
      <c r="O128" s="269">
        <f t="shared" si="87"/>
        <v>0</v>
      </c>
      <c r="P128" s="269">
        <f t="shared" si="87"/>
        <v>0</v>
      </c>
      <c r="Q128" s="269">
        <f t="shared" si="87"/>
        <v>0</v>
      </c>
      <c r="R128" s="269">
        <f t="shared" si="88"/>
        <v>0</v>
      </c>
      <c r="S128" s="269">
        <f t="shared" si="88"/>
        <v>0</v>
      </c>
      <c r="T128" s="269">
        <f t="shared" si="88"/>
        <v>0</v>
      </c>
      <c r="U128" s="269">
        <f t="shared" si="88"/>
        <v>0</v>
      </c>
      <c r="V128" s="269">
        <f t="shared" si="88"/>
        <v>0</v>
      </c>
      <c r="W128" s="269">
        <f t="shared" si="88"/>
        <v>0</v>
      </c>
      <c r="X128" s="269">
        <f t="shared" si="88"/>
        <v>0</v>
      </c>
      <c r="Y128" s="269">
        <f t="shared" si="88"/>
        <v>0</v>
      </c>
      <c r="Z128" s="293"/>
      <c r="AA128" s="293"/>
      <c r="AB128" s="293"/>
      <c r="AC128" s="293"/>
      <c r="AD128" s="293"/>
      <c r="AE128" s="327"/>
      <c r="AF128" s="293"/>
      <c r="AG128" s="293"/>
      <c r="AH128" s="293"/>
      <c r="AI128" s="293"/>
      <c r="AJ128" s="293"/>
      <c r="AK128" s="269">
        <v>0</v>
      </c>
      <c r="AL128" s="270"/>
      <c r="AM128" s="270"/>
      <c r="AN128" s="270"/>
      <c r="AO128" s="270"/>
      <c r="AP128" s="293"/>
      <c r="AQ128" s="293"/>
      <c r="AR128" s="293"/>
      <c r="AS128" s="293"/>
      <c r="AT128" s="293"/>
      <c r="AU128" s="293"/>
      <c r="AV128" s="294"/>
      <c r="AZ128" s="203">
        <f t="shared" si="81"/>
        <v>0</v>
      </c>
      <c r="BA128" s="204" t="str">
        <f t="shared" si="82"/>
        <v>-</v>
      </c>
    </row>
    <row r="129" spans="2:53" s="2" customFormat="1" ht="15" x14ac:dyDescent="0.25">
      <c r="B129" s="148" t="s">
        <v>287</v>
      </c>
      <c r="C129" s="582" t="str">
        <f>'Priedas 5'!$C$123</f>
        <v>Kitos finansinės sąnaudos (nurodyti)</v>
      </c>
      <c r="D129" s="582"/>
      <c r="E129" s="582"/>
      <c r="F129" s="582"/>
      <c r="G129" s="321">
        <f>'Priedas 5'!$I$123</f>
        <v>0</v>
      </c>
      <c r="H129" s="269">
        <f t="shared" si="87"/>
        <v>0</v>
      </c>
      <c r="I129" s="269">
        <f t="shared" si="87"/>
        <v>0</v>
      </c>
      <c r="J129" s="269">
        <f t="shared" si="87"/>
        <v>0</v>
      </c>
      <c r="K129" s="269">
        <f t="shared" si="87"/>
        <v>0</v>
      </c>
      <c r="L129" s="269">
        <f t="shared" si="87"/>
        <v>0</v>
      </c>
      <c r="M129" s="269">
        <f t="shared" si="87"/>
        <v>0</v>
      </c>
      <c r="N129" s="269">
        <f t="shared" si="87"/>
        <v>0</v>
      </c>
      <c r="O129" s="269">
        <f t="shared" si="87"/>
        <v>0</v>
      </c>
      <c r="P129" s="269">
        <f t="shared" si="87"/>
        <v>0</v>
      </c>
      <c r="Q129" s="269">
        <f t="shared" si="87"/>
        <v>0</v>
      </c>
      <c r="R129" s="269">
        <f t="shared" si="88"/>
        <v>0</v>
      </c>
      <c r="S129" s="269">
        <f t="shared" si="88"/>
        <v>0</v>
      </c>
      <c r="T129" s="269">
        <f t="shared" si="88"/>
        <v>0</v>
      </c>
      <c r="U129" s="269">
        <f t="shared" si="88"/>
        <v>0</v>
      </c>
      <c r="V129" s="269">
        <f t="shared" si="88"/>
        <v>0</v>
      </c>
      <c r="W129" s="269">
        <f t="shared" si="88"/>
        <v>0</v>
      </c>
      <c r="X129" s="269">
        <f t="shared" si="88"/>
        <v>0</v>
      </c>
      <c r="Y129" s="269">
        <f t="shared" si="88"/>
        <v>0</v>
      </c>
      <c r="Z129" s="293"/>
      <c r="AA129" s="293"/>
      <c r="AB129" s="293"/>
      <c r="AC129" s="293"/>
      <c r="AD129" s="293"/>
      <c r="AE129" s="327"/>
      <c r="AF129" s="293"/>
      <c r="AG129" s="293"/>
      <c r="AH129" s="293"/>
      <c r="AI129" s="293"/>
      <c r="AJ129" s="293"/>
      <c r="AK129" s="269">
        <v>0</v>
      </c>
      <c r="AL129" s="270"/>
      <c r="AM129" s="270"/>
      <c r="AN129" s="270"/>
      <c r="AO129" s="270"/>
      <c r="AP129" s="293"/>
      <c r="AQ129" s="293"/>
      <c r="AR129" s="293"/>
      <c r="AS129" s="293"/>
      <c r="AT129" s="293"/>
      <c r="AU129" s="293"/>
      <c r="AV129" s="294"/>
      <c r="AZ129" s="203">
        <f t="shared" si="81"/>
        <v>0</v>
      </c>
      <c r="BA129" s="204" t="str">
        <f t="shared" si="82"/>
        <v>-</v>
      </c>
    </row>
    <row r="130" spans="2:53" s="2" customFormat="1" ht="15" x14ac:dyDescent="0.25">
      <c r="B130" s="148" t="s">
        <v>289</v>
      </c>
      <c r="C130" s="582" t="str">
        <f>'Priedas 5'!$C$124</f>
        <v/>
      </c>
      <c r="D130" s="582"/>
      <c r="E130" s="582"/>
      <c r="F130" s="582"/>
      <c r="G130" s="321">
        <f>'Priedas 5'!$I$124</f>
        <v>0</v>
      </c>
      <c r="H130" s="269">
        <f t="shared" si="87"/>
        <v>0</v>
      </c>
      <c r="I130" s="269">
        <f t="shared" si="87"/>
        <v>0</v>
      </c>
      <c r="J130" s="269">
        <f t="shared" si="87"/>
        <v>0</v>
      </c>
      <c r="K130" s="269">
        <f t="shared" si="87"/>
        <v>0</v>
      </c>
      <c r="L130" s="269">
        <f t="shared" si="87"/>
        <v>0</v>
      </c>
      <c r="M130" s="269">
        <f t="shared" si="87"/>
        <v>0</v>
      </c>
      <c r="N130" s="269">
        <f t="shared" si="87"/>
        <v>0</v>
      </c>
      <c r="O130" s="269">
        <f t="shared" si="87"/>
        <v>0</v>
      </c>
      <c r="P130" s="269">
        <f t="shared" si="87"/>
        <v>0</v>
      </c>
      <c r="Q130" s="269">
        <f t="shared" si="87"/>
        <v>0</v>
      </c>
      <c r="R130" s="269">
        <f t="shared" si="88"/>
        <v>0</v>
      </c>
      <c r="S130" s="269">
        <f t="shared" si="88"/>
        <v>0</v>
      </c>
      <c r="T130" s="269">
        <f t="shared" si="88"/>
        <v>0</v>
      </c>
      <c r="U130" s="269">
        <f t="shared" si="88"/>
        <v>0</v>
      </c>
      <c r="V130" s="269">
        <f t="shared" si="88"/>
        <v>0</v>
      </c>
      <c r="W130" s="269">
        <f t="shared" si="88"/>
        <v>0</v>
      </c>
      <c r="X130" s="269">
        <f t="shared" si="88"/>
        <v>0</v>
      </c>
      <c r="Y130" s="269">
        <f t="shared" si="88"/>
        <v>0</v>
      </c>
      <c r="Z130" s="293"/>
      <c r="AA130" s="293"/>
      <c r="AB130" s="293"/>
      <c r="AC130" s="293"/>
      <c r="AD130" s="293"/>
      <c r="AE130" s="327"/>
      <c r="AF130" s="293"/>
      <c r="AG130" s="293"/>
      <c r="AH130" s="293"/>
      <c r="AI130" s="293"/>
      <c r="AJ130" s="293"/>
      <c r="AK130" s="269">
        <v>0</v>
      </c>
      <c r="AL130" s="270"/>
      <c r="AM130" s="270"/>
      <c r="AN130" s="270"/>
      <c r="AO130" s="270"/>
      <c r="AP130" s="293"/>
      <c r="AQ130" s="293"/>
      <c r="AR130" s="293"/>
      <c r="AS130" s="293"/>
      <c r="AT130" s="293"/>
      <c r="AU130" s="293"/>
      <c r="AV130" s="294"/>
      <c r="AZ130" s="203">
        <f t="shared" si="81"/>
        <v>0</v>
      </c>
      <c r="BA130" s="204" t="str">
        <f t="shared" si="82"/>
        <v>-</v>
      </c>
    </row>
    <row r="131" spans="2:53" s="2" customFormat="1" ht="15" x14ac:dyDescent="0.25">
      <c r="B131" s="155" t="s">
        <v>290</v>
      </c>
      <c r="C131" s="590" t="s">
        <v>291</v>
      </c>
      <c r="D131" s="590"/>
      <c r="E131" s="590"/>
      <c r="F131" s="590"/>
      <c r="G131" s="323">
        <f>'Priedas 5'!$I$125</f>
        <v>0</v>
      </c>
      <c r="H131" s="324">
        <f t="shared" ref="H131:AV131" si="89">SUM(H132:H143)</f>
        <v>0</v>
      </c>
      <c r="I131" s="324">
        <f t="shared" si="89"/>
        <v>0</v>
      </c>
      <c r="J131" s="324">
        <f t="shared" si="89"/>
        <v>0</v>
      </c>
      <c r="K131" s="324">
        <f t="shared" si="89"/>
        <v>0</v>
      </c>
      <c r="L131" s="324">
        <f t="shared" si="89"/>
        <v>0</v>
      </c>
      <c r="M131" s="324">
        <f t="shared" si="89"/>
        <v>0</v>
      </c>
      <c r="N131" s="324">
        <f t="shared" si="89"/>
        <v>0</v>
      </c>
      <c r="O131" s="324">
        <f t="shared" si="89"/>
        <v>0</v>
      </c>
      <c r="P131" s="324">
        <f t="shared" si="89"/>
        <v>0</v>
      </c>
      <c r="Q131" s="324">
        <f t="shared" si="89"/>
        <v>0</v>
      </c>
      <c r="R131" s="324">
        <f t="shared" si="89"/>
        <v>0</v>
      </c>
      <c r="S131" s="324">
        <f t="shared" si="89"/>
        <v>0</v>
      </c>
      <c r="T131" s="324">
        <f t="shared" si="89"/>
        <v>0</v>
      </c>
      <c r="U131" s="324">
        <f t="shared" si="89"/>
        <v>0</v>
      </c>
      <c r="V131" s="324">
        <f t="shared" si="89"/>
        <v>0</v>
      </c>
      <c r="W131" s="324">
        <f t="shared" si="89"/>
        <v>0</v>
      </c>
      <c r="X131" s="324">
        <f t="shared" si="89"/>
        <v>0</v>
      </c>
      <c r="Y131" s="324">
        <f t="shared" si="89"/>
        <v>0</v>
      </c>
      <c r="Z131" s="324">
        <f t="shared" si="89"/>
        <v>0</v>
      </c>
      <c r="AA131" s="324">
        <f t="shared" si="89"/>
        <v>0</v>
      </c>
      <c r="AB131" s="324">
        <f t="shared" si="89"/>
        <v>0</v>
      </c>
      <c r="AC131" s="324">
        <f t="shared" si="89"/>
        <v>0</v>
      </c>
      <c r="AD131" s="324">
        <f t="shared" si="89"/>
        <v>0</v>
      </c>
      <c r="AE131" s="325">
        <f t="shared" si="89"/>
        <v>0</v>
      </c>
      <c r="AF131" s="324">
        <f t="shared" si="89"/>
        <v>0</v>
      </c>
      <c r="AG131" s="324">
        <f t="shared" si="89"/>
        <v>0</v>
      </c>
      <c r="AH131" s="324">
        <f t="shared" si="89"/>
        <v>0</v>
      </c>
      <c r="AI131" s="324">
        <f t="shared" si="89"/>
        <v>0</v>
      </c>
      <c r="AJ131" s="324">
        <f t="shared" si="89"/>
        <v>0</v>
      </c>
      <c r="AK131" s="278">
        <f t="shared" si="89"/>
        <v>0</v>
      </c>
      <c r="AL131" s="324">
        <f t="shared" si="89"/>
        <v>0</v>
      </c>
      <c r="AM131" s="324">
        <f t="shared" si="89"/>
        <v>0</v>
      </c>
      <c r="AN131" s="324">
        <f t="shared" si="89"/>
        <v>0</v>
      </c>
      <c r="AO131" s="324">
        <f t="shared" si="89"/>
        <v>0</v>
      </c>
      <c r="AP131" s="324">
        <f t="shared" si="89"/>
        <v>0</v>
      </c>
      <c r="AQ131" s="324">
        <f t="shared" si="89"/>
        <v>0</v>
      </c>
      <c r="AR131" s="324">
        <f t="shared" si="89"/>
        <v>0</v>
      </c>
      <c r="AS131" s="324">
        <f t="shared" si="89"/>
        <v>0</v>
      </c>
      <c r="AT131" s="324">
        <f t="shared" si="89"/>
        <v>0</v>
      </c>
      <c r="AU131" s="324">
        <f t="shared" si="89"/>
        <v>0</v>
      </c>
      <c r="AV131" s="326">
        <f t="shared" si="89"/>
        <v>0</v>
      </c>
      <c r="AZ131" s="203">
        <f t="shared" si="81"/>
        <v>0</v>
      </c>
      <c r="BA131" s="204" t="str">
        <f t="shared" si="82"/>
        <v>-</v>
      </c>
    </row>
    <row r="132" spans="2:53" s="2" customFormat="1" ht="15" customHeight="1" x14ac:dyDescent="0.25">
      <c r="B132" s="163" t="s">
        <v>292</v>
      </c>
      <c r="C132" s="582" t="s">
        <v>293</v>
      </c>
      <c r="D132" s="582"/>
      <c r="E132" s="582"/>
      <c r="F132" s="582"/>
      <c r="G132" s="321">
        <f>'Priedas 5'!$I$126</f>
        <v>0</v>
      </c>
      <c r="H132" s="269">
        <f t="shared" ref="H132:H143" si="90">SUM(AE132)</f>
        <v>0</v>
      </c>
      <c r="I132" s="269">
        <f t="shared" ref="I132:I143" si="91">SUM(AF132)</f>
        <v>0</v>
      </c>
      <c r="J132" s="269">
        <f t="shared" ref="J132:J143" si="92">SUM(AG132)</f>
        <v>0</v>
      </c>
      <c r="K132" s="269">
        <f t="shared" ref="K132:K143" si="93">SUM(AH132)</f>
        <v>0</v>
      </c>
      <c r="L132" s="269">
        <f t="shared" ref="L132:L143" si="94">SUM(AI132)</f>
        <v>0</v>
      </c>
      <c r="M132" s="269">
        <f t="shared" ref="M132:M143" si="95">SUM(AJ132)</f>
        <v>0</v>
      </c>
      <c r="N132" s="269">
        <f t="shared" ref="N132:N143" si="96">SUM(AK132)</f>
        <v>0</v>
      </c>
      <c r="O132" s="269">
        <f t="shared" ref="O132:O143" si="97">SUM(AL132)</f>
        <v>0</v>
      </c>
      <c r="P132" s="269">
        <f t="shared" ref="P132:P143" si="98">SUM(AM132)</f>
        <v>0</v>
      </c>
      <c r="Q132" s="269">
        <f t="shared" ref="Q132:Q143" si="99">SUM(AN132)</f>
        <v>0</v>
      </c>
      <c r="R132" s="269">
        <f t="shared" ref="R132:R143" si="100">SUM(AO132)</f>
        <v>0</v>
      </c>
      <c r="S132" s="269">
        <f t="shared" ref="S132:S143" si="101">SUM(AP132)</f>
        <v>0</v>
      </c>
      <c r="T132" s="269">
        <f t="shared" ref="T132:T143" si="102">SUM(AQ132)</f>
        <v>0</v>
      </c>
      <c r="U132" s="269">
        <f t="shared" ref="U132:U143" si="103">SUM(AR132)</f>
        <v>0</v>
      </c>
      <c r="V132" s="269">
        <f t="shared" ref="V132:V143" si="104">SUM(AS132)</f>
        <v>0</v>
      </c>
      <c r="W132" s="269">
        <f t="shared" ref="W132:W143" si="105">SUM(AT132)</f>
        <v>0</v>
      </c>
      <c r="X132" s="269">
        <f t="shared" ref="X132:X143" si="106">SUM(AU132)</f>
        <v>0</v>
      </c>
      <c r="Y132" s="269">
        <f t="shared" ref="Y132:Y143" si="107">SUM(AV132)</f>
        <v>0</v>
      </c>
      <c r="Z132" s="270"/>
      <c r="AA132" s="270"/>
      <c r="AB132" s="270"/>
      <c r="AC132" s="270"/>
      <c r="AD132" s="270"/>
      <c r="AE132" s="322"/>
      <c r="AF132" s="270"/>
      <c r="AG132" s="270"/>
      <c r="AH132" s="270"/>
      <c r="AI132" s="270"/>
      <c r="AJ132" s="270"/>
      <c r="AK132" s="269">
        <v>0</v>
      </c>
      <c r="AL132" s="270"/>
      <c r="AM132" s="270"/>
      <c r="AN132" s="270"/>
      <c r="AO132" s="270"/>
      <c r="AP132" s="270"/>
      <c r="AQ132" s="270"/>
      <c r="AR132" s="270"/>
      <c r="AS132" s="270"/>
      <c r="AT132" s="270"/>
      <c r="AU132" s="270"/>
      <c r="AV132" s="271"/>
      <c r="AZ132" s="203">
        <f t="shared" si="81"/>
        <v>0</v>
      </c>
      <c r="BA132" s="204" t="str">
        <f t="shared" si="82"/>
        <v>-</v>
      </c>
    </row>
    <row r="133" spans="2:53" s="2" customFormat="1" ht="15" customHeight="1" x14ac:dyDescent="0.25">
      <c r="B133" s="163" t="s">
        <v>294</v>
      </c>
      <c r="C133" s="582" t="s">
        <v>295</v>
      </c>
      <c r="D133" s="582"/>
      <c r="E133" s="582"/>
      <c r="F133" s="582"/>
      <c r="G133" s="321">
        <f>'Priedas 5'!$I$127</f>
        <v>0</v>
      </c>
      <c r="H133" s="269">
        <f t="shared" si="90"/>
        <v>0</v>
      </c>
      <c r="I133" s="269">
        <f t="shared" si="91"/>
        <v>0</v>
      </c>
      <c r="J133" s="269">
        <f t="shared" si="92"/>
        <v>0</v>
      </c>
      <c r="K133" s="269">
        <f t="shared" si="93"/>
        <v>0</v>
      </c>
      <c r="L133" s="269">
        <f t="shared" si="94"/>
        <v>0</v>
      </c>
      <c r="M133" s="269">
        <f t="shared" si="95"/>
        <v>0</v>
      </c>
      <c r="N133" s="269">
        <f t="shared" si="96"/>
        <v>0</v>
      </c>
      <c r="O133" s="269">
        <f t="shared" si="97"/>
        <v>0</v>
      </c>
      <c r="P133" s="269">
        <f t="shared" si="98"/>
        <v>0</v>
      </c>
      <c r="Q133" s="269">
        <f t="shared" si="99"/>
        <v>0</v>
      </c>
      <c r="R133" s="269">
        <f t="shared" si="100"/>
        <v>0</v>
      </c>
      <c r="S133" s="269">
        <f t="shared" si="101"/>
        <v>0</v>
      </c>
      <c r="T133" s="269">
        <f t="shared" si="102"/>
        <v>0</v>
      </c>
      <c r="U133" s="269">
        <f t="shared" si="103"/>
        <v>0</v>
      </c>
      <c r="V133" s="269">
        <f t="shared" si="104"/>
        <v>0</v>
      </c>
      <c r="W133" s="269">
        <f t="shared" si="105"/>
        <v>0</v>
      </c>
      <c r="X133" s="269">
        <f t="shared" si="106"/>
        <v>0</v>
      </c>
      <c r="Y133" s="269">
        <f t="shared" si="107"/>
        <v>0</v>
      </c>
      <c r="Z133" s="270"/>
      <c r="AA133" s="270"/>
      <c r="AB133" s="270"/>
      <c r="AC133" s="270"/>
      <c r="AD133" s="270"/>
      <c r="AE133" s="322"/>
      <c r="AF133" s="270"/>
      <c r="AG133" s="270"/>
      <c r="AH133" s="270"/>
      <c r="AI133" s="270"/>
      <c r="AJ133" s="270"/>
      <c r="AK133" s="269">
        <v>0</v>
      </c>
      <c r="AL133" s="270"/>
      <c r="AM133" s="270"/>
      <c r="AN133" s="270"/>
      <c r="AO133" s="270"/>
      <c r="AP133" s="270"/>
      <c r="AQ133" s="270"/>
      <c r="AR133" s="270"/>
      <c r="AS133" s="270"/>
      <c r="AT133" s="270"/>
      <c r="AU133" s="270"/>
      <c r="AV133" s="271"/>
      <c r="AZ133" s="203">
        <f t="shared" si="81"/>
        <v>0</v>
      </c>
      <c r="BA133" s="204" t="str">
        <f t="shared" si="82"/>
        <v>-</v>
      </c>
    </row>
    <row r="134" spans="2:53" s="2" customFormat="1" ht="12.75" customHeight="1" x14ac:dyDescent="0.25">
      <c r="B134" s="163" t="s">
        <v>296</v>
      </c>
      <c r="C134" s="582" t="s">
        <v>297</v>
      </c>
      <c r="D134" s="582"/>
      <c r="E134" s="582"/>
      <c r="F134" s="582"/>
      <c r="G134" s="321">
        <f>'Priedas 5'!$I$128</f>
        <v>0</v>
      </c>
      <c r="H134" s="269">
        <f t="shared" si="90"/>
        <v>0</v>
      </c>
      <c r="I134" s="269">
        <f t="shared" si="91"/>
        <v>0</v>
      </c>
      <c r="J134" s="269">
        <f t="shared" si="92"/>
        <v>0</v>
      </c>
      <c r="K134" s="269">
        <f t="shared" si="93"/>
        <v>0</v>
      </c>
      <c r="L134" s="269">
        <f t="shared" si="94"/>
        <v>0</v>
      </c>
      <c r="M134" s="269">
        <f t="shared" si="95"/>
        <v>0</v>
      </c>
      <c r="N134" s="269">
        <f t="shared" si="96"/>
        <v>0</v>
      </c>
      <c r="O134" s="269">
        <f t="shared" si="97"/>
        <v>0</v>
      </c>
      <c r="P134" s="269">
        <f t="shared" si="98"/>
        <v>0</v>
      </c>
      <c r="Q134" s="269">
        <f t="shared" si="99"/>
        <v>0</v>
      </c>
      <c r="R134" s="269">
        <f t="shared" si="100"/>
        <v>0</v>
      </c>
      <c r="S134" s="269">
        <f t="shared" si="101"/>
        <v>0</v>
      </c>
      <c r="T134" s="269">
        <f t="shared" si="102"/>
        <v>0</v>
      </c>
      <c r="U134" s="269">
        <f t="shared" si="103"/>
        <v>0</v>
      </c>
      <c r="V134" s="269">
        <f t="shared" si="104"/>
        <v>0</v>
      </c>
      <c r="W134" s="269">
        <f t="shared" si="105"/>
        <v>0</v>
      </c>
      <c r="X134" s="269">
        <f t="shared" si="106"/>
        <v>0</v>
      </c>
      <c r="Y134" s="269">
        <f t="shared" si="107"/>
        <v>0</v>
      </c>
      <c r="Z134" s="293"/>
      <c r="AA134" s="293"/>
      <c r="AB134" s="293"/>
      <c r="AC134" s="293"/>
      <c r="AD134" s="293"/>
      <c r="AE134" s="327"/>
      <c r="AF134" s="293"/>
      <c r="AG134" s="293"/>
      <c r="AH134" s="293"/>
      <c r="AI134" s="293"/>
      <c r="AJ134" s="293"/>
      <c r="AK134" s="269">
        <v>0</v>
      </c>
      <c r="AL134" s="270"/>
      <c r="AM134" s="270"/>
      <c r="AN134" s="270"/>
      <c r="AO134" s="270"/>
      <c r="AP134" s="293"/>
      <c r="AQ134" s="293"/>
      <c r="AR134" s="293"/>
      <c r="AS134" s="293"/>
      <c r="AT134" s="293"/>
      <c r="AU134" s="293"/>
      <c r="AV134" s="294"/>
      <c r="AZ134" s="203">
        <f t="shared" si="81"/>
        <v>0</v>
      </c>
      <c r="BA134" s="204" t="str">
        <f t="shared" si="82"/>
        <v>-</v>
      </c>
    </row>
    <row r="135" spans="2:53" s="2" customFormat="1" ht="12.75" customHeight="1" x14ac:dyDescent="0.25">
      <c r="B135" s="163" t="s">
        <v>298</v>
      </c>
      <c r="C135" s="582" t="s">
        <v>299</v>
      </c>
      <c r="D135" s="582"/>
      <c r="E135" s="582"/>
      <c r="F135" s="582"/>
      <c r="G135" s="321">
        <f>'Priedas 5'!$I$129</f>
        <v>0</v>
      </c>
      <c r="H135" s="269">
        <f t="shared" si="90"/>
        <v>0</v>
      </c>
      <c r="I135" s="269">
        <f t="shared" si="91"/>
        <v>0</v>
      </c>
      <c r="J135" s="269">
        <f t="shared" si="92"/>
        <v>0</v>
      </c>
      <c r="K135" s="269">
        <f t="shared" si="93"/>
        <v>0</v>
      </c>
      <c r="L135" s="269">
        <f t="shared" si="94"/>
        <v>0</v>
      </c>
      <c r="M135" s="269">
        <f t="shared" si="95"/>
        <v>0</v>
      </c>
      <c r="N135" s="269">
        <f t="shared" si="96"/>
        <v>0</v>
      </c>
      <c r="O135" s="269">
        <f t="shared" si="97"/>
        <v>0</v>
      </c>
      <c r="P135" s="269">
        <f t="shared" si="98"/>
        <v>0</v>
      </c>
      <c r="Q135" s="269">
        <f t="shared" si="99"/>
        <v>0</v>
      </c>
      <c r="R135" s="269">
        <f t="shared" si="100"/>
        <v>0</v>
      </c>
      <c r="S135" s="269">
        <f t="shared" si="101"/>
        <v>0</v>
      </c>
      <c r="T135" s="269">
        <f t="shared" si="102"/>
        <v>0</v>
      </c>
      <c r="U135" s="269">
        <f t="shared" si="103"/>
        <v>0</v>
      </c>
      <c r="V135" s="269">
        <f t="shared" si="104"/>
        <v>0</v>
      </c>
      <c r="W135" s="269">
        <f t="shared" si="105"/>
        <v>0</v>
      </c>
      <c r="X135" s="269">
        <f t="shared" si="106"/>
        <v>0</v>
      </c>
      <c r="Y135" s="269">
        <f t="shared" si="107"/>
        <v>0</v>
      </c>
      <c r="Z135" s="293"/>
      <c r="AA135" s="293"/>
      <c r="AB135" s="293"/>
      <c r="AC135" s="293"/>
      <c r="AD135" s="293"/>
      <c r="AE135" s="327"/>
      <c r="AF135" s="293"/>
      <c r="AG135" s="293"/>
      <c r="AH135" s="293"/>
      <c r="AI135" s="293"/>
      <c r="AJ135" s="293"/>
      <c r="AK135" s="269">
        <v>0</v>
      </c>
      <c r="AL135" s="270"/>
      <c r="AM135" s="270"/>
      <c r="AN135" s="270"/>
      <c r="AO135" s="270"/>
      <c r="AP135" s="293"/>
      <c r="AQ135" s="293"/>
      <c r="AR135" s="293"/>
      <c r="AS135" s="293"/>
      <c r="AT135" s="293"/>
      <c r="AU135" s="293"/>
      <c r="AV135" s="294"/>
      <c r="AZ135" s="203">
        <f t="shared" si="81"/>
        <v>0</v>
      </c>
      <c r="BA135" s="204" t="str">
        <f t="shared" si="82"/>
        <v>-</v>
      </c>
    </row>
    <row r="136" spans="2:53" s="2" customFormat="1" ht="12.75" customHeight="1" x14ac:dyDescent="0.25">
      <c r="B136" s="163" t="s">
        <v>300</v>
      </c>
      <c r="C136" s="582" t="s">
        <v>301</v>
      </c>
      <c r="D136" s="582"/>
      <c r="E136" s="582"/>
      <c r="F136" s="582"/>
      <c r="G136" s="321">
        <f>'Priedas 5'!$I$130</f>
        <v>0</v>
      </c>
      <c r="H136" s="269">
        <f t="shared" si="90"/>
        <v>0</v>
      </c>
      <c r="I136" s="269">
        <f t="shared" si="91"/>
        <v>0</v>
      </c>
      <c r="J136" s="269">
        <f t="shared" si="92"/>
        <v>0</v>
      </c>
      <c r="K136" s="269">
        <f t="shared" si="93"/>
        <v>0</v>
      </c>
      <c r="L136" s="269">
        <f t="shared" si="94"/>
        <v>0</v>
      </c>
      <c r="M136" s="269">
        <f t="shared" si="95"/>
        <v>0</v>
      </c>
      <c r="N136" s="269">
        <f t="shared" si="96"/>
        <v>0</v>
      </c>
      <c r="O136" s="269">
        <f t="shared" si="97"/>
        <v>0</v>
      </c>
      <c r="P136" s="269">
        <f t="shared" si="98"/>
        <v>0</v>
      </c>
      <c r="Q136" s="269">
        <f t="shared" si="99"/>
        <v>0</v>
      </c>
      <c r="R136" s="269">
        <f t="shared" si="100"/>
        <v>0</v>
      </c>
      <c r="S136" s="269">
        <f t="shared" si="101"/>
        <v>0</v>
      </c>
      <c r="T136" s="269">
        <f t="shared" si="102"/>
        <v>0</v>
      </c>
      <c r="U136" s="269">
        <f t="shared" si="103"/>
        <v>0</v>
      </c>
      <c r="V136" s="269">
        <f t="shared" si="104"/>
        <v>0</v>
      </c>
      <c r="W136" s="269">
        <f t="shared" si="105"/>
        <v>0</v>
      </c>
      <c r="X136" s="269">
        <f t="shared" si="106"/>
        <v>0</v>
      </c>
      <c r="Y136" s="269">
        <f t="shared" si="107"/>
        <v>0</v>
      </c>
      <c r="Z136" s="293"/>
      <c r="AA136" s="293"/>
      <c r="AB136" s="293"/>
      <c r="AC136" s="293"/>
      <c r="AD136" s="293"/>
      <c r="AE136" s="327"/>
      <c r="AF136" s="293"/>
      <c r="AG136" s="293"/>
      <c r="AH136" s="293"/>
      <c r="AI136" s="293"/>
      <c r="AJ136" s="293"/>
      <c r="AK136" s="269">
        <v>0</v>
      </c>
      <c r="AL136" s="270"/>
      <c r="AM136" s="270"/>
      <c r="AN136" s="270"/>
      <c r="AO136" s="270"/>
      <c r="AP136" s="293"/>
      <c r="AQ136" s="293"/>
      <c r="AR136" s="293"/>
      <c r="AS136" s="293"/>
      <c r="AT136" s="293"/>
      <c r="AU136" s="293"/>
      <c r="AV136" s="294"/>
      <c r="AZ136" s="203">
        <f t="shared" si="81"/>
        <v>0</v>
      </c>
      <c r="BA136" s="204" t="str">
        <f t="shared" si="82"/>
        <v>-</v>
      </c>
    </row>
    <row r="137" spans="2:53" s="2" customFormat="1" ht="12.75" customHeight="1" x14ac:dyDescent="0.25">
      <c r="B137" s="163" t="s">
        <v>302</v>
      </c>
      <c r="C137" s="582" t="s">
        <v>303</v>
      </c>
      <c r="D137" s="582"/>
      <c r="E137" s="582"/>
      <c r="F137" s="582"/>
      <c r="G137" s="321">
        <f>'Priedas 5'!$I$131</f>
        <v>0</v>
      </c>
      <c r="H137" s="269">
        <f t="shared" si="90"/>
        <v>0</v>
      </c>
      <c r="I137" s="269">
        <f t="shared" si="91"/>
        <v>0</v>
      </c>
      <c r="J137" s="269">
        <f t="shared" si="92"/>
        <v>0</v>
      </c>
      <c r="K137" s="269">
        <f t="shared" si="93"/>
        <v>0</v>
      </c>
      <c r="L137" s="269">
        <f t="shared" si="94"/>
        <v>0</v>
      </c>
      <c r="M137" s="269">
        <f t="shared" si="95"/>
        <v>0</v>
      </c>
      <c r="N137" s="269">
        <f t="shared" si="96"/>
        <v>0</v>
      </c>
      <c r="O137" s="269">
        <f t="shared" si="97"/>
        <v>0</v>
      </c>
      <c r="P137" s="269">
        <f t="shared" si="98"/>
        <v>0</v>
      </c>
      <c r="Q137" s="269">
        <f t="shared" si="99"/>
        <v>0</v>
      </c>
      <c r="R137" s="269">
        <f t="shared" si="100"/>
        <v>0</v>
      </c>
      <c r="S137" s="269">
        <f t="shared" si="101"/>
        <v>0</v>
      </c>
      <c r="T137" s="269">
        <f t="shared" si="102"/>
        <v>0</v>
      </c>
      <c r="U137" s="269">
        <f t="shared" si="103"/>
        <v>0</v>
      </c>
      <c r="V137" s="269">
        <f t="shared" si="104"/>
        <v>0</v>
      </c>
      <c r="W137" s="269">
        <f t="shared" si="105"/>
        <v>0</v>
      </c>
      <c r="X137" s="269">
        <f t="shared" si="106"/>
        <v>0</v>
      </c>
      <c r="Y137" s="269">
        <f t="shared" si="107"/>
        <v>0</v>
      </c>
      <c r="Z137" s="293"/>
      <c r="AA137" s="293"/>
      <c r="AB137" s="293"/>
      <c r="AC137" s="293"/>
      <c r="AD137" s="293"/>
      <c r="AE137" s="327"/>
      <c r="AF137" s="293"/>
      <c r="AG137" s="293"/>
      <c r="AH137" s="293"/>
      <c r="AI137" s="293"/>
      <c r="AJ137" s="293"/>
      <c r="AK137" s="269">
        <v>0</v>
      </c>
      <c r="AL137" s="270"/>
      <c r="AM137" s="270"/>
      <c r="AN137" s="270"/>
      <c r="AO137" s="270"/>
      <c r="AP137" s="293"/>
      <c r="AQ137" s="293"/>
      <c r="AR137" s="293"/>
      <c r="AS137" s="293"/>
      <c r="AT137" s="293"/>
      <c r="AU137" s="293"/>
      <c r="AV137" s="294"/>
      <c r="AZ137" s="203">
        <f t="shared" si="81"/>
        <v>0</v>
      </c>
      <c r="BA137" s="204" t="str">
        <f t="shared" si="82"/>
        <v>-</v>
      </c>
    </row>
    <row r="138" spans="2:53" s="2" customFormat="1" ht="12.75" customHeight="1" x14ac:dyDescent="0.25">
      <c r="B138" s="163" t="s">
        <v>304</v>
      </c>
      <c r="C138" s="582" t="s">
        <v>305</v>
      </c>
      <c r="D138" s="582"/>
      <c r="E138" s="582"/>
      <c r="F138" s="582"/>
      <c r="G138" s="321">
        <f>'Priedas 5'!$I$132</f>
        <v>0</v>
      </c>
      <c r="H138" s="269">
        <f t="shared" si="90"/>
        <v>0</v>
      </c>
      <c r="I138" s="269">
        <f t="shared" si="91"/>
        <v>0</v>
      </c>
      <c r="J138" s="269">
        <f t="shared" si="92"/>
        <v>0</v>
      </c>
      <c r="K138" s="269">
        <f t="shared" si="93"/>
        <v>0</v>
      </c>
      <c r="L138" s="269">
        <f t="shared" si="94"/>
        <v>0</v>
      </c>
      <c r="M138" s="269">
        <f t="shared" si="95"/>
        <v>0</v>
      </c>
      <c r="N138" s="269">
        <f t="shared" si="96"/>
        <v>0</v>
      </c>
      <c r="O138" s="269">
        <f t="shared" si="97"/>
        <v>0</v>
      </c>
      <c r="P138" s="269">
        <f t="shared" si="98"/>
        <v>0</v>
      </c>
      <c r="Q138" s="269">
        <f t="shared" si="99"/>
        <v>0</v>
      </c>
      <c r="R138" s="269">
        <f t="shared" si="100"/>
        <v>0</v>
      </c>
      <c r="S138" s="269">
        <f t="shared" si="101"/>
        <v>0</v>
      </c>
      <c r="T138" s="269">
        <f t="shared" si="102"/>
        <v>0</v>
      </c>
      <c r="U138" s="269">
        <f t="shared" si="103"/>
        <v>0</v>
      </c>
      <c r="V138" s="269">
        <f t="shared" si="104"/>
        <v>0</v>
      </c>
      <c r="W138" s="269">
        <f t="shared" si="105"/>
        <v>0</v>
      </c>
      <c r="X138" s="269">
        <f t="shared" si="106"/>
        <v>0</v>
      </c>
      <c r="Y138" s="269">
        <f t="shared" si="107"/>
        <v>0</v>
      </c>
      <c r="Z138" s="293"/>
      <c r="AA138" s="293"/>
      <c r="AB138" s="293"/>
      <c r="AC138" s="293"/>
      <c r="AD138" s="293"/>
      <c r="AE138" s="327"/>
      <c r="AF138" s="293"/>
      <c r="AG138" s="293"/>
      <c r="AH138" s="293"/>
      <c r="AI138" s="293"/>
      <c r="AJ138" s="293"/>
      <c r="AK138" s="269">
        <v>0</v>
      </c>
      <c r="AL138" s="270"/>
      <c r="AM138" s="270"/>
      <c r="AN138" s="270"/>
      <c r="AO138" s="270"/>
      <c r="AP138" s="293"/>
      <c r="AQ138" s="293"/>
      <c r="AR138" s="293"/>
      <c r="AS138" s="293"/>
      <c r="AT138" s="293"/>
      <c r="AU138" s="293"/>
      <c r="AV138" s="294"/>
      <c r="AZ138" s="203">
        <f t="shared" si="81"/>
        <v>0</v>
      </c>
      <c r="BA138" s="204" t="str">
        <f t="shared" si="82"/>
        <v>-</v>
      </c>
    </row>
    <row r="139" spans="2:53" s="2" customFormat="1" ht="12.75" customHeight="1" x14ac:dyDescent="0.25">
      <c r="B139" s="163" t="s">
        <v>306</v>
      </c>
      <c r="C139" s="582" t="s">
        <v>307</v>
      </c>
      <c r="D139" s="582"/>
      <c r="E139" s="582"/>
      <c r="F139" s="582"/>
      <c r="G139" s="321">
        <f>'Priedas 5'!$I$133</f>
        <v>0</v>
      </c>
      <c r="H139" s="269">
        <f t="shared" si="90"/>
        <v>0</v>
      </c>
      <c r="I139" s="269">
        <f t="shared" si="91"/>
        <v>0</v>
      </c>
      <c r="J139" s="269">
        <f t="shared" si="92"/>
        <v>0</v>
      </c>
      <c r="K139" s="269">
        <f t="shared" si="93"/>
        <v>0</v>
      </c>
      <c r="L139" s="269">
        <f t="shared" si="94"/>
        <v>0</v>
      </c>
      <c r="M139" s="269">
        <f t="shared" si="95"/>
        <v>0</v>
      </c>
      <c r="N139" s="269">
        <f t="shared" si="96"/>
        <v>0</v>
      </c>
      <c r="O139" s="269">
        <f t="shared" si="97"/>
        <v>0</v>
      </c>
      <c r="P139" s="269">
        <f t="shared" si="98"/>
        <v>0</v>
      </c>
      <c r="Q139" s="269">
        <f t="shared" si="99"/>
        <v>0</v>
      </c>
      <c r="R139" s="269">
        <f t="shared" si="100"/>
        <v>0</v>
      </c>
      <c r="S139" s="269">
        <f t="shared" si="101"/>
        <v>0</v>
      </c>
      <c r="T139" s="269">
        <f t="shared" si="102"/>
        <v>0</v>
      </c>
      <c r="U139" s="269">
        <f t="shared" si="103"/>
        <v>0</v>
      </c>
      <c r="V139" s="269">
        <f t="shared" si="104"/>
        <v>0</v>
      </c>
      <c r="W139" s="269">
        <f t="shared" si="105"/>
        <v>0</v>
      </c>
      <c r="X139" s="269">
        <f t="shared" si="106"/>
        <v>0</v>
      </c>
      <c r="Y139" s="269">
        <f t="shared" si="107"/>
        <v>0</v>
      </c>
      <c r="Z139" s="293"/>
      <c r="AA139" s="293"/>
      <c r="AB139" s="293"/>
      <c r="AC139" s="293"/>
      <c r="AD139" s="293"/>
      <c r="AE139" s="327"/>
      <c r="AF139" s="293"/>
      <c r="AG139" s="293"/>
      <c r="AH139" s="293"/>
      <c r="AI139" s="293"/>
      <c r="AJ139" s="293"/>
      <c r="AK139" s="269">
        <v>0</v>
      </c>
      <c r="AL139" s="270"/>
      <c r="AM139" s="270"/>
      <c r="AN139" s="270"/>
      <c r="AO139" s="270"/>
      <c r="AP139" s="293"/>
      <c r="AQ139" s="293"/>
      <c r="AR139" s="293"/>
      <c r="AS139" s="293"/>
      <c r="AT139" s="293"/>
      <c r="AU139" s="293"/>
      <c r="AV139" s="294"/>
      <c r="AZ139" s="203">
        <f t="shared" si="81"/>
        <v>0</v>
      </c>
      <c r="BA139" s="204" t="str">
        <f t="shared" si="82"/>
        <v>-</v>
      </c>
    </row>
    <row r="140" spans="2:53" s="2" customFormat="1" ht="12.75" customHeight="1" x14ac:dyDescent="0.25">
      <c r="B140" s="163" t="s">
        <v>308</v>
      </c>
      <c r="C140" s="592" t="s">
        <v>309</v>
      </c>
      <c r="D140" s="582"/>
      <c r="E140" s="582"/>
      <c r="F140" s="582"/>
      <c r="G140" s="321">
        <f>'Priedas 5'!$I$134</f>
        <v>0</v>
      </c>
      <c r="H140" s="269">
        <f t="shared" si="90"/>
        <v>0</v>
      </c>
      <c r="I140" s="269">
        <f t="shared" si="91"/>
        <v>0</v>
      </c>
      <c r="J140" s="269">
        <f t="shared" si="92"/>
        <v>0</v>
      </c>
      <c r="K140" s="269">
        <f t="shared" si="93"/>
        <v>0</v>
      </c>
      <c r="L140" s="269">
        <f t="shared" si="94"/>
        <v>0</v>
      </c>
      <c r="M140" s="269">
        <f t="shared" si="95"/>
        <v>0</v>
      </c>
      <c r="N140" s="269">
        <f t="shared" si="96"/>
        <v>0</v>
      </c>
      <c r="O140" s="269">
        <f t="shared" si="97"/>
        <v>0</v>
      </c>
      <c r="P140" s="269">
        <f t="shared" si="98"/>
        <v>0</v>
      </c>
      <c r="Q140" s="269">
        <f t="shared" si="99"/>
        <v>0</v>
      </c>
      <c r="R140" s="269">
        <f t="shared" si="100"/>
        <v>0</v>
      </c>
      <c r="S140" s="269">
        <f t="shared" si="101"/>
        <v>0</v>
      </c>
      <c r="T140" s="269">
        <f t="shared" si="102"/>
        <v>0</v>
      </c>
      <c r="U140" s="269">
        <f t="shared" si="103"/>
        <v>0</v>
      </c>
      <c r="V140" s="269">
        <f t="shared" si="104"/>
        <v>0</v>
      </c>
      <c r="W140" s="269">
        <f t="shared" si="105"/>
        <v>0</v>
      </c>
      <c r="X140" s="269">
        <f t="shared" si="106"/>
        <v>0</v>
      </c>
      <c r="Y140" s="269">
        <f t="shared" si="107"/>
        <v>0</v>
      </c>
      <c r="Z140" s="293"/>
      <c r="AA140" s="293"/>
      <c r="AB140" s="293"/>
      <c r="AC140" s="293"/>
      <c r="AD140" s="293"/>
      <c r="AE140" s="327"/>
      <c r="AF140" s="293"/>
      <c r="AG140" s="293"/>
      <c r="AH140" s="293"/>
      <c r="AI140" s="293"/>
      <c r="AJ140" s="293"/>
      <c r="AK140" s="269">
        <v>0</v>
      </c>
      <c r="AL140" s="270"/>
      <c r="AM140" s="270"/>
      <c r="AN140" s="270"/>
      <c r="AO140" s="270"/>
      <c r="AP140" s="293"/>
      <c r="AQ140" s="293"/>
      <c r="AR140" s="293"/>
      <c r="AS140" s="293"/>
      <c r="AT140" s="293"/>
      <c r="AU140" s="293"/>
      <c r="AV140" s="294"/>
      <c r="AZ140" s="203">
        <f t="shared" si="81"/>
        <v>0</v>
      </c>
      <c r="BA140" s="204" t="str">
        <f t="shared" si="82"/>
        <v>-</v>
      </c>
    </row>
    <row r="141" spans="2:53" s="2" customFormat="1" ht="12.75" customHeight="1" x14ac:dyDescent="0.25">
      <c r="B141" s="163" t="s">
        <v>398</v>
      </c>
      <c r="C141" s="582" t="str">
        <f>'Priedas 5'!$C$135</f>
        <v>Kitos administravimo sąnaudos (nurodyti)</v>
      </c>
      <c r="D141" s="582"/>
      <c r="E141" s="582"/>
      <c r="F141" s="582"/>
      <c r="G141" s="321">
        <f>'Priedas 5'!$I$135</f>
        <v>0</v>
      </c>
      <c r="H141" s="269">
        <f t="shared" si="90"/>
        <v>0</v>
      </c>
      <c r="I141" s="269">
        <f t="shared" si="91"/>
        <v>0</v>
      </c>
      <c r="J141" s="269">
        <f t="shared" si="92"/>
        <v>0</v>
      </c>
      <c r="K141" s="269">
        <f t="shared" si="93"/>
        <v>0</v>
      </c>
      <c r="L141" s="269">
        <f t="shared" si="94"/>
        <v>0</v>
      </c>
      <c r="M141" s="269">
        <f t="shared" si="95"/>
        <v>0</v>
      </c>
      <c r="N141" s="269">
        <f t="shared" si="96"/>
        <v>0</v>
      </c>
      <c r="O141" s="269">
        <f t="shared" si="97"/>
        <v>0</v>
      </c>
      <c r="P141" s="269">
        <f t="shared" si="98"/>
        <v>0</v>
      </c>
      <c r="Q141" s="269">
        <f t="shared" si="99"/>
        <v>0</v>
      </c>
      <c r="R141" s="269">
        <f t="shared" si="100"/>
        <v>0</v>
      </c>
      <c r="S141" s="269">
        <f t="shared" si="101"/>
        <v>0</v>
      </c>
      <c r="T141" s="269">
        <f t="shared" si="102"/>
        <v>0</v>
      </c>
      <c r="U141" s="269">
        <f t="shared" si="103"/>
        <v>0</v>
      </c>
      <c r="V141" s="269">
        <f t="shared" si="104"/>
        <v>0</v>
      </c>
      <c r="W141" s="269">
        <f t="shared" si="105"/>
        <v>0</v>
      </c>
      <c r="X141" s="269">
        <f t="shared" si="106"/>
        <v>0</v>
      </c>
      <c r="Y141" s="269">
        <f t="shared" si="107"/>
        <v>0</v>
      </c>
      <c r="Z141" s="293"/>
      <c r="AA141" s="293"/>
      <c r="AB141" s="293"/>
      <c r="AC141" s="293"/>
      <c r="AD141" s="293"/>
      <c r="AE141" s="327"/>
      <c r="AF141" s="293"/>
      <c r="AG141" s="293"/>
      <c r="AH141" s="293"/>
      <c r="AI141" s="293"/>
      <c r="AJ141" s="293"/>
      <c r="AK141" s="269">
        <v>0</v>
      </c>
      <c r="AL141" s="270"/>
      <c r="AM141" s="270"/>
      <c r="AN141" s="270"/>
      <c r="AO141" s="270"/>
      <c r="AP141" s="293"/>
      <c r="AQ141" s="293"/>
      <c r="AR141" s="293"/>
      <c r="AS141" s="293"/>
      <c r="AT141" s="293"/>
      <c r="AU141" s="293"/>
      <c r="AV141" s="294"/>
      <c r="AZ141" s="203">
        <f t="shared" si="81"/>
        <v>0</v>
      </c>
      <c r="BA141" s="204" t="str">
        <f t="shared" si="82"/>
        <v>-</v>
      </c>
    </row>
    <row r="142" spans="2:53" s="2" customFormat="1" ht="12.75" customHeight="1" x14ac:dyDescent="0.25">
      <c r="B142" s="163" t="s">
        <v>399</v>
      </c>
      <c r="C142" s="582" t="str">
        <f>'Priedas 5'!$C$136</f>
        <v/>
      </c>
      <c r="D142" s="582"/>
      <c r="E142" s="582"/>
      <c r="F142" s="582"/>
      <c r="G142" s="321">
        <f>'Priedas 5'!$I$136</f>
        <v>0</v>
      </c>
      <c r="H142" s="269">
        <f t="shared" si="90"/>
        <v>0</v>
      </c>
      <c r="I142" s="269">
        <f t="shared" si="91"/>
        <v>0</v>
      </c>
      <c r="J142" s="269">
        <f t="shared" si="92"/>
        <v>0</v>
      </c>
      <c r="K142" s="269">
        <f t="shared" si="93"/>
        <v>0</v>
      </c>
      <c r="L142" s="269">
        <f t="shared" si="94"/>
        <v>0</v>
      </c>
      <c r="M142" s="269">
        <f t="shared" si="95"/>
        <v>0</v>
      </c>
      <c r="N142" s="269">
        <f t="shared" si="96"/>
        <v>0</v>
      </c>
      <c r="O142" s="269">
        <f t="shared" si="97"/>
        <v>0</v>
      </c>
      <c r="P142" s="269">
        <f t="shared" si="98"/>
        <v>0</v>
      </c>
      <c r="Q142" s="269">
        <f t="shared" si="99"/>
        <v>0</v>
      </c>
      <c r="R142" s="269">
        <f t="shared" si="100"/>
        <v>0</v>
      </c>
      <c r="S142" s="269">
        <f t="shared" si="101"/>
        <v>0</v>
      </c>
      <c r="T142" s="269">
        <f t="shared" si="102"/>
        <v>0</v>
      </c>
      <c r="U142" s="269">
        <f t="shared" si="103"/>
        <v>0</v>
      </c>
      <c r="V142" s="269">
        <f t="shared" si="104"/>
        <v>0</v>
      </c>
      <c r="W142" s="269">
        <f t="shared" si="105"/>
        <v>0</v>
      </c>
      <c r="X142" s="269">
        <f t="shared" si="106"/>
        <v>0</v>
      </c>
      <c r="Y142" s="269">
        <f t="shared" si="107"/>
        <v>0</v>
      </c>
      <c r="Z142" s="293"/>
      <c r="AA142" s="293"/>
      <c r="AB142" s="293"/>
      <c r="AC142" s="293"/>
      <c r="AD142" s="293"/>
      <c r="AE142" s="327"/>
      <c r="AF142" s="293"/>
      <c r="AG142" s="293"/>
      <c r="AH142" s="293"/>
      <c r="AI142" s="293"/>
      <c r="AJ142" s="293"/>
      <c r="AK142" s="269">
        <v>0</v>
      </c>
      <c r="AL142" s="270"/>
      <c r="AM142" s="270"/>
      <c r="AN142" s="270"/>
      <c r="AO142" s="270"/>
      <c r="AP142" s="293"/>
      <c r="AQ142" s="293"/>
      <c r="AR142" s="293"/>
      <c r="AS142" s="293"/>
      <c r="AT142" s="293"/>
      <c r="AU142" s="293"/>
      <c r="AV142" s="294"/>
      <c r="AZ142" s="203">
        <f t="shared" si="81"/>
        <v>0</v>
      </c>
      <c r="BA142" s="204" t="str">
        <f t="shared" si="82"/>
        <v>-</v>
      </c>
    </row>
    <row r="143" spans="2:53" s="2" customFormat="1" ht="12.75" customHeight="1" x14ac:dyDescent="0.25">
      <c r="B143" s="163" t="s">
        <v>400</v>
      </c>
      <c r="C143" s="582" t="str">
        <f>'Priedas 5'!$C$137</f>
        <v/>
      </c>
      <c r="D143" s="582"/>
      <c r="E143" s="582"/>
      <c r="F143" s="582"/>
      <c r="G143" s="321">
        <f>'Priedas 5'!$I$137</f>
        <v>0</v>
      </c>
      <c r="H143" s="269">
        <f t="shared" si="90"/>
        <v>0</v>
      </c>
      <c r="I143" s="269">
        <f t="shared" si="91"/>
        <v>0</v>
      </c>
      <c r="J143" s="269">
        <f t="shared" si="92"/>
        <v>0</v>
      </c>
      <c r="K143" s="269">
        <f t="shared" si="93"/>
        <v>0</v>
      </c>
      <c r="L143" s="269">
        <f t="shared" si="94"/>
        <v>0</v>
      </c>
      <c r="M143" s="269">
        <f t="shared" si="95"/>
        <v>0</v>
      </c>
      <c r="N143" s="269">
        <f t="shared" si="96"/>
        <v>0</v>
      </c>
      <c r="O143" s="269">
        <f t="shared" si="97"/>
        <v>0</v>
      </c>
      <c r="P143" s="269">
        <f t="shared" si="98"/>
        <v>0</v>
      </c>
      <c r="Q143" s="269">
        <f t="shared" si="99"/>
        <v>0</v>
      </c>
      <c r="R143" s="269">
        <f t="shared" si="100"/>
        <v>0</v>
      </c>
      <c r="S143" s="269">
        <f t="shared" si="101"/>
        <v>0</v>
      </c>
      <c r="T143" s="269">
        <f t="shared" si="102"/>
        <v>0</v>
      </c>
      <c r="U143" s="269">
        <f t="shared" si="103"/>
        <v>0</v>
      </c>
      <c r="V143" s="269">
        <f t="shared" si="104"/>
        <v>0</v>
      </c>
      <c r="W143" s="269">
        <f t="shared" si="105"/>
        <v>0</v>
      </c>
      <c r="X143" s="269">
        <f t="shared" si="106"/>
        <v>0</v>
      </c>
      <c r="Y143" s="269">
        <f t="shared" si="107"/>
        <v>0</v>
      </c>
      <c r="Z143" s="293"/>
      <c r="AA143" s="293"/>
      <c r="AB143" s="293"/>
      <c r="AC143" s="293"/>
      <c r="AD143" s="293"/>
      <c r="AE143" s="327"/>
      <c r="AF143" s="293"/>
      <c r="AG143" s="293"/>
      <c r="AH143" s="293"/>
      <c r="AI143" s="293"/>
      <c r="AJ143" s="293"/>
      <c r="AK143" s="269">
        <v>0</v>
      </c>
      <c r="AL143" s="270"/>
      <c r="AM143" s="270"/>
      <c r="AN143" s="270"/>
      <c r="AO143" s="270"/>
      <c r="AP143" s="293"/>
      <c r="AQ143" s="293"/>
      <c r="AR143" s="293"/>
      <c r="AS143" s="293"/>
      <c r="AT143" s="293"/>
      <c r="AU143" s="293"/>
      <c r="AV143" s="294"/>
      <c r="AZ143" s="203">
        <f t="shared" si="81"/>
        <v>0</v>
      </c>
      <c r="BA143" s="204" t="str">
        <f t="shared" si="82"/>
        <v>-</v>
      </c>
    </row>
    <row r="144" spans="2:53" s="2" customFormat="1" ht="15" x14ac:dyDescent="0.25">
      <c r="B144" s="155" t="s">
        <v>314</v>
      </c>
      <c r="C144" s="590" t="s">
        <v>315</v>
      </c>
      <c r="D144" s="590"/>
      <c r="E144" s="590"/>
      <c r="F144" s="590"/>
      <c r="G144" s="323">
        <f>'Priedas 5'!$I$138</f>
        <v>0</v>
      </c>
      <c r="H144" s="324">
        <f t="shared" ref="H144:AV144" si="108">SUM(H145:H154)</f>
        <v>0</v>
      </c>
      <c r="I144" s="324">
        <f t="shared" si="108"/>
        <v>0</v>
      </c>
      <c r="J144" s="324">
        <f t="shared" si="108"/>
        <v>0</v>
      </c>
      <c r="K144" s="324">
        <f t="shared" si="108"/>
        <v>0</v>
      </c>
      <c r="L144" s="324">
        <f t="shared" si="108"/>
        <v>0</v>
      </c>
      <c r="M144" s="324">
        <f t="shared" si="108"/>
        <v>0</v>
      </c>
      <c r="N144" s="324">
        <f t="shared" si="108"/>
        <v>0</v>
      </c>
      <c r="O144" s="324">
        <f t="shared" si="108"/>
        <v>0</v>
      </c>
      <c r="P144" s="324">
        <f t="shared" si="108"/>
        <v>0</v>
      </c>
      <c r="Q144" s="324">
        <f t="shared" si="108"/>
        <v>0</v>
      </c>
      <c r="R144" s="324">
        <f t="shared" si="108"/>
        <v>0</v>
      </c>
      <c r="S144" s="324">
        <f t="shared" si="108"/>
        <v>0</v>
      </c>
      <c r="T144" s="324">
        <f t="shared" si="108"/>
        <v>0</v>
      </c>
      <c r="U144" s="324">
        <f t="shared" si="108"/>
        <v>0</v>
      </c>
      <c r="V144" s="324">
        <f t="shared" si="108"/>
        <v>0</v>
      </c>
      <c r="W144" s="324">
        <f t="shared" si="108"/>
        <v>0</v>
      </c>
      <c r="X144" s="324">
        <f t="shared" si="108"/>
        <v>0</v>
      </c>
      <c r="Y144" s="324">
        <f t="shared" si="108"/>
        <v>0</v>
      </c>
      <c r="Z144" s="324">
        <f t="shared" si="108"/>
        <v>0</v>
      </c>
      <c r="AA144" s="324">
        <f t="shared" si="108"/>
        <v>0</v>
      </c>
      <c r="AB144" s="324">
        <f t="shared" si="108"/>
        <v>0</v>
      </c>
      <c r="AC144" s="324">
        <f t="shared" si="108"/>
        <v>0</v>
      </c>
      <c r="AD144" s="324">
        <f t="shared" si="108"/>
        <v>0</v>
      </c>
      <c r="AE144" s="325">
        <f t="shared" si="108"/>
        <v>0</v>
      </c>
      <c r="AF144" s="324">
        <f t="shared" si="108"/>
        <v>0</v>
      </c>
      <c r="AG144" s="324">
        <f t="shared" si="108"/>
        <v>0</v>
      </c>
      <c r="AH144" s="324">
        <f t="shared" si="108"/>
        <v>0</v>
      </c>
      <c r="AI144" s="324">
        <f t="shared" si="108"/>
        <v>0</v>
      </c>
      <c r="AJ144" s="324">
        <f t="shared" si="108"/>
        <v>0</v>
      </c>
      <c r="AK144" s="278">
        <f t="shared" si="108"/>
        <v>0</v>
      </c>
      <c r="AL144" s="324">
        <f t="shared" si="108"/>
        <v>0</v>
      </c>
      <c r="AM144" s="324">
        <f t="shared" si="108"/>
        <v>0</v>
      </c>
      <c r="AN144" s="324">
        <f t="shared" si="108"/>
        <v>0</v>
      </c>
      <c r="AO144" s="324">
        <f t="shared" si="108"/>
        <v>0</v>
      </c>
      <c r="AP144" s="324">
        <f t="shared" si="108"/>
        <v>0</v>
      </c>
      <c r="AQ144" s="324">
        <f t="shared" si="108"/>
        <v>0</v>
      </c>
      <c r="AR144" s="324">
        <f t="shared" si="108"/>
        <v>0</v>
      </c>
      <c r="AS144" s="324">
        <f t="shared" si="108"/>
        <v>0</v>
      </c>
      <c r="AT144" s="324">
        <f t="shared" si="108"/>
        <v>0</v>
      </c>
      <c r="AU144" s="324">
        <f t="shared" si="108"/>
        <v>0</v>
      </c>
      <c r="AV144" s="326">
        <f t="shared" si="108"/>
        <v>0</v>
      </c>
      <c r="AZ144" s="203">
        <f t="shared" si="81"/>
        <v>0</v>
      </c>
      <c r="BA144" s="204" t="str">
        <f t="shared" si="82"/>
        <v>-</v>
      </c>
    </row>
    <row r="145" spans="2:53" s="2" customFormat="1" ht="15" customHeight="1" x14ac:dyDescent="0.25">
      <c r="B145" s="163" t="s">
        <v>316</v>
      </c>
      <c r="C145" s="582" t="s">
        <v>317</v>
      </c>
      <c r="D145" s="582"/>
      <c r="E145" s="582"/>
      <c r="F145" s="582"/>
      <c r="G145" s="321">
        <f>'Priedas 5'!$I$139</f>
        <v>0</v>
      </c>
      <c r="H145" s="269">
        <f t="shared" ref="H145:H154" si="109">SUM(AE145)</f>
        <v>0</v>
      </c>
      <c r="I145" s="269">
        <f t="shared" ref="I145:I154" si="110">SUM(AF145)</f>
        <v>0</v>
      </c>
      <c r="J145" s="269">
        <f t="shared" ref="J145:J154" si="111">SUM(AG145)</f>
        <v>0</v>
      </c>
      <c r="K145" s="269">
        <f t="shared" ref="K145:K154" si="112">SUM(AH145)</f>
        <v>0</v>
      </c>
      <c r="L145" s="269">
        <f t="shared" ref="L145:L154" si="113">SUM(AI145)</f>
        <v>0</v>
      </c>
      <c r="M145" s="269">
        <f t="shared" ref="M145:M154" si="114">SUM(AJ145)</f>
        <v>0</v>
      </c>
      <c r="N145" s="269">
        <f t="shared" ref="N145:N154" si="115">SUM(AK145)</f>
        <v>0</v>
      </c>
      <c r="O145" s="269">
        <f t="shared" ref="O145:O154" si="116">SUM(AL145)</f>
        <v>0</v>
      </c>
      <c r="P145" s="269">
        <f t="shared" ref="P145:P154" si="117">SUM(AM145)</f>
        <v>0</v>
      </c>
      <c r="Q145" s="269">
        <f t="shared" ref="Q145:Q154" si="118">SUM(AN145)</f>
        <v>0</v>
      </c>
      <c r="R145" s="269">
        <f t="shared" ref="R145:R154" si="119">SUM(AO145)</f>
        <v>0</v>
      </c>
      <c r="S145" s="269">
        <f t="shared" ref="S145:S154" si="120">SUM(AP145)</f>
        <v>0</v>
      </c>
      <c r="T145" s="269">
        <f t="shared" ref="T145:T154" si="121">SUM(AQ145)</f>
        <v>0</v>
      </c>
      <c r="U145" s="269">
        <f t="shared" ref="U145:U154" si="122">SUM(AR145)</f>
        <v>0</v>
      </c>
      <c r="V145" s="269">
        <f t="shared" ref="V145:V154" si="123">SUM(AS145)</f>
        <v>0</v>
      </c>
      <c r="W145" s="269">
        <f t="shared" ref="W145:W154" si="124">SUM(AT145)</f>
        <v>0</v>
      </c>
      <c r="X145" s="269">
        <f t="shared" ref="X145:X154" si="125">SUM(AU145)</f>
        <v>0</v>
      </c>
      <c r="Y145" s="269">
        <f t="shared" ref="Y145:Y154" si="126">SUM(AV145)</f>
        <v>0</v>
      </c>
      <c r="Z145" s="293"/>
      <c r="AA145" s="293"/>
      <c r="AB145" s="293"/>
      <c r="AC145" s="293"/>
      <c r="AD145" s="293"/>
      <c r="AE145" s="327"/>
      <c r="AF145" s="293"/>
      <c r="AG145" s="293"/>
      <c r="AH145" s="293"/>
      <c r="AI145" s="293"/>
      <c r="AJ145" s="293"/>
      <c r="AK145" s="269">
        <v>0</v>
      </c>
      <c r="AL145" s="270"/>
      <c r="AM145" s="270"/>
      <c r="AN145" s="270"/>
      <c r="AO145" s="270"/>
      <c r="AP145" s="293"/>
      <c r="AQ145" s="293"/>
      <c r="AR145" s="293"/>
      <c r="AS145" s="293"/>
      <c r="AT145" s="293"/>
      <c r="AU145" s="293"/>
      <c r="AV145" s="294"/>
      <c r="AZ145" s="203">
        <f t="shared" si="81"/>
        <v>0</v>
      </c>
      <c r="BA145" s="204" t="str">
        <f t="shared" si="82"/>
        <v>-</v>
      </c>
    </row>
    <row r="146" spans="2:53" s="2" customFormat="1" ht="15" customHeight="1" x14ac:dyDescent="0.25">
      <c r="B146" s="163" t="s">
        <v>318</v>
      </c>
      <c r="C146" s="582" t="s">
        <v>319</v>
      </c>
      <c r="D146" s="582"/>
      <c r="E146" s="582"/>
      <c r="F146" s="582"/>
      <c r="G146" s="321">
        <f>'Priedas 5'!$I$140</f>
        <v>0</v>
      </c>
      <c r="H146" s="269">
        <f t="shared" si="109"/>
        <v>0</v>
      </c>
      <c r="I146" s="269">
        <f t="shared" si="110"/>
        <v>0</v>
      </c>
      <c r="J146" s="269">
        <f t="shared" si="111"/>
        <v>0</v>
      </c>
      <c r="K146" s="269">
        <f t="shared" si="112"/>
        <v>0</v>
      </c>
      <c r="L146" s="269">
        <f t="shared" si="113"/>
        <v>0</v>
      </c>
      <c r="M146" s="269">
        <f t="shared" si="114"/>
        <v>0</v>
      </c>
      <c r="N146" s="269">
        <f t="shared" si="115"/>
        <v>0</v>
      </c>
      <c r="O146" s="269">
        <f t="shared" si="116"/>
        <v>0</v>
      </c>
      <c r="P146" s="269">
        <f t="shared" si="117"/>
        <v>0</v>
      </c>
      <c r="Q146" s="269">
        <f t="shared" si="118"/>
        <v>0</v>
      </c>
      <c r="R146" s="269">
        <f t="shared" si="119"/>
        <v>0</v>
      </c>
      <c r="S146" s="269">
        <f t="shared" si="120"/>
        <v>0</v>
      </c>
      <c r="T146" s="269">
        <f t="shared" si="121"/>
        <v>0</v>
      </c>
      <c r="U146" s="269">
        <f t="shared" si="122"/>
        <v>0</v>
      </c>
      <c r="V146" s="269">
        <f t="shared" si="123"/>
        <v>0</v>
      </c>
      <c r="W146" s="269">
        <f t="shared" si="124"/>
        <v>0</v>
      </c>
      <c r="X146" s="269">
        <f t="shared" si="125"/>
        <v>0</v>
      </c>
      <c r="Y146" s="269">
        <f t="shared" si="126"/>
        <v>0</v>
      </c>
      <c r="Z146" s="293"/>
      <c r="AA146" s="293"/>
      <c r="AB146" s="293"/>
      <c r="AC146" s="293"/>
      <c r="AD146" s="293"/>
      <c r="AE146" s="327"/>
      <c r="AF146" s="293"/>
      <c r="AG146" s="293"/>
      <c r="AH146" s="293"/>
      <c r="AI146" s="293"/>
      <c r="AJ146" s="293"/>
      <c r="AK146" s="269">
        <v>0</v>
      </c>
      <c r="AL146" s="270"/>
      <c r="AM146" s="270"/>
      <c r="AN146" s="270"/>
      <c r="AO146" s="270"/>
      <c r="AP146" s="293"/>
      <c r="AQ146" s="293"/>
      <c r="AR146" s="293"/>
      <c r="AS146" s="293"/>
      <c r="AT146" s="293"/>
      <c r="AU146" s="293"/>
      <c r="AV146" s="294"/>
      <c r="AZ146" s="203">
        <f t="shared" ref="AZ146:AZ175" si="127">G146-SUM(H146:AD146)</f>
        <v>0</v>
      </c>
      <c r="BA146" s="204" t="str">
        <f t="shared" ref="BA146:BA175" si="128">IF(AZ146&gt;0.5,"Prašome paskirstyti likusias sąnaudas",IF(AZ146&lt;-0.5,"Paskirstėte daugiau sąnaudų negu yra priskirta šiam pogrupiui","-"))</f>
        <v>-</v>
      </c>
    </row>
    <row r="147" spans="2:53" s="2" customFormat="1" ht="15" customHeight="1" x14ac:dyDescent="0.25">
      <c r="B147" s="163" t="s">
        <v>320</v>
      </c>
      <c r="C147" s="582" t="s">
        <v>321</v>
      </c>
      <c r="D147" s="582"/>
      <c r="E147" s="582"/>
      <c r="F147" s="582"/>
      <c r="G147" s="321">
        <f>'Priedas 5'!$I$141</f>
        <v>0</v>
      </c>
      <c r="H147" s="269">
        <f t="shared" si="109"/>
        <v>0</v>
      </c>
      <c r="I147" s="269">
        <f t="shared" si="110"/>
        <v>0</v>
      </c>
      <c r="J147" s="269">
        <f t="shared" si="111"/>
        <v>0</v>
      </c>
      <c r="K147" s="269">
        <f t="shared" si="112"/>
        <v>0</v>
      </c>
      <c r="L147" s="269">
        <f t="shared" si="113"/>
        <v>0</v>
      </c>
      <c r="M147" s="269">
        <f t="shared" si="114"/>
        <v>0</v>
      </c>
      <c r="N147" s="269">
        <f t="shared" si="115"/>
        <v>0</v>
      </c>
      <c r="O147" s="269">
        <f t="shared" si="116"/>
        <v>0</v>
      </c>
      <c r="P147" s="269">
        <f t="shared" si="117"/>
        <v>0</v>
      </c>
      <c r="Q147" s="269">
        <f t="shared" si="118"/>
        <v>0</v>
      </c>
      <c r="R147" s="269">
        <f t="shared" si="119"/>
        <v>0</v>
      </c>
      <c r="S147" s="269">
        <f t="shared" si="120"/>
        <v>0</v>
      </c>
      <c r="T147" s="269">
        <f t="shared" si="121"/>
        <v>0</v>
      </c>
      <c r="U147" s="269">
        <f t="shared" si="122"/>
        <v>0</v>
      </c>
      <c r="V147" s="269">
        <f t="shared" si="123"/>
        <v>0</v>
      </c>
      <c r="W147" s="269">
        <f t="shared" si="124"/>
        <v>0</v>
      </c>
      <c r="X147" s="269">
        <f t="shared" si="125"/>
        <v>0</v>
      </c>
      <c r="Y147" s="269">
        <f t="shared" si="126"/>
        <v>0</v>
      </c>
      <c r="Z147" s="293"/>
      <c r="AA147" s="293"/>
      <c r="AB147" s="293"/>
      <c r="AC147" s="293"/>
      <c r="AD147" s="293"/>
      <c r="AE147" s="327"/>
      <c r="AF147" s="293"/>
      <c r="AG147" s="293"/>
      <c r="AH147" s="293"/>
      <c r="AI147" s="293"/>
      <c r="AJ147" s="293"/>
      <c r="AK147" s="269">
        <v>0</v>
      </c>
      <c r="AL147" s="270"/>
      <c r="AM147" s="270"/>
      <c r="AN147" s="270"/>
      <c r="AO147" s="270"/>
      <c r="AP147" s="293"/>
      <c r="AQ147" s="293"/>
      <c r="AR147" s="293"/>
      <c r="AS147" s="293"/>
      <c r="AT147" s="293"/>
      <c r="AU147" s="293"/>
      <c r="AV147" s="294"/>
      <c r="AZ147" s="203">
        <f t="shared" si="127"/>
        <v>0</v>
      </c>
      <c r="BA147" s="204" t="str">
        <f t="shared" si="128"/>
        <v>-</v>
      </c>
    </row>
    <row r="148" spans="2:53" s="2" customFormat="1" ht="15" customHeight="1" x14ac:dyDescent="0.25">
      <c r="B148" s="163" t="s">
        <v>322</v>
      </c>
      <c r="C148" s="582" t="s">
        <v>323</v>
      </c>
      <c r="D148" s="582"/>
      <c r="E148" s="582"/>
      <c r="F148" s="582"/>
      <c r="G148" s="321">
        <f>'Priedas 5'!$I$142</f>
        <v>0</v>
      </c>
      <c r="H148" s="269">
        <f t="shared" si="109"/>
        <v>0</v>
      </c>
      <c r="I148" s="269">
        <f t="shared" si="110"/>
        <v>0</v>
      </c>
      <c r="J148" s="269">
        <f t="shared" si="111"/>
        <v>0</v>
      </c>
      <c r="K148" s="269">
        <f t="shared" si="112"/>
        <v>0</v>
      </c>
      <c r="L148" s="269">
        <f t="shared" si="113"/>
        <v>0</v>
      </c>
      <c r="M148" s="269">
        <f t="shared" si="114"/>
        <v>0</v>
      </c>
      <c r="N148" s="269">
        <f t="shared" si="115"/>
        <v>0</v>
      </c>
      <c r="O148" s="269">
        <f t="shared" si="116"/>
        <v>0</v>
      </c>
      <c r="P148" s="269">
        <f t="shared" si="117"/>
        <v>0</v>
      </c>
      <c r="Q148" s="269">
        <f t="shared" si="118"/>
        <v>0</v>
      </c>
      <c r="R148" s="269">
        <f t="shared" si="119"/>
        <v>0</v>
      </c>
      <c r="S148" s="269">
        <f t="shared" si="120"/>
        <v>0</v>
      </c>
      <c r="T148" s="269">
        <f t="shared" si="121"/>
        <v>0</v>
      </c>
      <c r="U148" s="269">
        <f t="shared" si="122"/>
        <v>0</v>
      </c>
      <c r="V148" s="269">
        <f t="shared" si="123"/>
        <v>0</v>
      </c>
      <c r="W148" s="269">
        <f t="shared" si="124"/>
        <v>0</v>
      </c>
      <c r="X148" s="269">
        <f t="shared" si="125"/>
        <v>0</v>
      </c>
      <c r="Y148" s="269">
        <f t="shared" si="126"/>
        <v>0</v>
      </c>
      <c r="Z148" s="293"/>
      <c r="AA148" s="293"/>
      <c r="AB148" s="293"/>
      <c r="AC148" s="293"/>
      <c r="AD148" s="293"/>
      <c r="AE148" s="327"/>
      <c r="AF148" s="293"/>
      <c r="AG148" s="293"/>
      <c r="AH148" s="293"/>
      <c r="AI148" s="293"/>
      <c r="AJ148" s="293"/>
      <c r="AK148" s="269">
        <v>0</v>
      </c>
      <c r="AL148" s="270"/>
      <c r="AM148" s="270"/>
      <c r="AN148" s="270"/>
      <c r="AO148" s="270"/>
      <c r="AP148" s="293"/>
      <c r="AQ148" s="293"/>
      <c r="AR148" s="293"/>
      <c r="AS148" s="293"/>
      <c r="AT148" s="293"/>
      <c r="AU148" s="293"/>
      <c r="AV148" s="294"/>
      <c r="AZ148" s="203">
        <f t="shared" si="127"/>
        <v>0</v>
      </c>
      <c r="BA148" s="204" t="str">
        <f t="shared" si="128"/>
        <v>-</v>
      </c>
    </row>
    <row r="149" spans="2:53" s="2" customFormat="1" ht="15" customHeight="1" x14ac:dyDescent="0.25">
      <c r="B149" s="163" t="s">
        <v>324</v>
      </c>
      <c r="C149" s="582" t="s">
        <v>325</v>
      </c>
      <c r="D149" s="582"/>
      <c r="E149" s="582"/>
      <c r="F149" s="582"/>
      <c r="G149" s="321">
        <f>'Priedas 5'!$I$143</f>
        <v>0</v>
      </c>
      <c r="H149" s="269">
        <f t="shared" si="109"/>
        <v>0</v>
      </c>
      <c r="I149" s="269">
        <f t="shared" si="110"/>
        <v>0</v>
      </c>
      <c r="J149" s="269">
        <f t="shared" si="111"/>
        <v>0</v>
      </c>
      <c r="K149" s="269">
        <f t="shared" si="112"/>
        <v>0</v>
      </c>
      <c r="L149" s="269">
        <f t="shared" si="113"/>
        <v>0</v>
      </c>
      <c r="M149" s="269">
        <f t="shared" si="114"/>
        <v>0</v>
      </c>
      <c r="N149" s="269">
        <f t="shared" si="115"/>
        <v>0</v>
      </c>
      <c r="O149" s="269">
        <f t="shared" si="116"/>
        <v>0</v>
      </c>
      <c r="P149" s="269">
        <f t="shared" si="117"/>
        <v>0</v>
      </c>
      <c r="Q149" s="269">
        <f t="shared" si="118"/>
        <v>0</v>
      </c>
      <c r="R149" s="269">
        <f t="shared" si="119"/>
        <v>0</v>
      </c>
      <c r="S149" s="269">
        <f t="shared" si="120"/>
        <v>0</v>
      </c>
      <c r="T149" s="269">
        <f t="shared" si="121"/>
        <v>0</v>
      </c>
      <c r="U149" s="269">
        <f t="shared" si="122"/>
        <v>0</v>
      </c>
      <c r="V149" s="269">
        <f t="shared" si="123"/>
        <v>0</v>
      </c>
      <c r="W149" s="269">
        <f t="shared" si="124"/>
        <v>0</v>
      </c>
      <c r="X149" s="269">
        <f t="shared" si="125"/>
        <v>0</v>
      </c>
      <c r="Y149" s="269">
        <f t="shared" si="126"/>
        <v>0</v>
      </c>
      <c r="Z149" s="293"/>
      <c r="AA149" s="293"/>
      <c r="AB149" s="293"/>
      <c r="AC149" s="293"/>
      <c r="AD149" s="293"/>
      <c r="AE149" s="327"/>
      <c r="AF149" s="293"/>
      <c r="AG149" s="293"/>
      <c r="AH149" s="293"/>
      <c r="AI149" s="293"/>
      <c r="AJ149" s="293"/>
      <c r="AK149" s="269">
        <v>0</v>
      </c>
      <c r="AL149" s="270"/>
      <c r="AM149" s="270"/>
      <c r="AN149" s="270"/>
      <c r="AO149" s="270"/>
      <c r="AP149" s="293"/>
      <c r="AQ149" s="293"/>
      <c r="AR149" s="293"/>
      <c r="AS149" s="293"/>
      <c r="AT149" s="293"/>
      <c r="AU149" s="293"/>
      <c r="AV149" s="294"/>
      <c r="AZ149" s="203">
        <f t="shared" si="127"/>
        <v>0</v>
      </c>
      <c r="BA149" s="204" t="str">
        <f t="shared" si="128"/>
        <v>-</v>
      </c>
    </row>
    <row r="150" spans="2:53" s="2" customFormat="1" ht="15" customHeight="1" x14ac:dyDescent="0.25">
      <c r="B150" s="163" t="s">
        <v>326</v>
      </c>
      <c r="C150" s="582" t="s">
        <v>327</v>
      </c>
      <c r="D150" s="582"/>
      <c r="E150" s="582"/>
      <c r="F150" s="582"/>
      <c r="G150" s="321">
        <f>'Priedas 5'!$I$144</f>
        <v>0</v>
      </c>
      <c r="H150" s="269">
        <f t="shared" si="109"/>
        <v>0</v>
      </c>
      <c r="I150" s="269">
        <f t="shared" si="110"/>
        <v>0</v>
      </c>
      <c r="J150" s="269">
        <f t="shared" si="111"/>
        <v>0</v>
      </c>
      <c r="K150" s="269">
        <f t="shared" si="112"/>
        <v>0</v>
      </c>
      <c r="L150" s="269">
        <f t="shared" si="113"/>
        <v>0</v>
      </c>
      <c r="M150" s="269">
        <f t="shared" si="114"/>
        <v>0</v>
      </c>
      <c r="N150" s="269">
        <f t="shared" si="115"/>
        <v>0</v>
      </c>
      <c r="O150" s="269">
        <f t="shared" si="116"/>
        <v>0</v>
      </c>
      <c r="P150" s="269">
        <f t="shared" si="117"/>
        <v>0</v>
      </c>
      <c r="Q150" s="269">
        <f t="shared" si="118"/>
        <v>0</v>
      </c>
      <c r="R150" s="269">
        <f t="shared" si="119"/>
        <v>0</v>
      </c>
      <c r="S150" s="269">
        <f t="shared" si="120"/>
        <v>0</v>
      </c>
      <c r="T150" s="269">
        <f t="shared" si="121"/>
        <v>0</v>
      </c>
      <c r="U150" s="269">
        <f t="shared" si="122"/>
        <v>0</v>
      </c>
      <c r="V150" s="269">
        <f t="shared" si="123"/>
        <v>0</v>
      </c>
      <c r="W150" s="269">
        <f t="shared" si="124"/>
        <v>0</v>
      </c>
      <c r="X150" s="269">
        <f t="shared" si="125"/>
        <v>0</v>
      </c>
      <c r="Y150" s="269">
        <f t="shared" si="126"/>
        <v>0</v>
      </c>
      <c r="Z150" s="293"/>
      <c r="AA150" s="293"/>
      <c r="AB150" s="293"/>
      <c r="AC150" s="293"/>
      <c r="AD150" s="293"/>
      <c r="AE150" s="327"/>
      <c r="AF150" s="293"/>
      <c r="AG150" s="293"/>
      <c r="AH150" s="293"/>
      <c r="AI150" s="293"/>
      <c r="AJ150" s="293"/>
      <c r="AK150" s="269">
        <v>0</v>
      </c>
      <c r="AL150" s="270"/>
      <c r="AM150" s="270"/>
      <c r="AN150" s="270"/>
      <c r="AO150" s="270"/>
      <c r="AP150" s="293"/>
      <c r="AQ150" s="293"/>
      <c r="AR150" s="293"/>
      <c r="AS150" s="293"/>
      <c r="AT150" s="293"/>
      <c r="AU150" s="293"/>
      <c r="AV150" s="294"/>
      <c r="AZ150" s="203">
        <f t="shared" si="127"/>
        <v>0</v>
      </c>
      <c r="BA150" s="204" t="str">
        <f t="shared" si="128"/>
        <v>-</v>
      </c>
    </row>
    <row r="151" spans="2:53" s="2" customFormat="1" ht="15" customHeight="1" x14ac:dyDescent="0.25">
      <c r="B151" s="163" t="s">
        <v>328</v>
      </c>
      <c r="C151" s="582" t="s">
        <v>329</v>
      </c>
      <c r="D151" s="582"/>
      <c r="E151" s="582"/>
      <c r="F151" s="582"/>
      <c r="G151" s="321">
        <f>'Priedas 5'!$I$145</f>
        <v>0</v>
      </c>
      <c r="H151" s="269">
        <f t="shared" si="109"/>
        <v>0</v>
      </c>
      <c r="I151" s="269">
        <f t="shared" si="110"/>
        <v>0</v>
      </c>
      <c r="J151" s="269">
        <f t="shared" si="111"/>
        <v>0</v>
      </c>
      <c r="K151" s="269">
        <f t="shared" si="112"/>
        <v>0</v>
      </c>
      <c r="L151" s="269">
        <f t="shared" si="113"/>
        <v>0</v>
      </c>
      <c r="M151" s="269">
        <f t="shared" si="114"/>
        <v>0</v>
      </c>
      <c r="N151" s="269">
        <f t="shared" si="115"/>
        <v>0</v>
      </c>
      <c r="O151" s="269">
        <f t="shared" si="116"/>
        <v>0</v>
      </c>
      <c r="P151" s="269">
        <f t="shared" si="117"/>
        <v>0</v>
      </c>
      <c r="Q151" s="269">
        <f t="shared" si="118"/>
        <v>0</v>
      </c>
      <c r="R151" s="269">
        <f t="shared" si="119"/>
        <v>0</v>
      </c>
      <c r="S151" s="269">
        <f t="shared" si="120"/>
        <v>0</v>
      </c>
      <c r="T151" s="269">
        <f t="shared" si="121"/>
        <v>0</v>
      </c>
      <c r="U151" s="269">
        <f t="shared" si="122"/>
        <v>0</v>
      </c>
      <c r="V151" s="269">
        <f t="shared" si="123"/>
        <v>0</v>
      </c>
      <c r="W151" s="269">
        <f t="shared" si="124"/>
        <v>0</v>
      </c>
      <c r="X151" s="269">
        <f t="shared" si="125"/>
        <v>0</v>
      </c>
      <c r="Y151" s="269">
        <f t="shared" si="126"/>
        <v>0</v>
      </c>
      <c r="Z151" s="293"/>
      <c r="AA151" s="293"/>
      <c r="AB151" s="293"/>
      <c r="AC151" s="293"/>
      <c r="AD151" s="293"/>
      <c r="AE151" s="327"/>
      <c r="AF151" s="293"/>
      <c r="AG151" s="293"/>
      <c r="AH151" s="293"/>
      <c r="AI151" s="293"/>
      <c r="AJ151" s="293"/>
      <c r="AK151" s="269">
        <v>0</v>
      </c>
      <c r="AL151" s="270"/>
      <c r="AM151" s="270"/>
      <c r="AN151" s="270"/>
      <c r="AO151" s="270"/>
      <c r="AP151" s="293"/>
      <c r="AQ151" s="293"/>
      <c r="AR151" s="293"/>
      <c r="AS151" s="293"/>
      <c r="AT151" s="293"/>
      <c r="AU151" s="293"/>
      <c r="AV151" s="294"/>
      <c r="AZ151" s="203">
        <f t="shared" si="127"/>
        <v>0</v>
      </c>
      <c r="BA151" s="204" t="str">
        <f t="shared" si="128"/>
        <v>-</v>
      </c>
    </row>
    <row r="152" spans="2:53" s="2" customFormat="1" ht="15" customHeight="1" x14ac:dyDescent="0.25">
      <c r="B152" s="163" t="s">
        <v>330</v>
      </c>
      <c r="C152" s="582" t="s">
        <v>401</v>
      </c>
      <c r="D152" s="582"/>
      <c r="E152" s="582"/>
      <c r="F152" s="582"/>
      <c r="G152" s="321">
        <f>'Priedas 5'!$I$146</f>
        <v>0</v>
      </c>
      <c r="H152" s="269">
        <f t="shared" si="109"/>
        <v>0</v>
      </c>
      <c r="I152" s="269">
        <f t="shared" si="110"/>
        <v>0</v>
      </c>
      <c r="J152" s="269">
        <f t="shared" si="111"/>
        <v>0</v>
      </c>
      <c r="K152" s="269">
        <f t="shared" si="112"/>
        <v>0</v>
      </c>
      <c r="L152" s="269">
        <f t="shared" si="113"/>
        <v>0</v>
      </c>
      <c r="M152" s="269">
        <f t="shared" si="114"/>
        <v>0</v>
      </c>
      <c r="N152" s="269">
        <f t="shared" si="115"/>
        <v>0</v>
      </c>
      <c r="O152" s="269">
        <f t="shared" si="116"/>
        <v>0</v>
      </c>
      <c r="P152" s="269">
        <f t="shared" si="117"/>
        <v>0</v>
      </c>
      <c r="Q152" s="269">
        <f t="shared" si="118"/>
        <v>0</v>
      </c>
      <c r="R152" s="269">
        <f t="shared" si="119"/>
        <v>0</v>
      </c>
      <c r="S152" s="269">
        <f t="shared" si="120"/>
        <v>0</v>
      </c>
      <c r="T152" s="269">
        <f t="shared" si="121"/>
        <v>0</v>
      </c>
      <c r="U152" s="269">
        <f t="shared" si="122"/>
        <v>0</v>
      </c>
      <c r="V152" s="269">
        <f t="shared" si="123"/>
        <v>0</v>
      </c>
      <c r="W152" s="269">
        <f t="shared" si="124"/>
        <v>0</v>
      </c>
      <c r="X152" s="269">
        <f t="shared" si="125"/>
        <v>0</v>
      </c>
      <c r="Y152" s="269">
        <f t="shared" si="126"/>
        <v>0</v>
      </c>
      <c r="Z152" s="293"/>
      <c r="AA152" s="293"/>
      <c r="AB152" s="293"/>
      <c r="AC152" s="293"/>
      <c r="AD152" s="293"/>
      <c r="AE152" s="327"/>
      <c r="AF152" s="293"/>
      <c r="AG152" s="293"/>
      <c r="AH152" s="293"/>
      <c r="AI152" s="293"/>
      <c r="AJ152" s="293"/>
      <c r="AK152" s="269">
        <v>0</v>
      </c>
      <c r="AL152" s="270"/>
      <c r="AM152" s="270"/>
      <c r="AN152" s="270"/>
      <c r="AO152" s="270"/>
      <c r="AP152" s="293"/>
      <c r="AQ152" s="293"/>
      <c r="AR152" s="293"/>
      <c r="AS152" s="293"/>
      <c r="AT152" s="293"/>
      <c r="AU152" s="293"/>
      <c r="AV152" s="294"/>
      <c r="AZ152" s="203">
        <f t="shared" si="127"/>
        <v>0</v>
      </c>
      <c r="BA152" s="204" t="str">
        <f t="shared" si="128"/>
        <v>-</v>
      </c>
    </row>
    <row r="153" spans="2:53" s="2" customFormat="1" ht="15" customHeight="1" x14ac:dyDescent="0.25">
      <c r="B153" s="163" t="s">
        <v>332</v>
      </c>
      <c r="C153" s="582" t="str">
        <f>'Priedas 5'!$C$147</f>
        <v>Kitos rinkodaros, pardavimų sąnaudos (Registro c. išl.)</v>
      </c>
      <c r="D153" s="582"/>
      <c r="E153" s="582"/>
      <c r="F153" s="582"/>
      <c r="G153" s="321">
        <f>'Priedas 5'!$I$147</f>
        <v>0</v>
      </c>
      <c r="H153" s="269">
        <f t="shared" si="109"/>
        <v>0</v>
      </c>
      <c r="I153" s="269">
        <f t="shared" si="110"/>
        <v>0</v>
      </c>
      <c r="J153" s="269">
        <f t="shared" si="111"/>
        <v>0</v>
      </c>
      <c r="K153" s="269">
        <f t="shared" si="112"/>
        <v>0</v>
      </c>
      <c r="L153" s="269">
        <f t="shared" si="113"/>
        <v>0</v>
      </c>
      <c r="M153" s="269">
        <f t="shared" si="114"/>
        <v>0</v>
      </c>
      <c r="N153" s="269">
        <f t="shared" si="115"/>
        <v>0</v>
      </c>
      <c r="O153" s="269">
        <f t="shared" si="116"/>
        <v>0</v>
      </c>
      <c r="P153" s="269">
        <f t="shared" si="117"/>
        <v>0</v>
      </c>
      <c r="Q153" s="269">
        <f t="shared" si="118"/>
        <v>0</v>
      </c>
      <c r="R153" s="269">
        <f t="shared" si="119"/>
        <v>0</v>
      </c>
      <c r="S153" s="269">
        <f t="shared" si="120"/>
        <v>0</v>
      </c>
      <c r="T153" s="269">
        <f t="shared" si="121"/>
        <v>0</v>
      </c>
      <c r="U153" s="269">
        <f t="shared" si="122"/>
        <v>0</v>
      </c>
      <c r="V153" s="269">
        <f t="shared" si="123"/>
        <v>0</v>
      </c>
      <c r="W153" s="269">
        <f t="shared" si="124"/>
        <v>0</v>
      </c>
      <c r="X153" s="269">
        <f t="shared" si="125"/>
        <v>0</v>
      </c>
      <c r="Y153" s="269">
        <f t="shared" si="126"/>
        <v>0</v>
      </c>
      <c r="Z153" s="293"/>
      <c r="AA153" s="293"/>
      <c r="AB153" s="293"/>
      <c r="AC153" s="293"/>
      <c r="AD153" s="293"/>
      <c r="AE153" s="327"/>
      <c r="AF153" s="293"/>
      <c r="AG153" s="293"/>
      <c r="AH153" s="293"/>
      <c r="AI153" s="293"/>
      <c r="AJ153" s="293"/>
      <c r="AK153" s="269">
        <v>0</v>
      </c>
      <c r="AL153" s="270"/>
      <c r="AM153" s="270"/>
      <c r="AN153" s="270"/>
      <c r="AO153" s="270"/>
      <c r="AP153" s="293"/>
      <c r="AQ153" s="293"/>
      <c r="AR153" s="293"/>
      <c r="AS153" s="293"/>
      <c r="AT153" s="293"/>
      <c r="AU153" s="293"/>
      <c r="AV153" s="294"/>
      <c r="AZ153" s="203">
        <f t="shared" si="127"/>
        <v>0</v>
      </c>
      <c r="BA153" s="204" t="str">
        <f t="shared" si="128"/>
        <v>-</v>
      </c>
    </row>
    <row r="154" spans="2:53" s="2" customFormat="1" ht="15" customHeight="1" x14ac:dyDescent="0.25">
      <c r="B154" s="163" t="s">
        <v>334</v>
      </c>
      <c r="C154" s="582" t="str">
        <f>'Priedas 5'!$C$148</f>
        <v/>
      </c>
      <c r="D154" s="582"/>
      <c r="E154" s="582"/>
      <c r="F154" s="582"/>
      <c r="G154" s="321">
        <f>'Priedas 5'!$I$148</f>
        <v>0</v>
      </c>
      <c r="H154" s="269">
        <f t="shared" si="109"/>
        <v>0</v>
      </c>
      <c r="I154" s="269">
        <f t="shared" si="110"/>
        <v>0</v>
      </c>
      <c r="J154" s="269">
        <f t="shared" si="111"/>
        <v>0</v>
      </c>
      <c r="K154" s="269">
        <f t="shared" si="112"/>
        <v>0</v>
      </c>
      <c r="L154" s="269">
        <f t="shared" si="113"/>
        <v>0</v>
      </c>
      <c r="M154" s="269">
        <f t="shared" si="114"/>
        <v>0</v>
      </c>
      <c r="N154" s="269">
        <f t="shared" si="115"/>
        <v>0</v>
      </c>
      <c r="O154" s="269">
        <f t="shared" si="116"/>
        <v>0</v>
      </c>
      <c r="P154" s="269">
        <f t="shared" si="117"/>
        <v>0</v>
      </c>
      <c r="Q154" s="269">
        <f t="shared" si="118"/>
        <v>0</v>
      </c>
      <c r="R154" s="269">
        <f t="shared" si="119"/>
        <v>0</v>
      </c>
      <c r="S154" s="269">
        <f t="shared" si="120"/>
        <v>0</v>
      </c>
      <c r="T154" s="269">
        <f t="shared" si="121"/>
        <v>0</v>
      </c>
      <c r="U154" s="269">
        <f t="shared" si="122"/>
        <v>0</v>
      </c>
      <c r="V154" s="269">
        <f t="shared" si="123"/>
        <v>0</v>
      </c>
      <c r="W154" s="269">
        <f t="shared" si="124"/>
        <v>0</v>
      </c>
      <c r="X154" s="269">
        <f t="shared" si="125"/>
        <v>0</v>
      </c>
      <c r="Y154" s="269">
        <f t="shared" si="126"/>
        <v>0</v>
      </c>
      <c r="Z154" s="293"/>
      <c r="AA154" s="293"/>
      <c r="AB154" s="293"/>
      <c r="AC154" s="293"/>
      <c r="AD154" s="293"/>
      <c r="AE154" s="327"/>
      <c r="AF154" s="293"/>
      <c r="AG154" s="293"/>
      <c r="AH154" s="293"/>
      <c r="AI154" s="293"/>
      <c r="AJ154" s="293"/>
      <c r="AK154" s="269">
        <v>0</v>
      </c>
      <c r="AL154" s="270"/>
      <c r="AM154" s="270"/>
      <c r="AN154" s="270"/>
      <c r="AO154" s="270"/>
      <c r="AP154" s="293"/>
      <c r="AQ154" s="293"/>
      <c r="AR154" s="293"/>
      <c r="AS154" s="293"/>
      <c r="AT154" s="293"/>
      <c r="AU154" s="293"/>
      <c r="AV154" s="294"/>
      <c r="AZ154" s="203">
        <f t="shared" si="127"/>
        <v>0</v>
      </c>
      <c r="BA154" s="204" t="str">
        <f t="shared" si="128"/>
        <v>-</v>
      </c>
    </row>
    <row r="155" spans="2:53" s="2" customFormat="1" ht="15" x14ac:dyDescent="0.25">
      <c r="B155" s="155" t="s">
        <v>335</v>
      </c>
      <c r="C155" s="589" t="s">
        <v>336</v>
      </c>
      <c r="D155" s="590"/>
      <c r="E155" s="590"/>
      <c r="F155" s="590"/>
      <c r="G155" s="323">
        <f>'Priedas 5'!$I$149</f>
        <v>0</v>
      </c>
      <c r="H155" s="324">
        <f t="shared" ref="H155:AV155" si="129">SUM(H156:H157)</f>
        <v>0</v>
      </c>
      <c r="I155" s="324">
        <f t="shared" si="129"/>
        <v>0</v>
      </c>
      <c r="J155" s="324">
        <f t="shared" si="129"/>
        <v>0</v>
      </c>
      <c r="K155" s="324">
        <f t="shared" si="129"/>
        <v>0</v>
      </c>
      <c r="L155" s="324">
        <f t="shared" si="129"/>
        <v>0</v>
      </c>
      <c r="M155" s="324">
        <f t="shared" si="129"/>
        <v>0</v>
      </c>
      <c r="N155" s="324">
        <f t="shared" si="129"/>
        <v>0</v>
      </c>
      <c r="O155" s="324">
        <f t="shared" si="129"/>
        <v>0</v>
      </c>
      <c r="P155" s="324">
        <f t="shared" si="129"/>
        <v>0</v>
      </c>
      <c r="Q155" s="324">
        <f t="shared" si="129"/>
        <v>0</v>
      </c>
      <c r="R155" s="324">
        <f t="shared" si="129"/>
        <v>0</v>
      </c>
      <c r="S155" s="324">
        <f t="shared" si="129"/>
        <v>0</v>
      </c>
      <c r="T155" s="324">
        <f t="shared" si="129"/>
        <v>0</v>
      </c>
      <c r="U155" s="324">
        <f t="shared" si="129"/>
        <v>0</v>
      </c>
      <c r="V155" s="324">
        <f t="shared" si="129"/>
        <v>0</v>
      </c>
      <c r="W155" s="324">
        <f t="shared" si="129"/>
        <v>0</v>
      </c>
      <c r="X155" s="324">
        <f t="shared" si="129"/>
        <v>0</v>
      </c>
      <c r="Y155" s="324">
        <f t="shared" si="129"/>
        <v>0</v>
      </c>
      <c r="Z155" s="324">
        <f t="shared" si="129"/>
        <v>0</v>
      </c>
      <c r="AA155" s="324">
        <f t="shared" si="129"/>
        <v>0</v>
      </c>
      <c r="AB155" s="324">
        <f t="shared" si="129"/>
        <v>0</v>
      </c>
      <c r="AC155" s="324">
        <f t="shared" si="129"/>
        <v>0</v>
      </c>
      <c r="AD155" s="324">
        <f t="shared" si="129"/>
        <v>0</v>
      </c>
      <c r="AE155" s="325">
        <f t="shared" si="129"/>
        <v>0</v>
      </c>
      <c r="AF155" s="324">
        <f t="shared" si="129"/>
        <v>0</v>
      </c>
      <c r="AG155" s="324">
        <f t="shared" si="129"/>
        <v>0</v>
      </c>
      <c r="AH155" s="324">
        <f t="shared" si="129"/>
        <v>0</v>
      </c>
      <c r="AI155" s="324">
        <f t="shared" si="129"/>
        <v>0</v>
      </c>
      <c r="AJ155" s="324">
        <f t="shared" si="129"/>
        <v>0</v>
      </c>
      <c r="AK155" s="278">
        <f t="shared" si="129"/>
        <v>0</v>
      </c>
      <c r="AL155" s="324">
        <f t="shared" si="129"/>
        <v>0</v>
      </c>
      <c r="AM155" s="324">
        <f t="shared" si="129"/>
        <v>0</v>
      </c>
      <c r="AN155" s="324">
        <f t="shared" si="129"/>
        <v>0</v>
      </c>
      <c r="AO155" s="324">
        <f t="shared" si="129"/>
        <v>0</v>
      </c>
      <c r="AP155" s="324">
        <f t="shared" si="129"/>
        <v>0</v>
      </c>
      <c r="AQ155" s="324">
        <f t="shared" si="129"/>
        <v>0</v>
      </c>
      <c r="AR155" s="324">
        <f t="shared" si="129"/>
        <v>0</v>
      </c>
      <c r="AS155" s="324">
        <f t="shared" si="129"/>
        <v>0</v>
      </c>
      <c r="AT155" s="324">
        <f t="shared" si="129"/>
        <v>0</v>
      </c>
      <c r="AU155" s="324">
        <f t="shared" si="129"/>
        <v>0</v>
      </c>
      <c r="AV155" s="326">
        <f t="shared" si="129"/>
        <v>0</v>
      </c>
      <c r="AZ155" s="203">
        <f t="shared" si="127"/>
        <v>0</v>
      </c>
      <c r="BA155" s="204" t="str">
        <f t="shared" si="128"/>
        <v>-</v>
      </c>
    </row>
    <row r="156" spans="2:53" s="2" customFormat="1" ht="15" x14ac:dyDescent="0.25">
      <c r="B156" s="148" t="s">
        <v>337</v>
      </c>
      <c r="C156" s="582" t="s">
        <v>338</v>
      </c>
      <c r="D156" s="582"/>
      <c r="E156" s="582"/>
      <c r="F156" s="582"/>
      <c r="G156" s="321">
        <f>'Priedas 5'!$I$150</f>
        <v>0</v>
      </c>
      <c r="H156" s="269">
        <f t="shared" ref="H156:Q157" si="130">SUM(AE156)</f>
        <v>0</v>
      </c>
      <c r="I156" s="269">
        <f t="shared" si="130"/>
        <v>0</v>
      </c>
      <c r="J156" s="269">
        <f t="shared" si="130"/>
        <v>0</v>
      </c>
      <c r="K156" s="269">
        <f t="shared" si="130"/>
        <v>0</v>
      </c>
      <c r="L156" s="269">
        <f t="shared" si="130"/>
        <v>0</v>
      </c>
      <c r="M156" s="269">
        <f t="shared" si="130"/>
        <v>0</v>
      </c>
      <c r="N156" s="269">
        <f t="shared" si="130"/>
        <v>0</v>
      </c>
      <c r="O156" s="269">
        <f t="shared" si="130"/>
        <v>0</v>
      </c>
      <c r="P156" s="269">
        <f t="shared" si="130"/>
        <v>0</v>
      </c>
      <c r="Q156" s="269">
        <f t="shared" si="130"/>
        <v>0</v>
      </c>
      <c r="R156" s="269">
        <f t="shared" ref="R156:Y157" si="131">SUM(AO156)</f>
        <v>0</v>
      </c>
      <c r="S156" s="269">
        <f t="shared" si="131"/>
        <v>0</v>
      </c>
      <c r="T156" s="269">
        <f t="shared" si="131"/>
        <v>0</v>
      </c>
      <c r="U156" s="269">
        <f t="shared" si="131"/>
        <v>0</v>
      </c>
      <c r="V156" s="269">
        <f t="shared" si="131"/>
        <v>0</v>
      </c>
      <c r="W156" s="269">
        <f t="shared" si="131"/>
        <v>0</v>
      </c>
      <c r="X156" s="269">
        <f t="shared" si="131"/>
        <v>0</v>
      </c>
      <c r="Y156" s="269">
        <f t="shared" si="131"/>
        <v>0</v>
      </c>
      <c r="Z156" s="270"/>
      <c r="AA156" s="270"/>
      <c r="AB156" s="270"/>
      <c r="AC156" s="270"/>
      <c r="AD156" s="270"/>
      <c r="AE156" s="322"/>
      <c r="AF156" s="270"/>
      <c r="AG156" s="270"/>
      <c r="AH156" s="270"/>
      <c r="AI156" s="270"/>
      <c r="AJ156" s="270"/>
      <c r="AK156" s="269">
        <v>0</v>
      </c>
      <c r="AL156" s="270"/>
      <c r="AM156" s="270"/>
      <c r="AN156" s="270"/>
      <c r="AO156" s="270"/>
      <c r="AP156" s="270"/>
      <c r="AQ156" s="270"/>
      <c r="AR156" s="270"/>
      <c r="AS156" s="270"/>
      <c r="AT156" s="270"/>
      <c r="AU156" s="270"/>
      <c r="AV156" s="271"/>
      <c r="AZ156" s="203">
        <f t="shared" si="127"/>
        <v>0</v>
      </c>
      <c r="BA156" s="204" t="str">
        <f t="shared" si="128"/>
        <v>-</v>
      </c>
    </row>
    <row r="157" spans="2:53" s="2" customFormat="1" ht="15" customHeight="1" x14ac:dyDescent="0.25">
      <c r="B157" s="148" t="s">
        <v>339</v>
      </c>
      <c r="C157" s="582" t="str">
        <f>'Priedas 5'!$C$151</f>
        <v>Kitos sąnaudos, susijusios su šilumos ūkio turto nuoma, koncesija (nurodyti)</v>
      </c>
      <c r="D157" s="582"/>
      <c r="E157" s="582"/>
      <c r="F157" s="582"/>
      <c r="G157" s="321">
        <f>'Priedas 5'!$I$151</f>
        <v>0</v>
      </c>
      <c r="H157" s="269">
        <f t="shared" si="130"/>
        <v>0</v>
      </c>
      <c r="I157" s="269">
        <f t="shared" si="130"/>
        <v>0</v>
      </c>
      <c r="J157" s="269">
        <f t="shared" si="130"/>
        <v>0</v>
      </c>
      <c r="K157" s="269">
        <f t="shared" si="130"/>
        <v>0</v>
      </c>
      <c r="L157" s="269">
        <f t="shared" si="130"/>
        <v>0</v>
      </c>
      <c r="M157" s="269">
        <f t="shared" si="130"/>
        <v>0</v>
      </c>
      <c r="N157" s="269">
        <f t="shared" si="130"/>
        <v>0</v>
      </c>
      <c r="O157" s="269">
        <f t="shared" si="130"/>
        <v>0</v>
      </c>
      <c r="P157" s="269">
        <f t="shared" si="130"/>
        <v>0</v>
      </c>
      <c r="Q157" s="269">
        <f t="shared" si="130"/>
        <v>0</v>
      </c>
      <c r="R157" s="269">
        <f t="shared" si="131"/>
        <v>0</v>
      </c>
      <c r="S157" s="269">
        <f t="shared" si="131"/>
        <v>0</v>
      </c>
      <c r="T157" s="269">
        <f t="shared" si="131"/>
        <v>0</v>
      </c>
      <c r="U157" s="269">
        <f t="shared" si="131"/>
        <v>0</v>
      </c>
      <c r="V157" s="269">
        <f t="shared" si="131"/>
        <v>0</v>
      </c>
      <c r="W157" s="269">
        <f t="shared" si="131"/>
        <v>0</v>
      </c>
      <c r="X157" s="269">
        <f t="shared" si="131"/>
        <v>0</v>
      </c>
      <c r="Y157" s="269">
        <f t="shared" si="131"/>
        <v>0</v>
      </c>
      <c r="Z157" s="270"/>
      <c r="AA157" s="270"/>
      <c r="AB157" s="270"/>
      <c r="AC157" s="270"/>
      <c r="AD157" s="270"/>
      <c r="AE157" s="322"/>
      <c r="AF157" s="270"/>
      <c r="AG157" s="270"/>
      <c r="AH157" s="270"/>
      <c r="AI157" s="270"/>
      <c r="AJ157" s="270"/>
      <c r="AK157" s="269">
        <v>0</v>
      </c>
      <c r="AL157" s="270"/>
      <c r="AM157" s="270"/>
      <c r="AN157" s="270"/>
      <c r="AO157" s="270"/>
      <c r="AP157" s="270"/>
      <c r="AQ157" s="270"/>
      <c r="AR157" s="270"/>
      <c r="AS157" s="270"/>
      <c r="AT157" s="270"/>
      <c r="AU157" s="270"/>
      <c r="AV157" s="271"/>
      <c r="AZ157" s="203">
        <f t="shared" si="127"/>
        <v>0</v>
      </c>
      <c r="BA157" s="204" t="str">
        <f t="shared" si="128"/>
        <v>-</v>
      </c>
    </row>
    <row r="158" spans="2:53" s="2" customFormat="1" ht="15" x14ac:dyDescent="0.25">
      <c r="B158" s="155" t="s">
        <v>341</v>
      </c>
      <c r="C158" s="590" t="s">
        <v>342</v>
      </c>
      <c r="D158" s="590"/>
      <c r="E158" s="590"/>
      <c r="F158" s="590"/>
      <c r="G158" s="323">
        <f>'Priedas 5'!$I$152</f>
        <v>0</v>
      </c>
      <c r="H158" s="324">
        <f t="shared" ref="H158:AV158" si="132">SUM(H159:H174)</f>
        <v>0</v>
      </c>
      <c r="I158" s="324">
        <f t="shared" si="132"/>
        <v>0</v>
      </c>
      <c r="J158" s="324">
        <f t="shared" si="132"/>
        <v>0</v>
      </c>
      <c r="K158" s="324">
        <f t="shared" si="132"/>
        <v>0</v>
      </c>
      <c r="L158" s="324">
        <f t="shared" si="132"/>
        <v>0</v>
      </c>
      <c r="M158" s="324">
        <f t="shared" si="132"/>
        <v>0</v>
      </c>
      <c r="N158" s="324">
        <f t="shared" si="132"/>
        <v>0</v>
      </c>
      <c r="O158" s="324">
        <f t="shared" si="132"/>
        <v>0</v>
      </c>
      <c r="P158" s="324">
        <f t="shared" si="132"/>
        <v>0</v>
      </c>
      <c r="Q158" s="324">
        <f t="shared" si="132"/>
        <v>0</v>
      </c>
      <c r="R158" s="324">
        <f t="shared" si="132"/>
        <v>0</v>
      </c>
      <c r="S158" s="324">
        <f t="shared" si="132"/>
        <v>0</v>
      </c>
      <c r="T158" s="324">
        <f t="shared" si="132"/>
        <v>0</v>
      </c>
      <c r="U158" s="324">
        <f t="shared" si="132"/>
        <v>0</v>
      </c>
      <c r="V158" s="324">
        <f t="shared" si="132"/>
        <v>0</v>
      </c>
      <c r="W158" s="324">
        <f t="shared" si="132"/>
        <v>0</v>
      </c>
      <c r="X158" s="324">
        <f t="shared" si="132"/>
        <v>0</v>
      </c>
      <c r="Y158" s="324">
        <f t="shared" si="132"/>
        <v>0</v>
      </c>
      <c r="Z158" s="324">
        <f t="shared" si="132"/>
        <v>0</v>
      </c>
      <c r="AA158" s="324">
        <f t="shared" si="132"/>
        <v>0</v>
      </c>
      <c r="AB158" s="324">
        <f t="shared" si="132"/>
        <v>0</v>
      </c>
      <c r="AC158" s="324">
        <f t="shared" si="132"/>
        <v>0</v>
      </c>
      <c r="AD158" s="324">
        <f t="shared" si="132"/>
        <v>0</v>
      </c>
      <c r="AE158" s="325">
        <f t="shared" si="132"/>
        <v>0</v>
      </c>
      <c r="AF158" s="324">
        <f t="shared" si="132"/>
        <v>0</v>
      </c>
      <c r="AG158" s="324">
        <f t="shared" si="132"/>
        <v>0</v>
      </c>
      <c r="AH158" s="324">
        <f t="shared" si="132"/>
        <v>0</v>
      </c>
      <c r="AI158" s="324">
        <f t="shared" si="132"/>
        <v>0</v>
      </c>
      <c r="AJ158" s="324">
        <f t="shared" si="132"/>
        <v>0</v>
      </c>
      <c r="AK158" s="278">
        <f t="shared" si="132"/>
        <v>0</v>
      </c>
      <c r="AL158" s="324">
        <f t="shared" si="132"/>
        <v>0</v>
      </c>
      <c r="AM158" s="324">
        <f t="shared" si="132"/>
        <v>0</v>
      </c>
      <c r="AN158" s="324">
        <f t="shared" si="132"/>
        <v>0</v>
      </c>
      <c r="AO158" s="324">
        <f t="shared" si="132"/>
        <v>0</v>
      </c>
      <c r="AP158" s="324">
        <f t="shared" si="132"/>
        <v>0</v>
      </c>
      <c r="AQ158" s="324">
        <f t="shared" si="132"/>
        <v>0</v>
      </c>
      <c r="AR158" s="324">
        <f t="shared" si="132"/>
        <v>0</v>
      </c>
      <c r="AS158" s="324">
        <f t="shared" si="132"/>
        <v>0</v>
      </c>
      <c r="AT158" s="324">
        <f t="shared" si="132"/>
        <v>0</v>
      </c>
      <c r="AU158" s="324">
        <f t="shared" si="132"/>
        <v>0</v>
      </c>
      <c r="AV158" s="326">
        <f t="shared" si="132"/>
        <v>0</v>
      </c>
      <c r="AZ158" s="203">
        <f t="shared" si="127"/>
        <v>0</v>
      </c>
      <c r="BA158" s="204" t="str">
        <f t="shared" si="128"/>
        <v>-</v>
      </c>
    </row>
    <row r="159" spans="2:53" s="2" customFormat="1" ht="15" customHeight="1" x14ac:dyDescent="0.25">
      <c r="B159" s="163" t="s">
        <v>343</v>
      </c>
      <c r="C159" s="592" t="s">
        <v>344</v>
      </c>
      <c r="D159" s="582"/>
      <c r="E159" s="582"/>
      <c r="F159" s="582"/>
      <c r="G159" s="321">
        <f>'Priedas 5'!$I$153</f>
        <v>0</v>
      </c>
      <c r="H159" s="269">
        <f t="shared" ref="H159:H174" si="133">SUM(AE159)</f>
        <v>0</v>
      </c>
      <c r="I159" s="269">
        <f t="shared" ref="I159:I174" si="134">SUM(AF159)</f>
        <v>0</v>
      </c>
      <c r="J159" s="269">
        <f t="shared" ref="J159:J174" si="135">SUM(AG159)</f>
        <v>0</v>
      </c>
      <c r="K159" s="269">
        <f t="shared" ref="K159:K174" si="136">SUM(AH159)</f>
        <v>0</v>
      </c>
      <c r="L159" s="269">
        <f t="shared" ref="L159:L174" si="137">SUM(AI159)</f>
        <v>0</v>
      </c>
      <c r="M159" s="269">
        <f t="shared" ref="M159:M174" si="138">SUM(AJ159)</f>
        <v>0</v>
      </c>
      <c r="N159" s="269">
        <f t="shared" ref="N159:N174" si="139">SUM(AK159)</f>
        <v>0</v>
      </c>
      <c r="O159" s="269">
        <f t="shared" ref="O159:O174" si="140">SUM(AL159)</f>
        <v>0</v>
      </c>
      <c r="P159" s="269">
        <f t="shared" ref="P159:P174" si="141">SUM(AM159)</f>
        <v>0</v>
      </c>
      <c r="Q159" s="269">
        <f t="shared" ref="Q159:Q174" si="142">SUM(AN159)</f>
        <v>0</v>
      </c>
      <c r="R159" s="269">
        <f t="shared" ref="R159:R174" si="143">SUM(AO159)</f>
        <v>0</v>
      </c>
      <c r="S159" s="269">
        <f t="shared" ref="S159:S174" si="144">SUM(AP159)</f>
        <v>0</v>
      </c>
      <c r="T159" s="269">
        <f t="shared" ref="T159:T174" si="145">SUM(AQ159)</f>
        <v>0</v>
      </c>
      <c r="U159" s="269">
        <f t="shared" ref="U159:U174" si="146">SUM(AR159)</f>
        <v>0</v>
      </c>
      <c r="V159" s="269">
        <f t="shared" ref="V159:V174" si="147">SUM(AS159)</f>
        <v>0</v>
      </c>
      <c r="W159" s="269">
        <f t="shared" ref="W159:W174" si="148">SUM(AT159)</f>
        <v>0</v>
      </c>
      <c r="X159" s="269">
        <f t="shared" ref="X159:X174" si="149">SUM(AU159)</f>
        <v>0</v>
      </c>
      <c r="Y159" s="269">
        <f t="shared" ref="Y159:Y174" si="150">SUM(AV159)</f>
        <v>0</v>
      </c>
      <c r="Z159" s="270"/>
      <c r="AA159" s="270"/>
      <c r="AB159" s="270"/>
      <c r="AC159" s="270"/>
      <c r="AD159" s="270"/>
      <c r="AE159" s="322"/>
      <c r="AF159" s="270"/>
      <c r="AG159" s="270"/>
      <c r="AH159" s="270"/>
      <c r="AI159" s="270"/>
      <c r="AJ159" s="270"/>
      <c r="AK159" s="269">
        <v>0</v>
      </c>
      <c r="AL159" s="270"/>
      <c r="AM159" s="270"/>
      <c r="AN159" s="270"/>
      <c r="AO159" s="270"/>
      <c r="AP159" s="270"/>
      <c r="AQ159" s="270"/>
      <c r="AR159" s="270"/>
      <c r="AS159" s="270"/>
      <c r="AT159" s="270"/>
      <c r="AU159" s="270"/>
      <c r="AV159" s="271"/>
      <c r="AZ159" s="203">
        <f t="shared" si="127"/>
        <v>0</v>
      </c>
      <c r="BA159" s="204" t="str">
        <f t="shared" si="128"/>
        <v>-</v>
      </c>
    </row>
    <row r="160" spans="2:53" s="2" customFormat="1" ht="12.75" customHeight="1" x14ac:dyDescent="0.25">
      <c r="B160" s="163" t="s">
        <v>345</v>
      </c>
      <c r="C160" s="592" t="s">
        <v>346</v>
      </c>
      <c r="D160" s="582"/>
      <c r="E160" s="582"/>
      <c r="F160" s="582"/>
      <c r="G160" s="321">
        <f>'Priedas 5'!$I$154</f>
        <v>0</v>
      </c>
      <c r="H160" s="269">
        <f t="shared" si="133"/>
        <v>0</v>
      </c>
      <c r="I160" s="269">
        <f t="shared" si="134"/>
        <v>0</v>
      </c>
      <c r="J160" s="269">
        <f t="shared" si="135"/>
        <v>0</v>
      </c>
      <c r="K160" s="269">
        <f t="shared" si="136"/>
        <v>0</v>
      </c>
      <c r="L160" s="269">
        <f t="shared" si="137"/>
        <v>0</v>
      </c>
      <c r="M160" s="269">
        <f t="shared" si="138"/>
        <v>0</v>
      </c>
      <c r="N160" s="269">
        <f t="shared" si="139"/>
        <v>0</v>
      </c>
      <c r="O160" s="269">
        <f t="shared" si="140"/>
        <v>0</v>
      </c>
      <c r="P160" s="269">
        <f t="shared" si="141"/>
        <v>0</v>
      </c>
      <c r="Q160" s="269">
        <f t="shared" si="142"/>
        <v>0</v>
      </c>
      <c r="R160" s="269">
        <f t="shared" si="143"/>
        <v>0</v>
      </c>
      <c r="S160" s="269">
        <f t="shared" si="144"/>
        <v>0</v>
      </c>
      <c r="T160" s="269">
        <f t="shared" si="145"/>
        <v>0</v>
      </c>
      <c r="U160" s="269">
        <f t="shared" si="146"/>
        <v>0</v>
      </c>
      <c r="V160" s="269">
        <f t="shared" si="147"/>
        <v>0</v>
      </c>
      <c r="W160" s="269">
        <f t="shared" si="148"/>
        <v>0</v>
      </c>
      <c r="X160" s="269">
        <f t="shared" si="149"/>
        <v>0</v>
      </c>
      <c r="Y160" s="269">
        <f t="shared" si="150"/>
        <v>0</v>
      </c>
      <c r="Z160" s="293"/>
      <c r="AA160" s="293"/>
      <c r="AB160" s="293"/>
      <c r="AC160" s="293"/>
      <c r="AD160" s="293"/>
      <c r="AE160" s="327"/>
      <c r="AF160" s="293"/>
      <c r="AG160" s="293"/>
      <c r="AH160" s="293"/>
      <c r="AI160" s="293"/>
      <c r="AJ160" s="293"/>
      <c r="AK160" s="269">
        <v>0</v>
      </c>
      <c r="AL160" s="270"/>
      <c r="AM160" s="270"/>
      <c r="AN160" s="270"/>
      <c r="AO160" s="270"/>
      <c r="AP160" s="293"/>
      <c r="AQ160" s="293"/>
      <c r="AR160" s="293"/>
      <c r="AS160" s="293"/>
      <c r="AT160" s="293"/>
      <c r="AU160" s="293"/>
      <c r="AV160" s="294"/>
      <c r="AZ160" s="203">
        <f t="shared" si="127"/>
        <v>0</v>
      </c>
      <c r="BA160" s="204" t="str">
        <f t="shared" si="128"/>
        <v>-</v>
      </c>
    </row>
    <row r="161" spans="2:53" s="2" customFormat="1" ht="12.75" customHeight="1" x14ac:dyDescent="0.25">
      <c r="B161" s="163" t="s">
        <v>347</v>
      </c>
      <c r="C161" s="592" t="s">
        <v>348</v>
      </c>
      <c r="D161" s="582"/>
      <c r="E161" s="582"/>
      <c r="F161" s="582"/>
      <c r="G161" s="321">
        <f>'Priedas 5'!$I$155</f>
        <v>0</v>
      </c>
      <c r="H161" s="269">
        <f t="shared" si="133"/>
        <v>0</v>
      </c>
      <c r="I161" s="269">
        <f t="shared" si="134"/>
        <v>0</v>
      </c>
      <c r="J161" s="269">
        <f t="shared" si="135"/>
        <v>0</v>
      </c>
      <c r="K161" s="269">
        <f t="shared" si="136"/>
        <v>0</v>
      </c>
      <c r="L161" s="269">
        <f t="shared" si="137"/>
        <v>0</v>
      </c>
      <c r="M161" s="269">
        <f t="shared" si="138"/>
        <v>0</v>
      </c>
      <c r="N161" s="269">
        <f t="shared" si="139"/>
        <v>0</v>
      </c>
      <c r="O161" s="269">
        <f t="shared" si="140"/>
        <v>0</v>
      </c>
      <c r="P161" s="269">
        <f t="shared" si="141"/>
        <v>0</v>
      </c>
      <c r="Q161" s="269">
        <f t="shared" si="142"/>
        <v>0</v>
      </c>
      <c r="R161" s="269">
        <f t="shared" si="143"/>
        <v>0</v>
      </c>
      <c r="S161" s="269">
        <f t="shared" si="144"/>
        <v>0</v>
      </c>
      <c r="T161" s="269">
        <f t="shared" si="145"/>
        <v>0</v>
      </c>
      <c r="U161" s="269">
        <f t="shared" si="146"/>
        <v>0</v>
      </c>
      <c r="V161" s="269">
        <f t="shared" si="147"/>
        <v>0</v>
      </c>
      <c r="W161" s="269">
        <f t="shared" si="148"/>
        <v>0</v>
      </c>
      <c r="X161" s="269">
        <f t="shared" si="149"/>
        <v>0</v>
      </c>
      <c r="Y161" s="269">
        <f t="shared" si="150"/>
        <v>0</v>
      </c>
      <c r="Z161" s="293"/>
      <c r="AA161" s="293"/>
      <c r="AB161" s="293"/>
      <c r="AC161" s="293"/>
      <c r="AD161" s="293"/>
      <c r="AE161" s="327"/>
      <c r="AF161" s="293"/>
      <c r="AG161" s="293"/>
      <c r="AH161" s="293"/>
      <c r="AI161" s="293"/>
      <c r="AJ161" s="293"/>
      <c r="AK161" s="269">
        <v>0</v>
      </c>
      <c r="AL161" s="270"/>
      <c r="AM161" s="270"/>
      <c r="AN161" s="270"/>
      <c r="AO161" s="270"/>
      <c r="AP161" s="293"/>
      <c r="AQ161" s="293"/>
      <c r="AR161" s="293"/>
      <c r="AS161" s="293"/>
      <c r="AT161" s="293"/>
      <c r="AU161" s="293"/>
      <c r="AV161" s="294"/>
      <c r="AZ161" s="203">
        <f t="shared" si="127"/>
        <v>0</v>
      </c>
      <c r="BA161" s="204" t="str">
        <f t="shared" si="128"/>
        <v>-</v>
      </c>
    </row>
    <row r="162" spans="2:53" s="2" customFormat="1" ht="12.75" customHeight="1" x14ac:dyDescent="0.25">
      <c r="B162" s="163" t="s">
        <v>349</v>
      </c>
      <c r="C162" s="592" t="s">
        <v>350</v>
      </c>
      <c r="D162" s="582"/>
      <c r="E162" s="582"/>
      <c r="F162" s="582"/>
      <c r="G162" s="321">
        <f>'Priedas 5'!$I$156</f>
        <v>0</v>
      </c>
      <c r="H162" s="269">
        <f t="shared" si="133"/>
        <v>0</v>
      </c>
      <c r="I162" s="269">
        <f t="shared" si="134"/>
        <v>0</v>
      </c>
      <c r="J162" s="269">
        <f t="shared" si="135"/>
        <v>0</v>
      </c>
      <c r="K162" s="269">
        <f t="shared" si="136"/>
        <v>0</v>
      </c>
      <c r="L162" s="269">
        <f t="shared" si="137"/>
        <v>0</v>
      </c>
      <c r="M162" s="269">
        <f t="shared" si="138"/>
        <v>0</v>
      </c>
      <c r="N162" s="269">
        <f t="shared" si="139"/>
        <v>0</v>
      </c>
      <c r="O162" s="269">
        <f t="shared" si="140"/>
        <v>0</v>
      </c>
      <c r="P162" s="269">
        <f t="shared" si="141"/>
        <v>0</v>
      </c>
      <c r="Q162" s="269">
        <f t="shared" si="142"/>
        <v>0</v>
      </c>
      <c r="R162" s="269">
        <f t="shared" si="143"/>
        <v>0</v>
      </c>
      <c r="S162" s="269">
        <f t="shared" si="144"/>
        <v>0</v>
      </c>
      <c r="T162" s="269">
        <f t="shared" si="145"/>
        <v>0</v>
      </c>
      <c r="U162" s="269">
        <f t="shared" si="146"/>
        <v>0</v>
      </c>
      <c r="V162" s="269">
        <f t="shared" si="147"/>
        <v>0</v>
      </c>
      <c r="W162" s="269">
        <f t="shared" si="148"/>
        <v>0</v>
      </c>
      <c r="X162" s="269">
        <f t="shared" si="149"/>
        <v>0</v>
      </c>
      <c r="Y162" s="269">
        <f t="shared" si="150"/>
        <v>0</v>
      </c>
      <c r="Z162" s="293"/>
      <c r="AA162" s="293"/>
      <c r="AB162" s="293"/>
      <c r="AC162" s="293"/>
      <c r="AD162" s="293"/>
      <c r="AE162" s="327"/>
      <c r="AF162" s="293"/>
      <c r="AG162" s="293"/>
      <c r="AH162" s="293"/>
      <c r="AI162" s="293"/>
      <c r="AJ162" s="293"/>
      <c r="AK162" s="269">
        <v>0</v>
      </c>
      <c r="AL162" s="270"/>
      <c r="AM162" s="270"/>
      <c r="AN162" s="270"/>
      <c r="AO162" s="270"/>
      <c r="AP162" s="293"/>
      <c r="AQ162" s="293"/>
      <c r="AR162" s="293"/>
      <c r="AS162" s="293"/>
      <c r="AT162" s="293"/>
      <c r="AU162" s="293"/>
      <c r="AV162" s="294"/>
      <c r="AZ162" s="203">
        <f t="shared" si="127"/>
        <v>0</v>
      </c>
      <c r="BA162" s="204" t="str">
        <f t="shared" si="128"/>
        <v>-</v>
      </c>
    </row>
    <row r="163" spans="2:53" s="2" customFormat="1" ht="12.75" customHeight="1" x14ac:dyDescent="0.25">
      <c r="B163" s="163" t="s">
        <v>351</v>
      </c>
      <c r="C163" s="592" t="s">
        <v>352</v>
      </c>
      <c r="D163" s="582"/>
      <c r="E163" s="582"/>
      <c r="F163" s="582"/>
      <c r="G163" s="321">
        <f>'Priedas 5'!$I$157</f>
        <v>0</v>
      </c>
      <c r="H163" s="269">
        <f t="shared" si="133"/>
        <v>0</v>
      </c>
      <c r="I163" s="269">
        <f t="shared" si="134"/>
        <v>0</v>
      </c>
      <c r="J163" s="269">
        <f t="shared" si="135"/>
        <v>0</v>
      </c>
      <c r="K163" s="269">
        <f t="shared" si="136"/>
        <v>0</v>
      </c>
      <c r="L163" s="269">
        <f t="shared" si="137"/>
        <v>0</v>
      </c>
      <c r="M163" s="269">
        <f t="shared" si="138"/>
        <v>0</v>
      </c>
      <c r="N163" s="269">
        <f t="shared" si="139"/>
        <v>0</v>
      </c>
      <c r="O163" s="269">
        <f t="shared" si="140"/>
        <v>0</v>
      </c>
      <c r="P163" s="269">
        <f t="shared" si="141"/>
        <v>0</v>
      </c>
      <c r="Q163" s="269">
        <f t="shared" si="142"/>
        <v>0</v>
      </c>
      <c r="R163" s="269">
        <f t="shared" si="143"/>
        <v>0</v>
      </c>
      <c r="S163" s="269">
        <f t="shared" si="144"/>
        <v>0</v>
      </c>
      <c r="T163" s="269">
        <f t="shared" si="145"/>
        <v>0</v>
      </c>
      <c r="U163" s="269">
        <f t="shared" si="146"/>
        <v>0</v>
      </c>
      <c r="V163" s="269">
        <f t="shared" si="147"/>
        <v>0</v>
      </c>
      <c r="W163" s="269">
        <f t="shared" si="148"/>
        <v>0</v>
      </c>
      <c r="X163" s="269">
        <f t="shared" si="149"/>
        <v>0</v>
      </c>
      <c r="Y163" s="269">
        <f t="shared" si="150"/>
        <v>0</v>
      </c>
      <c r="Z163" s="293"/>
      <c r="AA163" s="293"/>
      <c r="AB163" s="293"/>
      <c r="AC163" s="293"/>
      <c r="AD163" s="293"/>
      <c r="AE163" s="327"/>
      <c r="AF163" s="293"/>
      <c r="AG163" s="293"/>
      <c r="AH163" s="293"/>
      <c r="AI163" s="293"/>
      <c r="AJ163" s="293"/>
      <c r="AK163" s="269">
        <v>0</v>
      </c>
      <c r="AL163" s="270"/>
      <c r="AM163" s="270"/>
      <c r="AN163" s="270"/>
      <c r="AO163" s="270"/>
      <c r="AP163" s="293"/>
      <c r="AQ163" s="293"/>
      <c r="AR163" s="293"/>
      <c r="AS163" s="293"/>
      <c r="AT163" s="293"/>
      <c r="AU163" s="293"/>
      <c r="AV163" s="294"/>
      <c r="AZ163" s="203">
        <f t="shared" si="127"/>
        <v>0</v>
      </c>
      <c r="BA163" s="204" t="str">
        <f t="shared" si="128"/>
        <v>-</v>
      </c>
    </row>
    <row r="164" spans="2:53" s="2" customFormat="1" ht="12.75" customHeight="1" x14ac:dyDescent="0.25">
      <c r="B164" s="163" t="s">
        <v>353</v>
      </c>
      <c r="C164" s="592" t="s">
        <v>354</v>
      </c>
      <c r="D164" s="582"/>
      <c r="E164" s="582"/>
      <c r="F164" s="582"/>
      <c r="G164" s="321">
        <f>'Priedas 5'!$I$158</f>
        <v>0</v>
      </c>
      <c r="H164" s="269">
        <f t="shared" si="133"/>
        <v>0</v>
      </c>
      <c r="I164" s="269">
        <f t="shared" si="134"/>
        <v>0</v>
      </c>
      <c r="J164" s="269">
        <f t="shared" si="135"/>
        <v>0</v>
      </c>
      <c r="K164" s="269">
        <f t="shared" si="136"/>
        <v>0</v>
      </c>
      <c r="L164" s="269">
        <f t="shared" si="137"/>
        <v>0</v>
      </c>
      <c r="M164" s="269">
        <f t="shared" si="138"/>
        <v>0</v>
      </c>
      <c r="N164" s="269">
        <f t="shared" si="139"/>
        <v>0</v>
      </c>
      <c r="O164" s="269">
        <f t="shared" si="140"/>
        <v>0</v>
      </c>
      <c r="P164" s="269">
        <f t="shared" si="141"/>
        <v>0</v>
      </c>
      <c r="Q164" s="269">
        <f t="shared" si="142"/>
        <v>0</v>
      </c>
      <c r="R164" s="269">
        <f t="shared" si="143"/>
        <v>0</v>
      </c>
      <c r="S164" s="269">
        <f t="shared" si="144"/>
        <v>0</v>
      </c>
      <c r="T164" s="269">
        <f t="shared" si="145"/>
        <v>0</v>
      </c>
      <c r="U164" s="269">
        <f t="shared" si="146"/>
        <v>0</v>
      </c>
      <c r="V164" s="269">
        <f t="shared" si="147"/>
        <v>0</v>
      </c>
      <c r="W164" s="269">
        <f t="shared" si="148"/>
        <v>0</v>
      </c>
      <c r="X164" s="269">
        <f t="shared" si="149"/>
        <v>0</v>
      </c>
      <c r="Y164" s="269">
        <f t="shared" si="150"/>
        <v>0</v>
      </c>
      <c r="Z164" s="293"/>
      <c r="AA164" s="293"/>
      <c r="AB164" s="293"/>
      <c r="AC164" s="293"/>
      <c r="AD164" s="293"/>
      <c r="AE164" s="327"/>
      <c r="AF164" s="293"/>
      <c r="AG164" s="293"/>
      <c r="AH164" s="293"/>
      <c r="AI164" s="293"/>
      <c r="AJ164" s="293"/>
      <c r="AK164" s="269">
        <v>0</v>
      </c>
      <c r="AL164" s="270"/>
      <c r="AM164" s="270"/>
      <c r="AN164" s="270"/>
      <c r="AO164" s="270"/>
      <c r="AP164" s="293"/>
      <c r="AQ164" s="293"/>
      <c r="AR164" s="293"/>
      <c r="AS164" s="293"/>
      <c r="AT164" s="293"/>
      <c r="AU164" s="293"/>
      <c r="AV164" s="294"/>
      <c r="AZ164" s="203">
        <f t="shared" si="127"/>
        <v>0</v>
      </c>
      <c r="BA164" s="204" t="str">
        <f t="shared" si="128"/>
        <v>-</v>
      </c>
    </row>
    <row r="165" spans="2:53" s="2" customFormat="1" ht="12.75" customHeight="1" x14ac:dyDescent="0.25">
      <c r="B165" s="163" t="s">
        <v>355</v>
      </c>
      <c r="C165" s="592" t="s">
        <v>356</v>
      </c>
      <c r="D165" s="582"/>
      <c r="E165" s="582"/>
      <c r="F165" s="582"/>
      <c r="G165" s="321">
        <f>'Priedas 5'!$I$159</f>
        <v>0</v>
      </c>
      <c r="H165" s="269">
        <f t="shared" si="133"/>
        <v>0</v>
      </c>
      <c r="I165" s="269">
        <f t="shared" si="134"/>
        <v>0</v>
      </c>
      <c r="J165" s="269">
        <f t="shared" si="135"/>
        <v>0</v>
      </c>
      <c r="K165" s="269">
        <f t="shared" si="136"/>
        <v>0</v>
      </c>
      <c r="L165" s="269">
        <f t="shared" si="137"/>
        <v>0</v>
      </c>
      <c r="M165" s="269">
        <f t="shared" si="138"/>
        <v>0</v>
      </c>
      <c r="N165" s="269">
        <f t="shared" si="139"/>
        <v>0</v>
      </c>
      <c r="O165" s="269">
        <f t="shared" si="140"/>
        <v>0</v>
      </c>
      <c r="P165" s="269">
        <f t="shared" si="141"/>
        <v>0</v>
      </c>
      <c r="Q165" s="269">
        <f t="shared" si="142"/>
        <v>0</v>
      </c>
      <c r="R165" s="269">
        <f t="shared" si="143"/>
        <v>0</v>
      </c>
      <c r="S165" s="269">
        <f t="shared" si="144"/>
        <v>0</v>
      </c>
      <c r="T165" s="269">
        <f t="shared" si="145"/>
        <v>0</v>
      </c>
      <c r="U165" s="269">
        <f t="shared" si="146"/>
        <v>0</v>
      </c>
      <c r="V165" s="269">
        <f t="shared" si="147"/>
        <v>0</v>
      </c>
      <c r="W165" s="269">
        <f t="shared" si="148"/>
        <v>0</v>
      </c>
      <c r="X165" s="269">
        <f t="shared" si="149"/>
        <v>0</v>
      </c>
      <c r="Y165" s="269">
        <f t="shared" si="150"/>
        <v>0</v>
      </c>
      <c r="Z165" s="293"/>
      <c r="AA165" s="293"/>
      <c r="AB165" s="293"/>
      <c r="AC165" s="293"/>
      <c r="AD165" s="293"/>
      <c r="AE165" s="327"/>
      <c r="AF165" s="293"/>
      <c r="AG165" s="293"/>
      <c r="AH165" s="293"/>
      <c r="AI165" s="293"/>
      <c r="AJ165" s="293"/>
      <c r="AK165" s="269">
        <v>0</v>
      </c>
      <c r="AL165" s="270"/>
      <c r="AM165" s="270"/>
      <c r="AN165" s="270"/>
      <c r="AO165" s="270"/>
      <c r="AP165" s="293"/>
      <c r="AQ165" s="293"/>
      <c r="AR165" s="293"/>
      <c r="AS165" s="293"/>
      <c r="AT165" s="293"/>
      <c r="AU165" s="293"/>
      <c r="AV165" s="294"/>
      <c r="AZ165" s="203">
        <f t="shared" si="127"/>
        <v>0</v>
      </c>
      <c r="BA165" s="204" t="str">
        <f t="shared" si="128"/>
        <v>-</v>
      </c>
    </row>
    <row r="166" spans="2:53" s="2" customFormat="1" ht="12.75" customHeight="1" x14ac:dyDescent="0.25">
      <c r="B166" s="163" t="s">
        <v>357</v>
      </c>
      <c r="C166" s="592" t="s">
        <v>358</v>
      </c>
      <c r="D166" s="582"/>
      <c r="E166" s="582"/>
      <c r="F166" s="582"/>
      <c r="G166" s="321">
        <f>'Priedas 5'!$I$160</f>
        <v>0</v>
      </c>
      <c r="H166" s="269">
        <f t="shared" si="133"/>
        <v>0</v>
      </c>
      <c r="I166" s="269">
        <f t="shared" si="134"/>
        <v>0</v>
      </c>
      <c r="J166" s="269">
        <f t="shared" si="135"/>
        <v>0</v>
      </c>
      <c r="K166" s="269">
        <f t="shared" si="136"/>
        <v>0</v>
      </c>
      <c r="L166" s="269">
        <f t="shared" si="137"/>
        <v>0</v>
      </c>
      <c r="M166" s="269">
        <f t="shared" si="138"/>
        <v>0</v>
      </c>
      <c r="N166" s="269">
        <f t="shared" si="139"/>
        <v>0</v>
      </c>
      <c r="O166" s="269">
        <f t="shared" si="140"/>
        <v>0</v>
      </c>
      <c r="P166" s="269">
        <f t="shared" si="141"/>
        <v>0</v>
      </c>
      <c r="Q166" s="269">
        <f t="shared" si="142"/>
        <v>0</v>
      </c>
      <c r="R166" s="269">
        <f t="shared" si="143"/>
        <v>0</v>
      </c>
      <c r="S166" s="269">
        <f t="shared" si="144"/>
        <v>0</v>
      </c>
      <c r="T166" s="269">
        <f t="shared" si="145"/>
        <v>0</v>
      </c>
      <c r="U166" s="269">
        <f t="shared" si="146"/>
        <v>0</v>
      </c>
      <c r="V166" s="269">
        <f t="shared" si="147"/>
        <v>0</v>
      </c>
      <c r="W166" s="269">
        <f t="shared" si="148"/>
        <v>0</v>
      </c>
      <c r="X166" s="269">
        <f t="shared" si="149"/>
        <v>0</v>
      </c>
      <c r="Y166" s="269">
        <f t="shared" si="150"/>
        <v>0</v>
      </c>
      <c r="Z166" s="293"/>
      <c r="AA166" s="293"/>
      <c r="AB166" s="293"/>
      <c r="AC166" s="293"/>
      <c r="AD166" s="293"/>
      <c r="AE166" s="327"/>
      <c r="AF166" s="293"/>
      <c r="AG166" s="293"/>
      <c r="AH166" s="293"/>
      <c r="AI166" s="293"/>
      <c r="AJ166" s="293"/>
      <c r="AK166" s="269">
        <v>0</v>
      </c>
      <c r="AL166" s="270"/>
      <c r="AM166" s="270"/>
      <c r="AN166" s="270"/>
      <c r="AO166" s="270"/>
      <c r="AP166" s="293"/>
      <c r="AQ166" s="293"/>
      <c r="AR166" s="293"/>
      <c r="AS166" s="293"/>
      <c r="AT166" s="293"/>
      <c r="AU166" s="293"/>
      <c r="AV166" s="294"/>
      <c r="AZ166" s="203">
        <f t="shared" si="127"/>
        <v>0</v>
      </c>
      <c r="BA166" s="204" t="str">
        <f t="shared" si="128"/>
        <v>-</v>
      </c>
    </row>
    <row r="167" spans="2:53" s="2" customFormat="1" ht="12.75" customHeight="1" x14ac:dyDescent="0.25">
      <c r="B167" s="163" t="s">
        <v>359</v>
      </c>
      <c r="C167" s="592" t="s">
        <v>360</v>
      </c>
      <c r="D167" s="582"/>
      <c r="E167" s="582"/>
      <c r="F167" s="582"/>
      <c r="G167" s="321">
        <f>'Priedas 5'!$I$161</f>
        <v>0</v>
      </c>
      <c r="H167" s="269">
        <f t="shared" si="133"/>
        <v>0</v>
      </c>
      <c r="I167" s="269">
        <f t="shared" si="134"/>
        <v>0</v>
      </c>
      <c r="J167" s="269">
        <f t="shared" si="135"/>
        <v>0</v>
      </c>
      <c r="K167" s="269">
        <f t="shared" si="136"/>
        <v>0</v>
      </c>
      <c r="L167" s="269">
        <f t="shared" si="137"/>
        <v>0</v>
      </c>
      <c r="M167" s="269">
        <f t="shared" si="138"/>
        <v>0</v>
      </c>
      <c r="N167" s="269">
        <f t="shared" si="139"/>
        <v>0</v>
      </c>
      <c r="O167" s="269">
        <f t="shared" si="140"/>
        <v>0</v>
      </c>
      <c r="P167" s="269">
        <f t="shared" si="141"/>
        <v>0</v>
      </c>
      <c r="Q167" s="269">
        <f t="shared" si="142"/>
        <v>0</v>
      </c>
      <c r="R167" s="269">
        <f t="shared" si="143"/>
        <v>0</v>
      </c>
      <c r="S167" s="269">
        <f t="shared" si="144"/>
        <v>0</v>
      </c>
      <c r="T167" s="269">
        <f t="shared" si="145"/>
        <v>0</v>
      </c>
      <c r="U167" s="269">
        <f t="shared" si="146"/>
        <v>0</v>
      </c>
      <c r="V167" s="269">
        <f t="shared" si="147"/>
        <v>0</v>
      </c>
      <c r="W167" s="269">
        <f t="shared" si="148"/>
        <v>0</v>
      </c>
      <c r="X167" s="269">
        <f t="shared" si="149"/>
        <v>0</v>
      </c>
      <c r="Y167" s="269">
        <f t="shared" si="150"/>
        <v>0</v>
      </c>
      <c r="Z167" s="293"/>
      <c r="AA167" s="293"/>
      <c r="AB167" s="293"/>
      <c r="AC167" s="293"/>
      <c r="AD167" s="293"/>
      <c r="AE167" s="327"/>
      <c r="AF167" s="293"/>
      <c r="AG167" s="293"/>
      <c r="AH167" s="293"/>
      <c r="AI167" s="293"/>
      <c r="AJ167" s="293"/>
      <c r="AK167" s="269">
        <v>0</v>
      </c>
      <c r="AL167" s="270"/>
      <c r="AM167" s="270"/>
      <c r="AN167" s="270"/>
      <c r="AO167" s="270"/>
      <c r="AP167" s="293"/>
      <c r="AQ167" s="293"/>
      <c r="AR167" s="293"/>
      <c r="AS167" s="293"/>
      <c r="AT167" s="293"/>
      <c r="AU167" s="293"/>
      <c r="AV167" s="294"/>
      <c r="AZ167" s="203">
        <f t="shared" si="127"/>
        <v>0</v>
      </c>
      <c r="BA167" s="204" t="str">
        <f t="shared" si="128"/>
        <v>-</v>
      </c>
    </row>
    <row r="168" spans="2:53" s="2" customFormat="1" ht="12.75" customHeight="1" x14ac:dyDescent="0.25">
      <c r="B168" s="163" t="s">
        <v>361</v>
      </c>
      <c r="C168" s="582" t="s">
        <v>362</v>
      </c>
      <c r="D168" s="582"/>
      <c r="E168" s="582"/>
      <c r="F168" s="582"/>
      <c r="G168" s="321">
        <f>'Priedas 5'!$I$162</f>
        <v>0</v>
      </c>
      <c r="H168" s="269">
        <f t="shared" si="133"/>
        <v>0</v>
      </c>
      <c r="I168" s="269">
        <f t="shared" si="134"/>
        <v>0</v>
      </c>
      <c r="J168" s="269">
        <f t="shared" si="135"/>
        <v>0</v>
      </c>
      <c r="K168" s="269">
        <f t="shared" si="136"/>
        <v>0</v>
      </c>
      <c r="L168" s="269">
        <f t="shared" si="137"/>
        <v>0</v>
      </c>
      <c r="M168" s="269">
        <f t="shared" si="138"/>
        <v>0</v>
      </c>
      <c r="N168" s="269">
        <f t="shared" si="139"/>
        <v>0</v>
      </c>
      <c r="O168" s="269">
        <f t="shared" si="140"/>
        <v>0</v>
      </c>
      <c r="P168" s="269">
        <f t="shared" si="141"/>
        <v>0</v>
      </c>
      <c r="Q168" s="269">
        <f t="shared" si="142"/>
        <v>0</v>
      </c>
      <c r="R168" s="269">
        <f t="shared" si="143"/>
        <v>0</v>
      </c>
      <c r="S168" s="269">
        <f t="shared" si="144"/>
        <v>0</v>
      </c>
      <c r="T168" s="269">
        <f t="shared" si="145"/>
        <v>0</v>
      </c>
      <c r="U168" s="269">
        <f t="shared" si="146"/>
        <v>0</v>
      </c>
      <c r="V168" s="269">
        <f t="shared" si="147"/>
        <v>0</v>
      </c>
      <c r="W168" s="269">
        <f t="shared" si="148"/>
        <v>0</v>
      </c>
      <c r="X168" s="269">
        <f t="shared" si="149"/>
        <v>0</v>
      </c>
      <c r="Y168" s="269">
        <f t="shared" si="150"/>
        <v>0</v>
      </c>
      <c r="Z168" s="293"/>
      <c r="AA168" s="293"/>
      <c r="AB168" s="293"/>
      <c r="AC168" s="293"/>
      <c r="AD168" s="293"/>
      <c r="AE168" s="327"/>
      <c r="AF168" s="293"/>
      <c r="AG168" s="293"/>
      <c r="AH168" s="293"/>
      <c r="AI168" s="293"/>
      <c r="AJ168" s="293"/>
      <c r="AK168" s="269">
        <v>0</v>
      </c>
      <c r="AL168" s="270"/>
      <c r="AM168" s="270"/>
      <c r="AN168" s="270"/>
      <c r="AO168" s="270"/>
      <c r="AP168" s="293"/>
      <c r="AQ168" s="293"/>
      <c r="AR168" s="293"/>
      <c r="AS168" s="293"/>
      <c r="AT168" s="293"/>
      <c r="AU168" s="293"/>
      <c r="AV168" s="294"/>
      <c r="AZ168" s="203">
        <f t="shared" si="127"/>
        <v>0</v>
      </c>
      <c r="BA168" s="204" t="str">
        <f t="shared" si="128"/>
        <v>-</v>
      </c>
    </row>
    <row r="169" spans="2:53" s="2" customFormat="1" ht="12.75" customHeight="1" x14ac:dyDescent="0.25">
      <c r="B169" s="180" t="s">
        <v>363</v>
      </c>
      <c r="C169" s="582" t="s">
        <v>364</v>
      </c>
      <c r="D169" s="582"/>
      <c r="E169" s="582"/>
      <c r="F169" s="582"/>
      <c r="G169" s="321">
        <f>'Priedas 5'!$I$163</f>
        <v>0</v>
      </c>
      <c r="H169" s="269">
        <f t="shared" si="133"/>
        <v>0</v>
      </c>
      <c r="I169" s="269">
        <f t="shared" si="134"/>
        <v>0</v>
      </c>
      <c r="J169" s="269">
        <f t="shared" si="135"/>
        <v>0</v>
      </c>
      <c r="K169" s="269">
        <f t="shared" si="136"/>
        <v>0</v>
      </c>
      <c r="L169" s="269">
        <f t="shared" si="137"/>
        <v>0</v>
      </c>
      <c r="M169" s="269">
        <f t="shared" si="138"/>
        <v>0</v>
      </c>
      <c r="N169" s="269">
        <f t="shared" si="139"/>
        <v>0</v>
      </c>
      <c r="O169" s="269">
        <f t="shared" si="140"/>
        <v>0</v>
      </c>
      <c r="P169" s="269">
        <f t="shared" si="141"/>
        <v>0</v>
      </c>
      <c r="Q169" s="269">
        <f t="shared" si="142"/>
        <v>0</v>
      </c>
      <c r="R169" s="269">
        <f t="shared" si="143"/>
        <v>0</v>
      </c>
      <c r="S169" s="269">
        <f t="shared" si="144"/>
        <v>0</v>
      </c>
      <c r="T169" s="269">
        <f t="shared" si="145"/>
        <v>0</v>
      </c>
      <c r="U169" s="269">
        <f t="shared" si="146"/>
        <v>0</v>
      </c>
      <c r="V169" s="269">
        <f t="shared" si="147"/>
        <v>0</v>
      </c>
      <c r="W169" s="269">
        <f t="shared" si="148"/>
        <v>0</v>
      </c>
      <c r="X169" s="269">
        <f t="shared" si="149"/>
        <v>0</v>
      </c>
      <c r="Y169" s="269">
        <f t="shared" si="150"/>
        <v>0</v>
      </c>
      <c r="Z169" s="293"/>
      <c r="AA169" s="293"/>
      <c r="AB169" s="293"/>
      <c r="AC169" s="293"/>
      <c r="AD169" s="293"/>
      <c r="AE169" s="327"/>
      <c r="AF169" s="293"/>
      <c r="AG169" s="293"/>
      <c r="AH169" s="293"/>
      <c r="AI169" s="293"/>
      <c r="AJ169" s="293"/>
      <c r="AK169" s="269">
        <v>0</v>
      </c>
      <c r="AL169" s="270"/>
      <c r="AM169" s="270"/>
      <c r="AN169" s="270"/>
      <c r="AO169" s="270"/>
      <c r="AP169" s="293"/>
      <c r="AQ169" s="293"/>
      <c r="AR169" s="293"/>
      <c r="AS169" s="293"/>
      <c r="AT169" s="293"/>
      <c r="AU169" s="293"/>
      <c r="AV169" s="294"/>
      <c r="AZ169" s="203">
        <f t="shared" si="127"/>
        <v>0</v>
      </c>
      <c r="BA169" s="204" t="str">
        <f t="shared" si="128"/>
        <v>-</v>
      </c>
    </row>
    <row r="170" spans="2:53" s="2" customFormat="1" ht="12.75" customHeight="1" x14ac:dyDescent="0.25">
      <c r="B170" s="180" t="s">
        <v>365</v>
      </c>
      <c r="C170" s="582" t="s">
        <v>366</v>
      </c>
      <c r="D170" s="582"/>
      <c r="E170" s="582"/>
      <c r="F170" s="582"/>
      <c r="G170" s="321">
        <f>'Priedas 5'!$I$164</f>
        <v>0</v>
      </c>
      <c r="H170" s="269">
        <f t="shared" si="133"/>
        <v>0</v>
      </c>
      <c r="I170" s="269">
        <f t="shared" si="134"/>
        <v>0</v>
      </c>
      <c r="J170" s="269">
        <f t="shared" si="135"/>
        <v>0</v>
      </c>
      <c r="K170" s="269">
        <f t="shared" si="136"/>
        <v>0</v>
      </c>
      <c r="L170" s="269">
        <f t="shared" si="137"/>
        <v>0</v>
      </c>
      <c r="M170" s="269">
        <f t="shared" si="138"/>
        <v>0</v>
      </c>
      <c r="N170" s="269">
        <f t="shared" si="139"/>
        <v>0</v>
      </c>
      <c r="O170" s="269">
        <f t="shared" si="140"/>
        <v>0</v>
      </c>
      <c r="P170" s="269">
        <f t="shared" si="141"/>
        <v>0</v>
      </c>
      <c r="Q170" s="269">
        <f t="shared" si="142"/>
        <v>0</v>
      </c>
      <c r="R170" s="269">
        <f t="shared" si="143"/>
        <v>0</v>
      </c>
      <c r="S170" s="269">
        <f t="shared" si="144"/>
        <v>0</v>
      </c>
      <c r="T170" s="269">
        <f t="shared" si="145"/>
        <v>0</v>
      </c>
      <c r="U170" s="269">
        <f t="shared" si="146"/>
        <v>0</v>
      </c>
      <c r="V170" s="269">
        <f t="shared" si="147"/>
        <v>0</v>
      </c>
      <c r="W170" s="269">
        <f t="shared" si="148"/>
        <v>0</v>
      </c>
      <c r="X170" s="269">
        <f t="shared" si="149"/>
        <v>0</v>
      </c>
      <c r="Y170" s="269">
        <f t="shared" si="150"/>
        <v>0</v>
      </c>
      <c r="Z170" s="293"/>
      <c r="AA170" s="293"/>
      <c r="AB170" s="293"/>
      <c r="AC170" s="293"/>
      <c r="AD170" s="293"/>
      <c r="AE170" s="327"/>
      <c r="AF170" s="293"/>
      <c r="AG170" s="293"/>
      <c r="AH170" s="293"/>
      <c r="AI170" s="293"/>
      <c r="AJ170" s="293"/>
      <c r="AK170" s="269">
        <v>0</v>
      </c>
      <c r="AL170" s="270"/>
      <c r="AM170" s="270"/>
      <c r="AN170" s="270"/>
      <c r="AO170" s="270"/>
      <c r="AP170" s="293"/>
      <c r="AQ170" s="293"/>
      <c r="AR170" s="293"/>
      <c r="AS170" s="293"/>
      <c r="AT170" s="293"/>
      <c r="AU170" s="293"/>
      <c r="AV170" s="294"/>
      <c r="AZ170" s="203">
        <f t="shared" si="127"/>
        <v>0</v>
      </c>
      <c r="BA170" s="204" t="str">
        <f t="shared" si="128"/>
        <v>-</v>
      </c>
    </row>
    <row r="171" spans="2:53" s="2" customFormat="1" ht="12.75" customHeight="1" x14ac:dyDescent="0.25">
      <c r="B171" s="180" t="s">
        <v>367</v>
      </c>
      <c r="C171" s="582" t="s">
        <v>368</v>
      </c>
      <c r="D171" s="582"/>
      <c r="E171" s="582"/>
      <c r="F171" s="582"/>
      <c r="G171" s="321">
        <f>'Priedas 5'!$I$165</f>
        <v>0</v>
      </c>
      <c r="H171" s="269">
        <f t="shared" si="133"/>
        <v>0</v>
      </c>
      <c r="I171" s="269">
        <f t="shared" si="134"/>
        <v>0</v>
      </c>
      <c r="J171" s="269">
        <f t="shared" si="135"/>
        <v>0</v>
      </c>
      <c r="K171" s="269">
        <f t="shared" si="136"/>
        <v>0</v>
      </c>
      <c r="L171" s="269">
        <f t="shared" si="137"/>
        <v>0</v>
      </c>
      <c r="M171" s="269">
        <f t="shared" si="138"/>
        <v>0</v>
      </c>
      <c r="N171" s="269">
        <f t="shared" si="139"/>
        <v>0</v>
      </c>
      <c r="O171" s="269">
        <f t="shared" si="140"/>
        <v>0</v>
      </c>
      <c r="P171" s="269">
        <f t="shared" si="141"/>
        <v>0</v>
      </c>
      <c r="Q171" s="269">
        <f t="shared" si="142"/>
        <v>0</v>
      </c>
      <c r="R171" s="269">
        <f t="shared" si="143"/>
        <v>0</v>
      </c>
      <c r="S171" s="269">
        <f t="shared" si="144"/>
        <v>0</v>
      </c>
      <c r="T171" s="269">
        <f t="shared" si="145"/>
        <v>0</v>
      </c>
      <c r="U171" s="269">
        <f t="shared" si="146"/>
        <v>0</v>
      </c>
      <c r="V171" s="269">
        <f t="shared" si="147"/>
        <v>0</v>
      </c>
      <c r="W171" s="269">
        <f t="shared" si="148"/>
        <v>0</v>
      </c>
      <c r="X171" s="269">
        <f t="shared" si="149"/>
        <v>0</v>
      </c>
      <c r="Y171" s="269">
        <f t="shared" si="150"/>
        <v>0</v>
      </c>
      <c r="Z171" s="293"/>
      <c r="AA171" s="293"/>
      <c r="AB171" s="293"/>
      <c r="AC171" s="293"/>
      <c r="AD171" s="293"/>
      <c r="AE171" s="327"/>
      <c r="AF171" s="293"/>
      <c r="AG171" s="293"/>
      <c r="AH171" s="293"/>
      <c r="AI171" s="293"/>
      <c r="AJ171" s="293"/>
      <c r="AK171" s="269">
        <v>0</v>
      </c>
      <c r="AL171" s="270"/>
      <c r="AM171" s="270"/>
      <c r="AN171" s="270"/>
      <c r="AO171" s="270"/>
      <c r="AP171" s="293"/>
      <c r="AQ171" s="293"/>
      <c r="AR171" s="293"/>
      <c r="AS171" s="293"/>
      <c r="AT171" s="293"/>
      <c r="AU171" s="293"/>
      <c r="AV171" s="294"/>
      <c r="AZ171" s="203">
        <f t="shared" si="127"/>
        <v>0</v>
      </c>
      <c r="BA171" s="204" t="str">
        <f t="shared" si="128"/>
        <v>-</v>
      </c>
    </row>
    <row r="172" spans="2:53" s="2" customFormat="1" ht="12.75" customHeight="1" x14ac:dyDescent="0.25">
      <c r="B172" s="180" t="s">
        <v>369</v>
      </c>
      <c r="C172" s="582" t="s">
        <v>370</v>
      </c>
      <c r="D172" s="582"/>
      <c r="E172" s="582"/>
      <c r="F172" s="582"/>
      <c r="G172" s="321">
        <f>'Priedas 5'!$I$166</f>
        <v>0</v>
      </c>
      <c r="H172" s="269">
        <f t="shared" si="133"/>
        <v>0</v>
      </c>
      <c r="I172" s="269">
        <f t="shared" si="134"/>
        <v>0</v>
      </c>
      <c r="J172" s="269">
        <f t="shared" si="135"/>
        <v>0</v>
      </c>
      <c r="K172" s="269">
        <f t="shared" si="136"/>
        <v>0</v>
      </c>
      <c r="L172" s="269">
        <f t="shared" si="137"/>
        <v>0</v>
      </c>
      <c r="M172" s="269">
        <f t="shared" si="138"/>
        <v>0</v>
      </c>
      <c r="N172" s="269">
        <f t="shared" si="139"/>
        <v>0</v>
      </c>
      <c r="O172" s="269">
        <f t="shared" si="140"/>
        <v>0</v>
      </c>
      <c r="P172" s="269">
        <f t="shared" si="141"/>
        <v>0</v>
      </c>
      <c r="Q172" s="269">
        <f t="shared" si="142"/>
        <v>0</v>
      </c>
      <c r="R172" s="269">
        <f t="shared" si="143"/>
        <v>0</v>
      </c>
      <c r="S172" s="269">
        <f t="shared" si="144"/>
        <v>0</v>
      </c>
      <c r="T172" s="269">
        <f t="shared" si="145"/>
        <v>0</v>
      </c>
      <c r="U172" s="269">
        <f t="shared" si="146"/>
        <v>0</v>
      </c>
      <c r="V172" s="269">
        <f t="shared" si="147"/>
        <v>0</v>
      </c>
      <c r="W172" s="269">
        <f t="shared" si="148"/>
        <v>0</v>
      </c>
      <c r="X172" s="269">
        <f t="shared" si="149"/>
        <v>0</v>
      </c>
      <c r="Y172" s="269">
        <f t="shared" si="150"/>
        <v>0</v>
      </c>
      <c r="Z172" s="293"/>
      <c r="AA172" s="293"/>
      <c r="AB172" s="293"/>
      <c r="AC172" s="293"/>
      <c r="AD172" s="293"/>
      <c r="AE172" s="327"/>
      <c r="AF172" s="293"/>
      <c r="AG172" s="293"/>
      <c r="AH172" s="293"/>
      <c r="AI172" s="293"/>
      <c r="AJ172" s="293"/>
      <c r="AK172" s="269">
        <v>0</v>
      </c>
      <c r="AL172" s="270"/>
      <c r="AM172" s="270"/>
      <c r="AN172" s="270"/>
      <c r="AO172" s="270"/>
      <c r="AP172" s="293"/>
      <c r="AQ172" s="293"/>
      <c r="AR172" s="293"/>
      <c r="AS172" s="293"/>
      <c r="AT172" s="293"/>
      <c r="AU172" s="293"/>
      <c r="AV172" s="294"/>
      <c r="AZ172" s="203">
        <f t="shared" si="127"/>
        <v>0</v>
      </c>
      <c r="BA172" s="204" t="str">
        <f t="shared" si="128"/>
        <v>-</v>
      </c>
    </row>
    <row r="173" spans="2:53" s="2" customFormat="1" ht="12.75" customHeight="1" x14ac:dyDescent="0.25">
      <c r="B173" s="180" t="s">
        <v>371</v>
      </c>
      <c r="C173" s="643" t="str">
        <f>'Priedas 5'!$C$167</f>
        <v>Kitos pastoviosios sąnaudos (nurodyti)</v>
      </c>
      <c r="D173" s="643"/>
      <c r="E173" s="643"/>
      <c r="F173" s="643"/>
      <c r="G173" s="321">
        <f>'Priedas 5'!$I$167</f>
        <v>0</v>
      </c>
      <c r="H173" s="269">
        <f t="shared" si="133"/>
        <v>0</v>
      </c>
      <c r="I173" s="269">
        <f t="shared" si="134"/>
        <v>0</v>
      </c>
      <c r="J173" s="269">
        <f t="shared" si="135"/>
        <v>0</v>
      </c>
      <c r="K173" s="269">
        <f t="shared" si="136"/>
        <v>0</v>
      </c>
      <c r="L173" s="269">
        <f t="shared" si="137"/>
        <v>0</v>
      </c>
      <c r="M173" s="269">
        <f t="shared" si="138"/>
        <v>0</v>
      </c>
      <c r="N173" s="269">
        <f t="shared" si="139"/>
        <v>0</v>
      </c>
      <c r="O173" s="269">
        <f t="shared" si="140"/>
        <v>0</v>
      </c>
      <c r="P173" s="269">
        <f t="shared" si="141"/>
        <v>0</v>
      </c>
      <c r="Q173" s="269">
        <f t="shared" si="142"/>
        <v>0</v>
      </c>
      <c r="R173" s="269">
        <f t="shared" si="143"/>
        <v>0</v>
      </c>
      <c r="S173" s="269">
        <f t="shared" si="144"/>
        <v>0</v>
      </c>
      <c r="T173" s="269">
        <f t="shared" si="145"/>
        <v>0</v>
      </c>
      <c r="U173" s="269">
        <f t="shared" si="146"/>
        <v>0</v>
      </c>
      <c r="V173" s="269">
        <f t="shared" si="147"/>
        <v>0</v>
      </c>
      <c r="W173" s="269">
        <f t="shared" si="148"/>
        <v>0</v>
      </c>
      <c r="X173" s="269">
        <f t="shared" si="149"/>
        <v>0</v>
      </c>
      <c r="Y173" s="269">
        <f t="shared" si="150"/>
        <v>0</v>
      </c>
      <c r="Z173" s="293"/>
      <c r="AA173" s="293"/>
      <c r="AB173" s="293"/>
      <c r="AC173" s="293"/>
      <c r="AD173" s="293"/>
      <c r="AE173" s="327"/>
      <c r="AF173" s="293"/>
      <c r="AG173" s="293"/>
      <c r="AH173" s="293"/>
      <c r="AI173" s="293"/>
      <c r="AJ173" s="293"/>
      <c r="AK173" s="269">
        <v>0</v>
      </c>
      <c r="AL173" s="270"/>
      <c r="AM173" s="270"/>
      <c r="AN173" s="270"/>
      <c r="AO173" s="270"/>
      <c r="AP173" s="293"/>
      <c r="AQ173" s="293"/>
      <c r="AR173" s="293"/>
      <c r="AS173" s="293"/>
      <c r="AT173" s="293"/>
      <c r="AU173" s="293"/>
      <c r="AV173" s="294"/>
      <c r="AZ173" s="203">
        <f t="shared" si="127"/>
        <v>0</v>
      </c>
      <c r="BA173" s="204" t="str">
        <f t="shared" si="128"/>
        <v>-</v>
      </c>
    </row>
    <row r="174" spans="2:53" s="2" customFormat="1" ht="12.75" customHeight="1" x14ac:dyDescent="0.25">
      <c r="B174" s="180" t="s">
        <v>373</v>
      </c>
      <c r="C174" s="643" t="str">
        <f>'Priedas 5'!$C$168</f>
        <v/>
      </c>
      <c r="D174" s="643"/>
      <c r="E174" s="643"/>
      <c r="F174" s="643"/>
      <c r="G174" s="321">
        <f>'Priedas 5'!$I$168</f>
        <v>0</v>
      </c>
      <c r="H174" s="269">
        <f t="shared" si="133"/>
        <v>0</v>
      </c>
      <c r="I174" s="269">
        <f t="shared" si="134"/>
        <v>0</v>
      </c>
      <c r="J174" s="269">
        <f t="shared" si="135"/>
        <v>0</v>
      </c>
      <c r="K174" s="269">
        <f t="shared" si="136"/>
        <v>0</v>
      </c>
      <c r="L174" s="269">
        <f t="shared" si="137"/>
        <v>0</v>
      </c>
      <c r="M174" s="269">
        <f t="shared" si="138"/>
        <v>0</v>
      </c>
      <c r="N174" s="269">
        <f t="shared" si="139"/>
        <v>0</v>
      </c>
      <c r="O174" s="269">
        <f t="shared" si="140"/>
        <v>0</v>
      </c>
      <c r="P174" s="269">
        <f t="shared" si="141"/>
        <v>0</v>
      </c>
      <c r="Q174" s="269">
        <f t="shared" si="142"/>
        <v>0</v>
      </c>
      <c r="R174" s="269">
        <f t="shared" si="143"/>
        <v>0</v>
      </c>
      <c r="S174" s="269">
        <f t="shared" si="144"/>
        <v>0</v>
      </c>
      <c r="T174" s="269">
        <f t="shared" si="145"/>
        <v>0</v>
      </c>
      <c r="U174" s="269">
        <f t="shared" si="146"/>
        <v>0</v>
      </c>
      <c r="V174" s="269">
        <f t="shared" si="147"/>
        <v>0</v>
      </c>
      <c r="W174" s="269">
        <f t="shared" si="148"/>
        <v>0</v>
      </c>
      <c r="X174" s="269">
        <f t="shared" si="149"/>
        <v>0</v>
      </c>
      <c r="Y174" s="269">
        <f t="shared" si="150"/>
        <v>0</v>
      </c>
      <c r="Z174" s="293"/>
      <c r="AA174" s="293"/>
      <c r="AB174" s="293"/>
      <c r="AC174" s="293"/>
      <c r="AD174" s="293"/>
      <c r="AE174" s="327"/>
      <c r="AF174" s="293"/>
      <c r="AG174" s="293"/>
      <c r="AH174" s="293"/>
      <c r="AI174" s="293"/>
      <c r="AJ174" s="293"/>
      <c r="AK174" s="269">
        <v>0</v>
      </c>
      <c r="AL174" s="270"/>
      <c r="AM174" s="270"/>
      <c r="AN174" s="270"/>
      <c r="AO174" s="270"/>
      <c r="AP174" s="293"/>
      <c r="AQ174" s="293"/>
      <c r="AR174" s="293"/>
      <c r="AS174" s="293"/>
      <c r="AT174" s="293"/>
      <c r="AU174" s="293"/>
      <c r="AV174" s="294"/>
      <c r="AZ174" s="203">
        <f t="shared" si="127"/>
        <v>0</v>
      </c>
      <c r="BA174" s="204" t="str">
        <f t="shared" si="128"/>
        <v>-</v>
      </c>
    </row>
    <row r="175" spans="2:53" s="2" customFormat="1" ht="15.75" x14ac:dyDescent="0.25">
      <c r="B175" s="329"/>
      <c r="C175" s="775" t="s">
        <v>374</v>
      </c>
      <c r="D175" s="776"/>
      <c r="E175" s="776"/>
      <c r="F175" s="776"/>
      <c r="G175" s="330">
        <f t="shared" ref="G175:AV175" si="151">SUM(G158,G155,G144,G131,G125,G117,G104,G77,G49,G41,G37,G33,G30,G21,G18)</f>
        <v>0</v>
      </c>
      <c r="H175" s="331">
        <f t="shared" si="151"/>
        <v>0</v>
      </c>
      <c r="I175" s="331">
        <f t="shared" si="151"/>
        <v>0</v>
      </c>
      <c r="J175" s="331">
        <f t="shared" si="151"/>
        <v>0</v>
      </c>
      <c r="K175" s="331">
        <f t="shared" si="151"/>
        <v>0</v>
      </c>
      <c r="L175" s="331">
        <f t="shared" si="151"/>
        <v>0</v>
      </c>
      <c r="M175" s="331">
        <f t="shared" si="151"/>
        <v>0</v>
      </c>
      <c r="N175" s="331">
        <f t="shared" si="151"/>
        <v>0</v>
      </c>
      <c r="O175" s="331">
        <f t="shared" si="151"/>
        <v>0</v>
      </c>
      <c r="P175" s="331">
        <f t="shared" si="151"/>
        <v>0</v>
      </c>
      <c r="Q175" s="331">
        <f t="shared" si="151"/>
        <v>0</v>
      </c>
      <c r="R175" s="331">
        <f t="shared" si="151"/>
        <v>0</v>
      </c>
      <c r="S175" s="331">
        <f t="shared" si="151"/>
        <v>0</v>
      </c>
      <c r="T175" s="331">
        <f t="shared" si="151"/>
        <v>0</v>
      </c>
      <c r="U175" s="331">
        <f t="shared" si="151"/>
        <v>0</v>
      </c>
      <c r="V175" s="331">
        <f t="shared" si="151"/>
        <v>0</v>
      </c>
      <c r="W175" s="331">
        <f t="shared" si="151"/>
        <v>0</v>
      </c>
      <c r="X175" s="331">
        <f t="shared" si="151"/>
        <v>0</v>
      </c>
      <c r="Y175" s="331">
        <f t="shared" si="151"/>
        <v>0</v>
      </c>
      <c r="Z175" s="331">
        <f t="shared" si="151"/>
        <v>0</v>
      </c>
      <c r="AA175" s="331">
        <f t="shared" si="151"/>
        <v>0</v>
      </c>
      <c r="AB175" s="331">
        <f t="shared" si="151"/>
        <v>0</v>
      </c>
      <c r="AC175" s="331">
        <f t="shared" si="151"/>
        <v>0</v>
      </c>
      <c r="AD175" s="331">
        <f t="shared" si="151"/>
        <v>0</v>
      </c>
      <c r="AE175" s="332">
        <f t="shared" si="151"/>
        <v>0</v>
      </c>
      <c r="AF175" s="331">
        <f t="shared" si="151"/>
        <v>0</v>
      </c>
      <c r="AG175" s="331">
        <f t="shared" si="151"/>
        <v>0</v>
      </c>
      <c r="AH175" s="331">
        <f t="shared" si="151"/>
        <v>0</v>
      </c>
      <c r="AI175" s="331">
        <f t="shared" si="151"/>
        <v>0</v>
      </c>
      <c r="AJ175" s="331">
        <f t="shared" si="151"/>
        <v>0</v>
      </c>
      <c r="AK175" s="331">
        <f t="shared" si="151"/>
        <v>0</v>
      </c>
      <c r="AL175" s="331">
        <f t="shared" si="151"/>
        <v>0</v>
      </c>
      <c r="AM175" s="331">
        <f t="shared" si="151"/>
        <v>0</v>
      </c>
      <c r="AN175" s="331">
        <f t="shared" si="151"/>
        <v>0</v>
      </c>
      <c r="AO175" s="331">
        <f t="shared" si="151"/>
        <v>0</v>
      </c>
      <c r="AP175" s="331">
        <f t="shared" si="151"/>
        <v>0</v>
      </c>
      <c r="AQ175" s="331">
        <f t="shared" si="151"/>
        <v>0</v>
      </c>
      <c r="AR175" s="331">
        <f t="shared" si="151"/>
        <v>0</v>
      </c>
      <c r="AS175" s="331">
        <f t="shared" si="151"/>
        <v>0</v>
      </c>
      <c r="AT175" s="331">
        <f t="shared" si="151"/>
        <v>0</v>
      </c>
      <c r="AU175" s="331">
        <f t="shared" si="151"/>
        <v>0</v>
      </c>
      <c r="AV175" s="333">
        <f t="shared" si="151"/>
        <v>0</v>
      </c>
      <c r="AZ175" s="216">
        <f t="shared" si="127"/>
        <v>0</v>
      </c>
      <c r="BA175" s="204" t="str">
        <f t="shared" si="128"/>
        <v>-</v>
      </c>
    </row>
    <row r="176" spans="2:53" s="2" customFormat="1" ht="15" customHeight="1" x14ac:dyDescent="0.25">
      <c r="B176" s="580"/>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row>
    <row r="177" spans="2:24" s="2" customFormat="1" ht="15" x14ac:dyDescent="0.25">
      <c r="B177" s="580" t="s">
        <v>68</v>
      </c>
      <c r="C177" s="580"/>
      <c r="D177" s="580"/>
      <c r="E177" s="580"/>
      <c r="F177" s="580"/>
      <c r="H177" s="192"/>
      <c r="I177" s="192"/>
      <c r="J177" s="192"/>
      <c r="K177" s="192"/>
    </row>
    <row r="178" spans="2:24" s="2" customFormat="1" ht="26.25" customHeight="1" x14ac:dyDescent="0.25">
      <c r="B178" s="580" t="s">
        <v>402</v>
      </c>
      <c r="C178" s="580"/>
      <c r="D178" s="580"/>
      <c r="E178" s="580"/>
      <c r="F178" s="580"/>
      <c r="G178" s="777"/>
      <c r="H178" s="777"/>
      <c r="I178" s="777"/>
      <c r="J178" s="777"/>
      <c r="K178" s="777"/>
      <c r="L178" s="777"/>
      <c r="M178" s="777"/>
      <c r="N178" s="777"/>
      <c r="O178" s="777"/>
      <c r="P178" s="777"/>
      <c r="Q178" s="777"/>
      <c r="R178" s="777"/>
      <c r="S178" s="777"/>
      <c r="T178" s="777"/>
      <c r="U178" s="777"/>
      <c r="V178" s="777"/>
      <c r="W178" s="777"/>
      <c r="X178" s="777"/>
    </row>
    <row r="179" spans="2:24" s="2" customFormat="1" ht="31.5" customHeight="1" x14ac:dyDescent="0.25">
      <c r="B179" s="580" t="s">
        <v>433</v>
      </c>
      <c r="C179" s="580"/>
      <c r="D179" s="580"/>
      <c r="E179" s="580"/>
      <c r="F179" s="580"/>
      <c r="H179" s="192"/>
      <c r="I179" s="192"/>
      <c r="J179" s="192"/>
      <c r="K179" s="192"/>
    </row>
    <row r="182" spans="2:24" s="2" customFormat="1" ht="15" x14ac:dyDescent="0.25">
      <c r="G182" s="192" t="s">
        <v>395</v>
      </c>
    </row>
  </sheetData>
  <mergeCells count="236">
    <mergeCell ref="A1:BA1"/>
    <mergeCell ref="A2:BA2"/>
    <mergeCell ref="A3:BA3"/>
    <mergeCell ref="A5:BA5"/>
    <mergeCell ref="C172:F172"/>
    <mergeCell ref="C112:F112"/>
    <mergeCell ref="H10:L12"/>
    <mergeCell ref="M10:O12"/>
    <mergeCell ref="P10:P12"/>
    <mergeCell ref="Q10:T12"/>
    <mergeCell ref="U10:U12"/>
    <mergeCell ref="V10:X12"/>
    <mergeCell ref="AR10:AR12"/>
    <mergeCell ref="AS10:AU12"/>
    <mergeCell ref="AV10:AV12"/>
    <mergeCell ref="H13:I14"/>
    <mergeCell ref="O13:O17"/>
    <mergeCell ref="AB13:AB17"/>
    <mergeCell ref="AC13:AC17"/>
    <mergeCell ref="AD13:AD17"/>
    <mergeCell ref="AE13:AF14"/>
    <mergeCell ref="AG13:AH14"/>
    <mergeCell ref="K15:K17"/>
    <mergeCell ref="AE15:AE17"/>
    <mergeCell ref="AV13:AV17"/>
    <mergeCell ref="AP13:AP17"/>
    <mergeCell ref="AQ13:AQ17"/>
    <mergeCell ref="B7:Y7"/>
    <mergeCell ref="AZ7:BA7"/>
    <mergeCell ref="B8:F8"/>
    <mergeCell ref="AZ8:BA17"/>
    <mergeCell ref="B9:F17"/>
    <mergeCell ref="G9:G17"/>
    <mergeCell ref="H9:AD9"/>
    <mergeCell ref="AE9:AV9"/>
    <mergeCell ref="Y10:Y12"/>
    <mergeCell ref="Z10:AB12"/>
    <mergeCell ref="AC10:AD12"/>
    <mergeCell ref="AE10:AI12"/>
    <mergeCell ref="AJ10:AL12"/>
    <mergeCell ref="AM10:AM12"/>
    <mergeCell ref="AR13:AR17"/>
    <mergeCell ref="AS13:AS17"/>
    <mergeCell ref="J13:K14"/>
    <mergeCell ref="L13:L17"/>
    <mergeCell ref="M13:M17"/>
    <mergeCell ref="N13:N17"/>
    <mergeCell ref="AN10:AQ12"/>
    <mergeCell ref="P13:P17"/>
    <mergeCell ref="Q13:Q17"/>
    <mergeCell ref="R13:R17"/>
    <mergeCell ref="S13:S17"/>
    <mergeCell ref="T13:T17"/>
    <mergeCell ref="AT13:AT17"/>
    <mergeCell ref="AF15:AF17"/>
    <mergeCell ref="AG15:AG17"/>
    <mergeCell ref="AH15:AH17"/>
    <mergeCell ref="AU13:AU17"/>
    <mergeCell ref="AJ13:AJ17"/>
    <mergeCell ref="AK13:AK17"/>
    <mergeCell ref="U13:U17"/>
    <mergeCell ref="AL13:AL17"/>
    <mergeCell ref="AM13:AM17"/>
    <mergeCell ref="AN13:AN17"/>
    <mergeCell ref="AO13:AO17"/>
    <mergeCell ref="AI13:AI17"/>
    <mergeCell ref="V13:V17"/>
    <mergeCell ref="W13:W17"/>
    <mergeCell ref="X13:X17"/>
    <mergeCell ref="Y13:Y17"/>
    <mergeCell ref="Z13:Z17"/>
    <mergeCell ref="AA13:AA17"/>
    <mergeCell ref="C31:F31"/>
    <mergeCell ref="C32:F32"/>
    <mergeCell ref="C33:F33"/>
    <mergeCell ref="C34:F34"/>
    <mergeCell ref="C36:F36"/>
    <mergeCell ref="C23:F23"/>
    <mergeCell ref="H15:H17"/>
    <mergeCell ref="I15:I17"/>
    <mergeCell ref="J15:J17"/>
    <mergeCell ref="C30:F30"/>
    <mergeCell ref="C24:F24"/>
    <mergeCell ref="C25:F25"/>
    <mergeCell ref="C26:F26"/>
    <mergeCell ref="C27:F27"/>
    <mergeCell ref="C28:F28"/>
    <mergeCell ref="C29:F29"/>
    <mergeCell ref="C18:F18"/>
    <mergeCell ref="C19:F19"/>
    <mergeCell ref="C20:F20"/>
    <mergeCell ref="C21:F21"/>
    <mergeCell ref="C22:F22"/>
    <mergeCell ref="C50:F50"/>
    <mergeCell ref="C37:F37"/>
    <mergeCell ref="C38:F38"/>
    <mergeCell ref="C39:F39"/>
    <mergeCell ref="C40:F40"/>
    <mergeCell ref="C41:F41"/>
    <mergeCell ref="C42:F42"/>
    <mergeCell ref="C43:F43"/>
    <mergeCell ref="C45:F45"/>
    <mergeCell ref="C47:F47"/>
    <mergeCell ref="C48:F48"/>
    <mergeCell ref="C49:F49"/>
    <mergeCell ref="C62:F62"/>
    <mergeCell ref="C51:F51"/>
    <mergeCell ref="C52:F52"/>
    <mergeCell ref="C53:F53"/>
    <mergeCell ref="C54:F54"/>
    <mergeCell ref="C55:F55"/>
    <mergeCell ref="C56:F56"/>
    <mergeCell ref="C57:F57"/>
    <mergeCell ref="C58:F58"/>
    <mergeCell ref="C59:F59"/>
    <mergeCell ref="C60:F60"/>
    <mergeCell ref="C61:F61"/>
    <mergeCell ref="C74:F74"/>
    <mergeCell ref="C63:F63"/>
    <mergeCell ref="C64:F64"/>
    <mergeCell ref="C65:F65"/>
    <mergeCell ref="C66:F66"/>
    <mergeCell ref="C67:F67"/>
    <mergeCell ref="C68:F68"/>
    <mergeCell ref="C69:F69"/>
    <mergeCell ref="C70:F70"/>
    <mergeCell ref="C71:F71"/>
    <mergeCell ref="C72:F72"/>
    <mergeCell ref="C73:F73"/>
    <mergeCell ref="C86:F86"/>
    <mergeCell ref="C75:F75"/>
    <mergeCell ref="C76:F76"/>
    <mergeCell ref="C77:F77"/>
    <mergeCell ref="C78:F78"/>
    <mergeCell ref="C79:F79"/>
    <mergeCell ref="C80:F80"/>
    <mergeCell ref="C81:F81"/>
    <mergeCell ref="C82:F82"/>
    <mergeCell ref="C83:F83"/>
    <mergeCell ref="C84:F84"/>
    <mergeCell ref="C85:F85"/>
    <mergeCell ref="C98:F98"/>
    <mergeCell ref="C87:F87"/>
    <mergeCell ref="C88:F88"/>
    <mergeCell ref="C89:F89"/>
    <mergeCell ref="C90:F90"/>
    <mergeCell ref="C91:F91"/>
    <mergeCell ref="C92:F92"/>
    <mergeCell ref="C93:F93"/>
    <mergeCell ref="C94:F94"/>
    <mergeCell ref="C95:F95"/>
    <mergeCell ref="C96:F96"/>
    <mergeCell ref="C97:F97"/>
    <mergeCell ref="C110:F110"/>
    <mergeCell ref="C99:F99"/>
    <mergeCell ref="C100:F100"/>
    <mergeCell ref="C101:F101"/>
    <mergeCell ref="C102:F102"/>
    <mergeCell ref="C103:F103"/>
    <mergeCell ref="C104:F104"/>
    <mergeCell ref="C105:F105"/>
    <mergeCell ref="C106:F106"/>
    <mergeCell ref="C107:F107"/>
    <mergeCell ref="C108:F108"/>
    <mergeCell ref="C109:F109"/>
    <mergeCell ref="C123:F123"/>
    <mergeCell ref="C111:F111"/>
    <mergeCell ref="C113:F113"/>
    <mergeCell ref="C114:F114"/>
    <mergeCell ref="C115:F115"/>
    <mergeCell ref="C116:F116"/>
    <mergeCell ref="C117:F117"/>
    <mergeCell ref="C118:F118"/>
    <mergeCell ref="C119:F119"/>
    <mergeCell ref="C120:F120"/>
    <mergeCell ref="C121:F121"/>
    <mergeCell ref="C122:F122"/>
    <mergeCell ref="C135:F135"/>
    <mergeCell ref="C124:F124"/>
    <mergeCell ref="C125:F125"/>
    <mergeCell ref="C126:F126"/>
    <mergeCell ref="C127:F127"/>
    <mergeCell ref="C128:F128"/>
    <mergeCell ref="C129:F129"/>
    <mergeCell ref="C130:F130"/>
    <mergeCell ref="C131:F131"/>
    <mergeCell ref="C132:F132"/>
    <mergeCell ref="C133:F133"/>
    <mergeCell ref="C134:F134"/>
    <mergeCell ref="C147:F147"/>
    <mergeCell ref="C136:F136"/>
    <mergeCell ref="C137:F137"/>
    <mergeCell ref="C138:F138"/>
    <mergeCell ref="C139:F139"/>
    <mergeCell ref="C140:F140"/>
    <mergeCell ref="C141:F141"/>
    <mergeCell ref="C142:F142"/>
    <mergeCell ref="C143:F143"/>
    <mergeCell ref="C144:F144"/>
    <mergeCell ref="C145:F145"/>
    <mergeCell ref="C146:F146"/>
    <mergeCell ref="C159:F159"/>
    <mergeCell ref="C148:F148"/>
    <mergeCell ref="C149:F149"/>
    <mergeCell ref="C150:F150"/>
    <mergeCell ref="C151:F151"/>
    <mergeCell ref="C152:F152"/>
    <mergeCell ref="C153:F153"/>
    <mergeCell ref="C154:F154"/>
    <mergeCell ref="C155:F155"/>
    <mergeCell ref="C156:F156"/>
    <mergeCell ref="C157:F157"/>
    <mergeCell ref="C158:F158"/>
    <mergeCell ref="C171:F171"/>
    <mergeCell ref="C160:F160"/>
    <mergeCell ref="C161:F161"/>
    <mergeCell ref="C162:F162"/>
    <mergeCell ref="C163:F163"/>
    <mergeCell ref="C164:F164"/>
    <mergeCell ref="C165:F165"/>
    <mergeCell ref="C166:F166"/>
    <mergeCell ref="C167:F167"/>
    <mergeCell ref="C168:F168"/>
    <mergeCell ref="C169:F169"/>
    <mergeCell ref="C170:F170"/>
    <mergeCell ref="B179:F179"/>
    <mergeCell ref="C173:F173"/>
    <mergeCell ref="C174:F174"/>
    <mergeCell ref="C175:F175"/>
    <mergeCell ref="B176:X176"/>
    <mergeCell ref="B177:F177"/>
    <mergeCell ref="B178:F178"/>
    <mergeCell ref="G178:K178"/>
    <mergeCell ref="L178:P178"/>
    <mergeCell ref="Q178:U178"/>
    <mergeCell ref="V178:X178"/>
  </mergeCells>
  <pageMargins left="0.51180547475814797" right="0.59027779102325395" top="0.747916579246521" bottom="0.747916579246521" header="0.31527781486511203" footer="0.31527781486511203"/>
  <pageSetup paperSize="9" scale="1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ZC186"/>
  <sheetViews>
    <sheetView zoomScale="85" zoomScaleNormal="85" workbookViewId="0">
      <selection sqref="A1:BC1"/>
    </sheetView>
  </sheetViews>
  <sheetFormatPr defaultColWidth="9.140625" defaultRowHeight="15" customHeight="1" x14ac:dyDescent="0.25"/>
  <cols>
    <col min="1" max="1" width="2.42578125" style="334" customWidth="1"/>
    <col min="2" max="2" width="9.140625" style="334" bestFit="1" customWidth="1"/>
    <col min="3" max="3" width="9.42578125" style="334" customWidth="1"/>
    <col min="4" max="4" width="9.140625" style="334" bestFit="1" customWidth="1"/>
    <col min="5" max="5" width="14.85546875" style="334" customWidth="1"/>
    <col min="6" max="6" width="30" style="334" customWidth="1"/>
    <col min="7" max="7" width="16.140625" style="334" customWidth="1"/>
    <col min="8" max="10" width="20.42578125" style="334" customWidth="1"/>
    <col min="11" max="11" width="12" style="334" customWidth="1"/>
    <col min="12" max="12" width="11.28515625" style="334" customWidth="1"/>
    <col min="13" max="13" width="10.5703125" style="334" customWidth="1"/>
    <col min="14" max="14" width="11.5703125" style="334" customWidth="1"/>
    <col min="15" max="15" width="9.140625" style="334" customWidth="1"/>
    <col min="16" max="16" width="10.7109375" style="334" customWidth="1"/>
    <col min="17" max="17" width="10" style="334" customWidth="1"/>
    <col min="18" max="18" width="9.140625" style="334" customWidth="1"/>
    <col min="19" max="19" width="13.7109375" style="334" customWidth="1"/>
    <col min="20" max="20" width="13.42578125" style="334" customWidth="1"/>
    <col min="21" max="21" width="11.5703125" style="334" customWidth="1"/>
    <col min="22" max="22" width="14.42578125" style="334" customWidth="1"/>
    <col min="23" max="23" width="9.140625" style="334" customWidth="1"/>
    <col min="24" max="24" width="14.42578125" style="334" customWidth="1"/>
    <col min="25" max="25" width="14.7109375" style="334" customWidth="1"/>
    <col min="26" max="26" width="13.140625" style="334" customWidth="1"/>
    <col min="27" max="27" width="9.140625" style="334" customWidth="1"/>
    <col min="28" max="28" width="14" style="334" customWidth="1"/>
    <col min="29" max="32" width="9.140625" style="334" customWidth="1"/>
    <col min="33" max="33" width="11.42578125" style="334" customWidth="1"/>
    <col min="34" max="34" width="12" style="334" customWidth="1"/>
    <col min="35" max="35" width="11.28515625" style="334" customWidth="1"/>
    <col min="36" max="36" width="10.5703125" style="334" customWidth="1"/>
    <col min="37" max="37" width="11.5703125" style="334" customWidth="1"/>
    <col min="38" max="38" width="9.140625" style="334" bestFit="1" customWidth="1"/>
    <col min="39" max="39" width="10.7109375" style="334" customWidth="1"/>
    <col min="40" max="40" width="10" style="334" customWidth="1"/>
    <col min="41" max="41" width="9.140625" style="334" bestFit="1" customWidth="1"/>
    <col min="42" max="42" width="13.7109375" style="334" customWidth="1"/>
    <col min="43" max="43" width="13.42578125" style="334" customWidth="1"/>
    <col min="44" max="44" width="11.5703125" style="334" customWidth="1"/>
    <col min="45" max="45" width="14.42578125" style="334" customWidth="1"/>
    <col min="46" max="46" width="9.140625" style="334" bestFit="1" customWidth="1"/>
    <col min="47" max="47" width="14.42578125" style="334" customWidth="1"/>
    <col min="48" max="48" width="14.7109375" style="334" customWidth="1"/>
    <col min="49" max="49" width="13.140625" style="334" customWidth="1"/>
    <col min="50" max="50" width="9.140625" style="334" bestFit="1" customWidth="1"/>
    <col min="51" max="51" width="14" style="334" customWidth="1"/>
    <col min="52" max="52" width="15.7109375" style="334" customWidth="1"/>
    <col min="53" max="53" width="9.140625" style="334" bestFit="1" customWidth="1"/>
    <col min="54" max="54" width="16.140625" style="334" customWidth="1"/>
    <col min="55" max="55" width="62.7109375" style="334" customWidth="1"/>
    <col min="56" max="56" width="9.140625" style="334" bestFit="1" customWidth="1"/>
    <col min="15552" max="16384" width="9.140625" style="334" bestFit="1" customWidth="1"/>
  </cols>
  <sheetData>
    <row r="1" spans="1:55" s="2" customFormat="1" x14ac:dyDescent="0.25">
      <c r="A1" s="824" t="s">
        <v>0</v>
      </c>
      <c r="B1" s="825"/>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825"/>
      <c r="AN1" s="825"/>
      <c r="AO1" s="825"/>
      <c r="AP1" s="825"/>
      <c r="AQ1" s="825"/>
      <c r="AR1" s="825"/>
      <c r="AS1" s="825"/>
      <c r="AT1" s="825"/>
      <c r="AU1" s="825"/>
      <c r="AV1" s="825"/>
      <c r="AW1" s="825"/>
      <c r="AX1" s="825"/>
      <c r="AY1" s="825"/>
      <c r="AZ1" s="825"/>
      <c r="BA1" s="825"/>
      <c r="BB1" s="825"/>
      <c r="BC1" s="826"/>
    </row>
    <row r="2" spans="1:55" s="2" customFormat="1" x14ac:dyDescent="0.25">
      <c r="A2" s="824" t="s">
        <v>1</v>
      </c>
      <c r="B2" s="825"/>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c r="AQ2" s="825"/>
      <c r="AR2" s="825"/>
      <c r="AS2" s="825"/>
      <c r="AT2" s="825"/>
      <c r="AU2" s="825"/>
      <c r="AV2" s="825"/>
      <c r="AW2" s="825"/>
      <c r="AX2" s="825"/>
      <c r="AY2" s="825"/>
      <c r="AZ2" s="825"/>
      <c r="BA2" s="825"/>
      <c r="BB2" s="825"/>
      <c r="BC2" s="826"/>
    </row>
    <row r="3" spans="1:55" s="2" customFormat="1" x14ac:dyDescent="0.25">
      <c r="A3" s="827"/>
      <c r="B3" s="828"/>
      <c r="C3" s="828"/>
      <c r="D3" s="828"/>
      <c r="E3" s="828"/>
      <c r="F3" s="828"/>
      <c r="G3" s="828"/>
      <c r="H3" s="828"/>
      <c r="I3" s="828"/>
      <c r="J3" s="828"/>
      <c r="K3" s="828"/>
      <c r="L3" s="828"/>
      <c r="M3" s="828"/>
      <c r="N3" s="828"/>
      <c r="O3" s="828"/>
      <c r="P3" s="828"/>
      <c r="Q3" s="828"/>
      <c r="R3" s="828"/>
      <c r="S3" s="828"/>
      <c r="T3" s="828"/>
      <c r="U3" s="828"/>
      <c r="V3" s="828"/>
      <c r="W3" s="828"/>
      <c r="X3" s="828"/>
      <c r="Y3" s="828"/>
      <c r="Z3" s="828"/>
      <c r="AA3" s="828"/>
      <c r="AB3" s="828"/>
      <c r="AC3" s="828"/>
      <c r="AD3" s="828"/>
      <c r="AE3" s="828"/>
      <c r="AF3" s="828"/>
      <c r="AG3" s="828"/>
      <c r="AH3" s="828"/>
      <c r="AI3" s="828"/>
      <c r="AJ3" s="828"/>
      <c r="AK3" s="828"/>
      <c r="AL3" s="828"/>
      <c r="AM3" s="828"/>
      <c r="AN3" s="828"/>
      <c r="AO3" s="828"/>
      <c r="AP3" s="828"/>
      <c r="AQ3" s="828"/>
      <c r="AR3" s="828"/>
      <c r="AS3" s="828"/>
      <c r="AT3" s="828"/>
      <c r="AU3" s="828"/>
      <c r="AV3" s="828"/>
      <c r="AW3" s="828"/>
      <c r="AX3" s="828"/>
      <c r="AY3" s="828"/>
      <c r="AZ3" s="828"/>
      <c r="BA3" s="828"/>
      <c r="BB3" s="828"/>
      <c r="BC3" s="829"/>
    </row>
    <row r="4" spans="1:55" s="2" customFormat="1" x14ac:dyDescent="0.25">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row>
    <row r="5" spans="1:55" s="2" customFormat="1" x14ac:dyDescent="0.25">
      <c r="A5" s="830" t="s">
        <v>434</v>
      </c>
      <c r="B5" s="831"/>
      <c r="C5" s="831"/>
      <c r="D5" s="831"/>
      <c r="E5" s="831"/>
      <c r="F5" s="831"/>
      <c r="G5" s="831"/>
      <c r="H5" s="831"/>
      <c r="I5" s="831"/>
      <c r="J5" s="831"/>
      <c r="K5" s="831"/>
      <c r="L5" s="831"/>
      <c r="M5" s="831"/>
      <c r="N5" s="831"/>
      <c r="O5" s="831"/>
      <c r="P5" s="831"/>
      <c r="Q5" s="831"/>
      <c r="R5" s="831"/>
      <c r="S5" s="831"/>
      <c r="T5" s="831"/>
      <c r="U5" s="831"/>
      <c r="V5" s="831"/>
      <c r="W5" s="831"/>
      <c r="X5" s="831"/>
      <c r="Y5" s="831"/>
      <c r="Z5" s="831"/>
      <c r="AA5" s="831"/>
      <c r="AB5" s="831"/>
      <c r="AC5" s="831"/>
      <c r="AD5" s="831"/>
      <c r="AE5" s="831"/>
      <c r="AF5" s="831"/>
      <c r="AG5" s="831"/>
      <c r="AH5" s="831"/>
      <c r="AI5" s="831"/>
      <c r="AJ5" s="831"/>
      <c r="AK5" s="831"/>
      <c r="AL5" s="831"/>
      <c r="AM5" s="831"/>
      <c r="AN5" s="831"/>
      <c r="AO5" s="831"/>
      <c r="AP5" s="831"/>
      <c r="AQ5" s="831"/>
      <c r="AR5" s="831"/>
      <c r="AS5" s="831"/>
      <c r="AT5" s="831"/>
      <c r="AU5" s="831"/>
      <c r="AV5" s="831"/>
      <c r="AW5" s="831"/>
      <c r="AX5" s="831"/>
      <c r="AY5" s="831"/>
      <c r="AZ5" s="831"/>
      <c r="BA5" s="831"/>
      <c r="BB5" s="831"/>
      <c r="BC5" s="832"/>
    </row>
    <row r="6" spans="1:55" s="2" customFormat="1" x14ac:dyDescent="0.25">
      <c r="A6" s="335"/>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row>
    <row r="7" spans="1:55" s="2" customFormat="1" ht="15.75" customHeight="1" x14ac:dyDescent="0.4">
      <c r="B7" s="336"/>
      <c r="C7" s="337"/>
      <c r="D7" s="337"/>
      <c r="E7" s="336"/>
      <c r="F7" s="337"/>
      <c r="G7" s="337"/>
      <c r="H7" s="337"/>
      <c r="I7" s="337"/>
      <c r="J7" s="337"/>
      <c r="K7" s="337"/>
      <c r="L7" s="337"/>
      <c r="M7" s="337"/>
      <c r="N7" s="337"/>
      <c r="O7" s="337"/>
      <c r="P7" s="337"/>
      <c r="Q7" s="337"/>
      <c r="R7" s="337"/>
      <c r="S7" s="337"/>
      <c r="T7" s="337"/>
      <c r="U7" s="337"/>
      <c r="V7" s="337"/>
      <c r="W7" s="337"/>
      <c r="X7" s="338"/>
      <c r="AH7" s="337"/>
      <c r="AI7" s="337"/>
      <c r="AJ7" s="337"/>
      <c r="AK7" s="337"/>
      <c r="AL7" s="337"/>
      <c r="AM7" s="337"/>
      <c r="AN7" s="337"/>
      <c r="AO7" s="337"/>
      <c r="AP7" s="337"/>
      <c r="AQ7" s="337"/>
      <c r="AR7" s="337"/>
      <c r="AS7" s="337"/>
      <c r="AT7" s="337"/>
      <c r="AU7" s="338"/>
      <c r="BB7" s="679" t="s">
        <v>378</v>
      </c>
      <c r="BC7" s="679"/>
    </row>
    <row r="8" spans="1:55" s="2" customFormat="1" ht="15.75" customHeight="1" x14ac:dyDescent="0.25">
      <c r="B8" s="339"/>
      <c r="C8" s="339"/>
      <c r="D8" s="339"/>
      <c r="E8" s="339"/>
      <c r="F8" s="339"/>
      <c r="AS8" s="2" t="s">
        <v>435</v>
      </c>
      <c r="AZ8" s="340"/>
      <c r="BB8" s="681" t="s">
        <v>436</v>
      </c>
      <c r="BC8" s="682"/>
    </row>
    <row r="9" spans="1:55" s="341" customFormat="1" ht="14.25" customHeight="1" x14ac:dyDescent="0.25">
      <c r="B9" s="687" t="s">
        <v>4</v>
      </c>
      <c r="C9" s="688"/>
      <c r="D9" s="688"/>
      <c r="E9" s="688"/>
      <c r="F9" s="768"/>
      <c r="G9" s="195" t="s">
        <v>6</v>
      </c>
      <c r="H9" s="342" t="str">
        <f>'Priedas 9'!$K$10</f>
        <v>Kogeneracinė jėgainė 1</v>
      </c>
      <c r="I9" s="342" t="str">
        <f>'Priedas 9'!$O$10</f>
        <v>Kogeneracinė jėgainė 2</v>
      </c>
      <c r="J9" s="342" t="str">
        <f>'Priedas 9'!$S$10</f>
        <v>Kogeneracinė jėgainė 3</v>
      </c>
      <c r="K9" s="833" t="s">
        <v>6</v>
      </c>
      <c r="L9" s="834"/>
      <c r="M9" s="834"/>
      <c r="N9" s="834"/>
      <c r="O9" s="834"/>
      <c r="P9" s="834"/>
      <c r="Q9" s="834"/>
      <c r="R9" s="834"/>
      <c r="S9" s="834"/>
      <c r="T9" s="834"/>
      <c r="U9" s="834"/>
      <c r="V9" s="834"/>
      <c r="W9" s="834"/>
      <c r="X9" s="834"/>
      <c r="Y9" s="834"/>
      <c r="Z9" s="834"/>
      <c r="AA9" s="834"/>
      <c r="AB9" s="834"/>
      <c r="AC9" s="834"/>
      <c r="AD9" s="834"/>
      <c r="AE9" s="834"/>
      <c r="AF9" s="834"/>
      <c r="AG9" s="835"/>
      <c r="AH9" s="833" t="str">
        <f>'Priedas 6'!$AE$9</f>
        <v>CŠT sistema 1</v>
      </c>
      <c r="AI9" s="834"/>
      <c r="AJ9" s="834"/>
      <c r="AK9" s="834"/>
      <c r="AL9" s="834"/>
      <c r="AM9" s="834"/>
      <c r="AN9" s="834"/>
      <c r="AO9" s="834"/>
      <c r="AP9" s="834"/>
      <c r="AQ9" s="834"/>
      <c r="AR9" s="834"/>
      <c r="AS9" s="834"/>
      <c r="AT9" s="834"/>
      <c r="AU9" s="834"/>
      <c r="AV9" s="834"/>
      <c r="AW9" s="834"/>
      <c r="AX9" s="834"/>
      <c r="AY9" s="835"/>
      <c r="AZ9" s="836" t="s">
        <v>437</v>
      </c>
      <c r="BB9" s="683"/>
      <c r="BC9" s="684"/>
    </row>
    <row r="10" spans="1:55" s="341" customFormat="1" ht="12.75" customHeight="1" x14ac:dyDescent="0.25">
      <c r="B10" s="689"/>
      <c r="C10" s="690"/>
      <c r="D10" s="690"/>
      <c r="E10" s="690"/>
      <c r="F10" s="769"/>
      <c r="G10" s="821" t="s">
        <v>438</v>
      </c>
      <c r="H10" s="821" t="s">
        <v>438</v>
      </c>
      <c r="I10" s="821" t="s">
        <v>438</v>
      </c>
      <c r="J10" s="821" t="s">
        <v>438</v>
      </c>
      <c r="K10" s="699" t="s">
        <v>424</v>
      </c>
      <c r="L10" s="662"/>
      <c r="M10" s="662"/>
      <c r="N10" s="662"/>
      <c r="O10" s="663"/>
      <c r="P10" s="661" t="s">
        <v>10</v>
      </c>
      <c r="Q10" s="662"/>
      <c r="R10" s="663"/>
      <c r="S10" s="751" t="s">
        <v>11</v>
      </c>
      <c r="T10" s="661" t="s">
        <v>12</v>
      </c>
      <c r="U10" s="662"/>
      <c r="V10" s="662"/>
      <c r="W10" s="663"/>
      <c r="X10" s="751" t="s">
        <v>425</v>
      </c>
      <c r="Y10" s="661" t="s">
        <v>14</v>
      </c>
      <c r="Z10" s="662"/>
      <c r="AA10" s="663"/>
      <c r="AB10" s="751" t="s">
        <v>15</v>
      </c>
      <c r="AC10" s="661" t="s">
        <v>16</v>
      </c>
      <c r="AD10" s="662"/>
      <c r="AE10" s="663"/>
      <c r="AF10" s="755" t="s">
        <v>17</v>
      </c>
      <c r="AG10" s="763"/>
      <c r="AH10" s="699" t="s">
        <v>424</v>
      </c>
      <c r="AI10" s="662"/>
      <c r="AJ10" s="662"/>
      <c r="AK10" s="662"/>
      <c r="AL10" s="663"/>
      <c r="AM10" s="661" t="s">
        <v>10</v>
      </c>
      <c r="AN10" s="662"/>
      <c r="AO10" s="663"/>
      <c r="AP10" s="751" t="s">
        <v>11</v>
      </c>
      <c r="AQ10" s="661" t="s">
        <v>12</v>
      </c>
      <c r="AR10" s="662"/>
      <c r="AS10" s="662"/>
      <c r="AT10" s="663"/>
      <c r="AU10" s="751" t="s">
        <v>425</v>
      </c>
      <c r="AV10" s="661" t="s">
        <v>14</v>
      </c>
      <c r="AW10" s="662"/>
      <c r="AX10" s="663"/>
      <c r="AY10" s="779" t="s">
        <v>15</v>
      </c>
      <c r="AZ10" s="764"/>
      <c r="BB10" s="683"/>
      <c r="BC10" s="684"/>
    </row>
    <row r="11" spans="1:55" s="341" customFormat="1" ht="12.75" customHeight="1" x14ac:dyDescent="0.25">
      <c r="B11" s="689"/>
      <c r="C11" s="690"/>
      <c r="D11" s="690"/>
      <c r="E11" s="690"/>
      <c r="F11" s="769"/>
      <c r="G11" s="822"/>
      <c r="H11" s="822"/>
      <c r="I11" s="822"/>
      <c r="J11" s="822"/>
      <c r="K11" s="699"/>
      <c r="L11" s="662"/>
      <c r="M11" s="662"/>
      <c r="N11" s="662"/>
      <c r="O11" s="663"/>
      <c r="P11" s="661"/>
      <c r="Q11" s="662"/>
      <c r="R11" s="663"/>
      <c r="S11" s="751"/>
      <c r="T11" s="661"/>
      <c r="U11" s="662"/>
      <c r="V11" s="662"/>
      <c r="W11" s="663"/>
      <c r="X11" s="751"/>
      <c r="Y11" s="661"/>
      <c r="Z11" s="662"/>
      <c r="AA11" s="663"/>
      <c r="AB11" s="751"/>
      <c r="AC11" s="661"/>
      <c r="AD11" s="662"/>
      <c r="AE11" s="663"/>
      <c r="AF11" s="661"/>
      <c r="AG11" s="764"/>
      <c r="AH11" s="699"/>
      <c r="AI11" s="662"/>
      <c r="AJ11" s="662"/>
      <c r="AK11" s="662"/>
      <c r="AL11" s="663"/>
      <c r="AM11" s="661"/>
      <c r="AN11" s="662"/>
      <c r="AO11" s="663"/>
      <c r="AP11" s="751"/>
      <c r="AQ11" s="661"/>
      <c r="AR11" s="662"/>
      <c r="AS11" s="662"/>
      <c r="AT11" s="663"/>
      <c r="AU11" s="751"/>
      <c r="AV11" s="661"/>
      <c r="AW11" s="662"/>
      <c r="AX11" s="663"/>
      <c r="AY11" s="779"/>
      <c r="AZ11" s="764"/>
      <c r="BB11" s="683"/>
      <c r="BC11" s="684"/>
    </row>
    <row r="12" spans="1:55" s="341" customFormat="1" ht="34.5" customHeight="1" x14ac:dyDescent="0.25">
      <c r="B12" s="689"/>
      <c r="C12" s="690"/>
      <c r="D12" s="690"/>
      <c r="E12" s="690"/>
      <c r="F12" s="769"/>
      <c r="G12" s="823"/>
      <c r="H12" s="823"/>
      <c r="I12" s="823"/>
      <c r="J12" s="823"/>
      <c r="K12" s="700"/>
      <c r="L12" s="665"/>
      <c r="M12" s="665"/>
      <c r="N12" s="665"/>
      <c r="O12" s="666"/>
      <c r="P12" s="664"/>
      <c r="Q12" s="665"/>
      <c r="R12" s="666"/>
      <c r="S12" s="773"/>
      <c r="T12" s="664"/>
      <c r="U12" s="665"/>
      <c r="V12" s="665"/>
      <c r="W12" s="666"/>
      <c r="X12" s="773"/>
      <c r="Y12" s="664"/>
      <c r="Z12" s="665"/>
      <c r="AA12" s="666"/>
      <c r="AB12" s="773"/>
      <c r="AC12" s="664"/>
      <c r="AD12" s="665"/>
      <c r="AE12" s="666"/>
      <c r="AF12" s="664"/>
      <c r="AG12" s="765"/>
      <c r="AH12" s="700"/>
      <c r="AI12" s="665"/>
      <c r="AJ12" s="665"/>
      <c r="AK12" s="665"/>
      <c r="AL12" s="666"/>
      <c r="AM12" s="664"/>
      <c r="AN12" s="665"/>
      <c r="AO12" s="666"/>
      <c r="AP12" s="773"/>
      <c r="AQ12" s="664"/>
      <c r="AR12" s="665"/>
      <c r="AS12" s="665"/>
      <c r="AT12" s="666"/>
      <c r="AU12" s="773"/>
      <c r="AV12" s="664"/>
      <c r="AW12" s="665"/>
      <c r="AX12" s="666"/>
      <c r="AY12" s="837"/>
      <c r="AZ12" s="764"/>
      <c r="BB12" s="683"/>
      <c r="BC12" s="684"/>
    </row>
    <row r="13" spans="1:55" s="341" customFormat="1" ht="12.75" customHeight="1" x14ac:dyDescent="0.25">
      <c r="B13" s="689"/>
      <c r="C13" s="690"/>
      <c r="D13" s="690"/>
      <c r="E13" s="690"/>
      <c r="F13" s="769"/>
      <c r="G13" s="699" t="s">
        <v>439</v>
      </c>
      <c r="H13" s="699" t="s">
        <v>440</v>
      </c>
      <c r="I13" s="699" t="s">
        <v>440</v>
      </c>
      <c r="J13" s="699" t="s">
        <v>440</v>
      </c>
      <c r="K13" s="753" t="s">
        <v>18</v>
      </c>
      <c r="L13" s="754"/>
      <c r="M13" s="755" t="s">
        <v>19</v>
      </c>
      <c r="N13" s="754"/>
      <c r="O13" s="750" t="str">
        <f>'Priedas 6'!$L$13</f>
        <v xml:space="preserve">... paslauga (produktas) </v>
      </c>
      <c r="P13" s="751" t="s">
        <v>20</v>
      </c>
      <c r="Q13" s="751" t="s">
        <v>21</v>
      </c>
      <c r="R13" s="751" t="str">
        <f>'Priedas 6'!$O$13</f>
        <v xml:space="preserve">... paslauga (produktas) </v>
      </c>
      <c r="S13" s="750" t="str">
        <f>'Priedas 6'!$P$13</f>
        <v xml:space="preserve">... paslauga (produktas) </v>
      </c>
      <c r="T13" s="751" t="s">
        <v>22</v>
      </c>
      <c r="U13" s="750" t="s">
        <v>23</v>
      </c>
      <c r="V13" s="750" t="s">
        <v>24</v>
      </c>
      <c r="W13" s="751" t="str">
        <f>'Priedas 6'!$T$13</f>
        <v xml:space="preserve">... paslauga (produktas) </v>
      </c>
      <c r="X13" s="762" t="str">
        <f>'Priedas 6'!$U$13</f>
        <v xml:space="preserve">... paslauga (produktas) </v>
      </c>
      <c r="Y13" s="751" t="s">
        <v>426</v>
      </c>
      <c r="Z13" s="751" t="s">
        <v>26</v>
      </c>
      <c r="AA13" s="751" t="str">
        <f>'Priedas 6'!$X$13</f>
        <v xml:space="preserve">... paslauga (produktas) </v>
      </c>
      <c r="AB13" s="751" t="str">
        <f>'Priedas 6'!$Y$13</f>
        <v xml:space="preserve">... paslauga (produktas) </v>
      </c>
      <c r="AC13" s="751" t="s">
        <v>27</v>
      </c>
      <c r="AD13" s="750" t="s">
        <v>63</v>
      </c>
      <c r="AE13" s="751" t="str">
        <f>'Priedas 6'!$AB$13</f>
        <v xml:space="preserve">... paslauga (produktas) </v>
      </c>
      <c r="AF13" s="751" t="s">
        <v>27</v>
      </c>
      <c r="AG13" s="764" t="str">
        <f>'Priedas 6'!$AD$13</f>
        <v>Daugiabučių namų modernizacija</v>
      </c>
      <c r="AH13" s="753" t="s">
        <v>18</v>
      </c>
      <c r="AI13" s="754"/>
      <c r="AJ13" s="755" t="s">
        <v>19</v>
      </c>
      <c r="AK13" s="754"/>
      <c r="AL13" s="750" t="str">
        <f>'Priedas 6'!$AI$13</f>
        <v xml:space="preserve">... paslauga (produktas) </v>
      </c>
      <c r="AM13" s="751" t="s">
        <v>20</v>
      </c>
      <c r="AN13" s="751" t="s">
        <v>21</v>
      </c>
      <c r="AO13" s="751" t="str">
        <f>'Priedas 6'!$AL$13</f>
        <v xml:space="preserve">... paslauga (produktas) </v>
      </c>
      <c r="AP13" s="750" t="str">
        <f>'Priedas 6'!$AM$13</f>
        <v xml:space="preserve">... paslauga (produktas) </v>
      </c>
      <c r="AQ13" s="751" t="s">
        <v>22</v>
      </c>
      <c r="AR13" s="750" t="s">
        <v>23</v>
      </c>
      <c r="AS13" s="750" t="s">
        <v>24</v>
      </c>
      <c r="AT13" s="751">
        <f>'Priedas 6'!$L$133</f>
        <v>0</v>
      </c>
      <c r="AU13" s="762">
        <f>'Priedas 6'!$L$134</f>
        <v>0</v>
      </c>
      <c r="AV13" s="751" t="s">
        <v>426</v>
      </c>
      <c r="AW13" s="751" t="s">
        <v>26</v>
      </c>
      <c r="AX13" s="751">
        <f>'Priedas 6'!$L$135</f>
        <v>0</v>
      </c>
      <c r="AY13" s="779">
        <f>'Priedas 6'!$L$136</f>
        <v>0</v>
      </c>
      <c r="AZ13" s="764"/>
      <c r="BB13" s="683"/>
      <c r="BC13" s="684"/>
    </row>
    <row r="14" spans="1:55" s="341" customFormat="1" ht="15.75" customHeight="1" x14ac:dyDescent="0.25">
      <c r="B14" s="689"/>
      <c r="C14" s="690"/>
      <c r="D14" s="690"/>
      <c r="E14" s="690"/>
      <c r="F14" s="769"/>
      <c r="G14" s="699"/>
      <c r="H14" s="699"/>
      <c r="I14" s="699"/>
      <c r="J14" s="699"/>
      <c r="K14" s="700"/>
      <c r="L14" s="666"/>
      <c r="M14" s="664"/>
      <c r="N14" s="666"/>
      <c r="O14" s="751"/>
      <c r="P14" s="751"/>
      <c r="Q14" s="751"/>
      <c r="R14" s="751"/>
      <c r="S14" s="751"/>
      <c r="T14" s="751"/>
      <c r="U14" s="751"/>
      <c r="V14" s="751"/>
      <c r="W14" s="751"/>
      <c r="X14" s="750"/>
      <c r="Y14" s="751"/>
      <c r="Z14" s="751"/>
      <c r="AA14" s="751"/>
      <c r="AB14" s="751"/>
      <c r="AC14" s="751"/>
      <c r="AD14" s="751"/>
      <c r="AE14" s="751"/>
      <c r="AF14" s="751"/>
      <c r="AG14" s="764"/>
      <c r="AH14" s="700"/>
      <c r="AI14" s="666"/>
      <c r="AJ14" s="664"/>
      <c r="AK14" s="666"/>
      <c r="AL14" s="751"/>
      <c r="AM14" s="751"/>
      <c r="AN14" s="751"/>
      <c r="AO14" s="751"/>
      <c r="AP14" s="751"/>
      <c r="AQ14" s="751"/>
      <c r="AR14" s="751"/>
      <c r="AS14" s="751"/>
      <c r="AT14" s="751"/>
      <c r="AU14" s="750"/>
      <c r="AV14" s="751"/>
      <c r="AW14" s="751"/>
      <c r="AX14" s="751"/>
      <c r="AY14" s="779"/>
      <c r="AZ14" s="764"/>
      <c r="BB14" s="683"/>
      <c r="BC14" s="684"/>
    </row>
    <row r="15" spans="1:55" s="341" customFormat="1" ht="12.75" customHeight="1" x14ac:dyDescent="0.25">
      <c r="B15" s="689"/>
      <c r="C15" s="690"/>
      <c r="D15" s="690"/>
      <c r="E15" s="690"/>
      <c r="F15" s="769"/>
      <c r="G15" s="699"/>
      <c r="H15" s="699"/>
      <c r="I15" s="699"/>
      <c r="J15" s="699"/>
      <c r="K15" s="756" t="s">
        <v>427</v>
      </c>
      <c r="L15" s="755" t="s">
        <v>428</v>
      </c>
      <c r="M15" s="750" t="s">
        <v>427</v>
      </c>
      <c r="N15" s="750" t="s">
        <v>428</v>
      </c>
      <c r="O15" s="751"/>
      <c r="P15" s="751"/>
      <c r="Q15" s="751"/>
      <c r="R15" s="751"/>
      <c r="S15" s="751"/>
      <c r="T15" s="751"/>
      <c r="U15" s="751"/>
      <c r="V15" s="751"/>
      <c r="W15" s="751"/>
      <c r="X15" s="750"/>
      <c r="Y15" s="751"/>
      <c r="Z15" s="751"/>
      <c r="AA15" s="751"/>
      <c r="AB15" s="751"/>
      <c r="AC15" s="751"/>
      <c r="AD15" s="751"/>
      <c r="AE15" s="751"/>
      <c r="AF15" s="751"/>
      <c r="AG15" s="764"/>
      <c r="AH15" s="756" t="s">
        <v>427</v>
      </c>
      <c r="AI15" s="755" t="s">
        <v>428</v>
      </c>
      <c r="AJ15" s="750" t="s">
        <v>427</v>
      </c>
      <c r="AK15" s="750" t="s">
        <v>428</v>
      </c>
      <c r="AL15" s="751"/>
      <c r="AM15" s="751"/>
      <c r="AN15" s="751"/>
      <c r="AO15" s="751"/>
      <c r="AP15" s="751"/>
      <c r="AQ15" s="751"/>
      <c r="AR15" s="751"/>
      <c r="AS15" s="751"/>
      <c r="AT15" s="751"/>
      <c r="AU15" s="750"/>
      <c r="AV15" s="751"/>
      <c r="AW15" s="751"/>
      <c r="AX15" s="751"/>
      <c r="AY15" s="779"/>
      <c r="AZ15" s="764"/>
      <c r="BB15" s="683"/>
      <c r="BC15" s="684"/>
    </row>
    <row r="16" spans="1:55" s="341" customFormat="1" ht="12.75" customHeight="1" x14ac:dyDescent="0.25">
      <c r="B16" s="689"/>
      <c r="C16" s="690"/>
      <c r="D16" s="690"/>
      <c r="E16" s="690"/>
      <c r="F16" s="769"/>
      <c r="G16" s="699"/>
      <c r="H16" s="699"/>
      <c r="I16" s="699"/>
      <c r="J16" s="699"/>
      <c r="K16" s="757"/>
      <c r="L16" s="661"/>
      <c r="M16" s="751"/>
      <c r="N16" s="751"/>
      <c r="O16" s="751"/>
      <c r="P16" s="751"/>
      <c r="Q16" s="751"/>
      <c r="R16" s="751"/>
      <c r="S16" s="751"/>
      <c r="T16" s="751"/>
      <c r="U16" s="751"/>
      <c r="V16" s="751"/>
      <c r="W16" s="751"/>
      <c r="X16" s="750"/>
      <c r="Y16" s="751"/>
      <c r="Z16" s="751"/>
      <c r="AA16" s="751"/>
      <c r="AB16" s="751"/>
      <c r="AC16" s="751"/>
      <c r="AD16" s="751"/>
      <c r="AE16" s="751"/>
      <c r="AF16" s="751"/>
      <c r="AG16" s="764"/>
      <c r="AH16" s="757"/>
      <c r="AI16" s="661"/>
      <c r="AJ16" s="751"/>
      <c r="AK16" s="751"/>
      <c r="AL16" s="751"/>
      <c r="AM16" s="751"/>
      <c r="AN16" s="751"/>
      <c r="AO16" s="751"/>
      <c r="AP16" s="751"/>
      <c r="AQ16" s="751"/>
      <c r="AR16" s="751"/>
      <c r="AS16" s="751"/>
      <c r="AT16" s="751"/>
      <c r="AU16" s="750"/>
      <c r="AV16" s="751"/>
      <c r="AW16" s="751"/>
      <c r="AX16" s="751"/>
      <c r="AY16" s="779"/>
      <c r="AZ16" s="764"/>
      <c r="BB16" s="683"/>
      <c r="BC16" s="684"/>
    </row>
    <row r="17" spans="2:55" s="341" customFormat="1" ht="12.75" customHeight="1" x14ac:dyDescent="0.25">
      <c r="B17" s="689"/>
      <c r="C17" s="690"/>
      <c r="D17" s="690"/>
      <c r="E17" s="690"/>
      <c r="F17" s="769"/>
      <c r="G17" s="699"/>
      <c r="H17" s="699"/>
      <c r="I17" s="699"/>
      <c r="J17" s="699"/>
      <c r="K17" s="757"/>
      <c r="L17" s="661"/>
      <c r="M17" s="751"/>
      <c r="N17" s="751"/>
      <c r="O17" s="751"/>
      <c r="P17" s="751"/>
      <c r="Q17" s="751"/>
      <c r="R17" s="751"/>
      <c r="S17" s="751"/>
      <c r="T17" s="751"/>
      <c r="U17" s="751"/>
      <c r="V17" s="751"/>
      <c r="W17" s="751"/>
      <c r="X17" s="750"/>
      <c r="Y17" s="751"/>
      <c r="Z17" s="751"/>
      <c r="AA17" s="751"/>
      <c r="AB17" s="751"/>
      <c r="AC17" s="751"/>
      <c r="AD17" s="751"/>
      <c r="AE17" s="751"/>
      <c r="AF17" s="751"/>
      <c r="AG17" s="764"/>
      <c r="AH17" s="757"/>
      <c r="AI17" s="661"/>
      <c r="AJ17" s="751"/>
      <c r="AK17" s="751"/>
      <c r="AL17" s="751"/>
      <c r="AM17" s="751"/>
      <c r="AN17" s="751"/>
      <c r="AO17" s="751"/>
      <c r="AP17" s="751"/>
      <c r="AQ17" s="751"/>
      <c r="AR17" s="751"/>
      <c r="AS17" s="751"/>
      <c r="AT17" s="751"/>
      <c r="AU17" s="750"/>
      <c r="AV17" s="751"/>
      <c r="AW17" s="751"/>
      <c r="AX17" s="751"/>
      <c r="AY17" s="779"/>
      <c r="AZ17" s="764"/>
      <c r="BB17" s="683"/>
      <c r="BC17" s="684"/>
    </row>
    <row r="18" spans="2:55" s="343" customFormat="1" ht="21.75" customHeight="1" x14ac:dyDescent="0.2">
      <c r="B18" s="689"/>
      <c r="C18" s="690"/>
      <c r="D18" s="690"/>
      <c r="E18" s="690"/>
      <c r="F18" s="769"/>
      <c r="G18" s="699"/>
      <c r="H18" s="699"/>
      <c r="I18" s="699"/>
      <c r="J18" s="699"/>
      <c r="K18" s="757"/>
      <c r="L18" s="661"/>
      <c r="M18" s="751"/>
      <c r="N18" s="751"/>
      <c r="O18" s="751"/>
      <c r="P18" s="751"/>
      <c r="Q18" s="751"/>
      <c r="R18" s="751"/>
      <c r="S18" s="751"/>
      <c r="T18" s="751"/>
      <c r="U18" s="751"/>
      <c r="V18" s="751"/>
      <c r="W18" s="751"/>
      <c r="X18" s="750"/>
      <c r="Y18" s="751"/>
      <c r="Z18" s="751"/>
      <c r="AA18" s="751"/>
      <c r="AB18" s="751"/>
      <c r="AC18" s="751"/>
      <c r="AD18" s="751"/>
      <c r="AE18" s="751"/>
      <c r="AF18" s="751"/>
      <c r="AG18" s="764"/>
      <c r="AH18" s="757"/>
      <c r="AI18" s="661"/>
      <c r="AJ18" s="751"/>
      <c r="AK18" s="751"/>
      <c r="AL18" s="751"/>
      <c r="AM18" s="751"/>
      <c r="AN18" s="751"/>
      <c r="AO18" s="751"/>
      <c r="AP18" s="751"/>
      <c r="AQ18" s="751"/>
      <c r="AR18" s="751"/>
      <c r="AS18" s="751"/>
      <c r="AT18" s="751"/>
      <c r="AU18" s="750"/>
      <c r="AV18" s="751"/>
      <c r="AW18" s="751"/>
      <c r="AX18" s="751"/>
      <c r="AY18" s="779"/>
      <c r="AZ18" s="764"/>
      <c r="BB18" s="683"/>
      <c r="BC18" s="684"/>
    </row>
    <row r="19" spans="2:55" s="343" customFormat="1" ht="12.75" x14ac:dyDescent="0.2">
      <c r="B19" s="806" t="s">
        <v>441</v>
      </c>
      <c r="C19" s="807"/>
      <c r="D19" s="807"/>
      <c r="E19" s="807"/>
      <c r="F19" s="808"/>
      <c r="G19" s="344">
        <f>SUM(H20,I21,J22)</f>
        <v>0</v>
      </c>
      <c r="H19" s="344" t="s">
        <v>30</v>
      </c>
      <c r="I19" s="344" t="s">
        <v>30</v>
      </c>
      <c r="J19" s="344" t="s">
        <v>30</v>
      </c>
      <c r="K19" s="345">
        <f t="shared" ref="K19:AZ19" si="0">SUM(K20:K22)</f>
        <v>0</v>
      </c>
      <c r="L19" s="346">
        <f t="shared" si="0"/>
        <v>0</v>
      </c>
      <c r="M19" s="346">
        <f t="shared" si="0"/>
        <v>0</v>
      </c>
      <c r="N19" s="346">
        <f t="shared" si="0"/>
        <v>0</v>
      </c>
      <c r="O19" s="346">
        <f t="shared" si="0"/>
        <v>0</v>
      </c>
      <c r="P19" s="346">
        <f t="shared" si="0"/>
        <v>0</v>
      </c>
      <c r="Q19" s="346">
        <f t="shared" si="0"/>
        <v>0</v>
      </c>
      <c r="R19" s="346">
        <f t="shared" si="0"/>
        <v>0</v>
      </c>
      <c r="S19" s="346">
        <f t="shared" si="0"/>
        <v>0</v>
      </c>
      <c r="T19" s="346">
        <f t="shared" si="0"/>
        <v>0</v>
      </c>
      <c r="U19" s="346">
        <f t="shared" si="0"/>
        <v>0</v>
      </c>
      <c r="V19" s="346">
        <f t="shared" si="0"/>
        <v>0</v>
      </c>
      <c r="W19" s="346">
        <f t="shared" si="0"/>
        <v>0</v>
      </c>
      <c r="X19" s="346">
        <f t="shared" si="0"/>
        <v>0</v>
      </c>
      <c r="Y19" s="346">
        <f t="shared" si="0"/>
        <v>0</v>
      </c>
      <c r="Z19" s="346">
        <f t="shared" si="0"/>
        <v>0</v>
      </c>
      <c r="AA19" s="346">
        <f t="shared" si="0"/>
        <v>0</v>
      </c>
      <c r="AB19" s="346">
        <f t="shared" si="0"/>
        <v>0</v>
      </c>
      <c r="AC19" s="346">
        <f t="shared" si="0"/>
        <v>0</v>
      </c>
      <c r="AD19" s="346">
        <f t="shared" si="0"/>
        <v>0</v>
      </c>
      <c r="AE19" s="346">
        <f t="shared" si="0"/>
        <v>0</v>
      </c>
      <c r="AF19" s="346">
        <f t="shared" si="0"/>
        <v>0</v>
      </c>
      <c r="AG19" s="347">
        <f t="shared" si="0"/>
        <v>0</v>
      </c>
      <c r="AH19" s="348">
        <f t="shared" si="0"/>
        <v>0</v>
      </c>
      <c r="AI19" s="346">
        <f t="shared" si="0"/>
        <v>0</v>
      </c>
      <c r="AJ19" s="346">
        <f t="shared" si="0"/>
        <v>0</v>
      </c>
      <c r="AK19" s="346">
        <f t="shared" si="0"/>
        <v>0</v>
      </c>
      <c r="AL19" s="346">
        <f t="shared" si="0"/>
        <v>0</v>
      </c>
      <c r="AM19" s="346">
        <f t="shared" si="0"/>
        <v>0</v>
      </c>
      <c r="AN19" s="346">
        <f t="shared" si="0"/>
        <v>0</v>
      </c>
      <c r="AO19" s="346">
        <f t="shared" si="0"/>
        <v>0</v>
      </c>
      <c r="AP19" s="346">
        <f t="shared" si="0"/>
        <v>0</v>
      </c>
      <c r="AQ19" s="346">
        <f t="shared" si="0"/>
        <v>0</v>
      </c>
      <c r="AR19" s="346">
        <f t="shared" si="0"/>
        <v>0</v>
      </c>
      <c r="AS19" s="346">
        <f t="shared" si="0"/>
        <v>0</v>
      </c>
      <c r="AT19" s="346">
        <f t="shared" si="0"/>
        <v>0</v>
      </c>
      <c r="AU19" s="346">
        <f t="shared" si="0"/>
        <v>0</v>
      </c>
      <c r="AV19" s="346">
        <f t="shared" si="0"/>
        <v>0</v>
      </c>
      <c r="AW19" s="346">
        <f t="shared" si="0"/>
        <v>0</v>
      </c>
      <c r="AX19" s="346">
        <f t="shared" si="0"/>
        <v>0</v>
      </c>
      <c r="AY19" s="347">
        <f t="shared" si="0"/>
        <v>0</v>
      </c>
      <c r="AZ19" s="344">
        <f t="shared" si="0"/>
        <v>0</v>
      </c>
      <c r="BB19" s="683"/>
      <c r="BC19" s="684"/>
    </row>
    <row r="20" spans="2:55" s="343" customFormat="1" ht="15.75" customHeight="1" x14ac:dyDescent="0.25">
      <c r="B20" s="809" t="str">
        <f>H9</f>
        <v>Kogeneracinė jėgainė 1</v>
      </c>
      <c r="C20" s="810"/>
      <c r="D20" s="810"/>
      <c r="E20" s="810"/>
      <c r="F20" s="811"/>
      <c r="G20" s="349" t="s">
        <v>30</v>
      </c>
      <c r="H20" s="349">
        <f>SUM(K20:AG20,AZ20)</f>
        <v>0</v>
      </c>
      <c r="I20" s="349" t="s">
        <v>30</v>
      </c>
      <c r="J20" s="349" t="s">
        <v>30</v>
      </c>
      <c r="K20" s="261">
        <f t="shared" ref="K20:T22" si="1">SUM(AH20)</f>
        <v>0</v>
      </c>
      <c r="L20" s="262">
        <f t="shared" si="1"/>
        <v>0</v>
      </c>
      <c r="M20" s="262">
        <f t="shared" si="1"/>
        <v>0</v>
      </c>
      <c r="N20" s="262">
        <f t="shared" si="1"/>
        <v>0</v>
      </c>
      <c r="O20" s="262">
        <f t="shared" si="1"/>
        <v>0</v>
      </c>
      <c r="P20" s="262">
        <f t="shared" si="1"/>
        <v>0</v>
      </c>
      <c r="Q20" s="350">
        <f t="shared" si="1"/>
        <v>0</v>
      </c>
      <c r="R20" s="350">
        <f t="shared" si="1"/>
        <v>0</v>
      </c>
      <c r="S20" s="350">
        <f t="shared" si="1"/>
        <v>0</v>
      </c>
      <c r="T20" s="350">
        <f t="shared" si="1"/>
        <v>0</v>
      </c>
      <c r="U20" s="350">
        <f t="shared" ref="U20:AB22" si="2">SUM(AR20)</f>
        <v>0</v>
      </c>
      <c r="V20" s="262">
        <f t="shared" si="2"/>
        <v>0</v>
      </c>
      <c r="W20" s="262">
        <f t="shared" si="2"/>
        <v>0</v>
      </c>
      <c r="X20" s="262">
        <f t="shared" si="2"/>
        <v>0</v>
      </c>
      <c r="Y20" s="262">
        <f t="shared" si="2"/>
        <v>0</v>
      </c>
      <c r="Z20" s="262">
        <f t="shared" si="2"/>
        <v>0</v>
      </c>
      <c r="AA20" s="262">
        <f t="shared" si="2"/>
        <v>0</v>
      </c>
      <c r="AB20" s="262">
        <f t="shared" si="2"/>
        <v>0</v>
      </c>
      <c r="AC20" s="351"/>
      <c r="AD20" s="351"/>
      <c r="AE20" s="351"/>
      <c r="AF20" s="351"/>
      <c r="AG20" s="352"/>
      <c r="AH20" s="353"/>
      <c r="AI20" s="351"/>
      <c r="AJ20" s="351"/>
      <c r="AK20" s="351"/>
      <c r="AL20" s="351"/>
      <c r="AM20" s="351"/>
      <c r="AN20" s="269">
        <v>0</v>
      </c>
      <c r="AO20" s="270"/>
      <c r="AP20" s="270"/>
      <c r="AQ20" s="270"/>
      <c r="AR20" s="270"/>
      <c r="AS20" s="351"/>
      <c r="AT20" s="351"/>
      <c r="AU20" s="351"/>
      <c r="AV20" s="351"/>
      <c r="AW20" s="351"/>
      <c r="AX20" s="351"/>
      <c r="AY20" s="352"/>
      <c r="AZ20" s="354"/>
      <c r="BB20" s="683"/>
      <c r="BC20" s="684"/>
    </row>
    <row r="21" spans="2:55" s="343" customFormat="1" ht="15.75" customHeight="1" x14ac:dyDescent="0.25">
      <c r="B21" s="812" t="str">
        <f>I9</f>
        <v>Kogeneracinė jėgainė 2</v>
      </c>
      <c r="C21" s="813"/>
      <c r="D21" s="813"/>
      <c r="E21" s="813"/>
      <c r="F21" s="814"/>
      <c r="G21" s="349" t="s">
        <v>30</v>
      </c>
      <c r="H21" s="349" t="s">
        <v>30</v>
      </c>
      <c r="I21" s="349">
        <f>SUM(K21:AG21,AZ21)</f>
        <v>0</v>
      </c>
      <c r="J21" s="349" t="s">
        <v>30</v>
      </c>
      <c r="K21" s="261">
        <f t="shared" si="1"/>
        <v>0</v>
      </c>
      <c r="L21" s="262">
        <f t="shared" si="1"/>
        <v>0</v>
      </c>
      <c r="M21" s="262">
        <f t="shared" si="1"/>
        <v>0</v>
      </c>
      <c r="N21" s="262">
        <f t="shared" si="1"/>
        <v>0</v>
      </c>
      <c r="O21" s="262">
        <f t="shared" si="1"/>
        <v>0</v>
      </c>
      <c r="P21" s="262">
        <f t="shared" si="1"/>
        <v>0</v>
      </c>
      <c r="Q21" s="350">
        <f t="shared" si="1"/>
        <v>0</v>
      </c>
      <c r="R21" s="350">
        <f t="shared" si="1"/>
        <v>0</v>
      </c>
      <c r="S21" s="350">
        <f t="shared" si="1"/>
        <v>0</v>
      </c>
      <c r="T21" s="350">
        <f t="shared" si="1"/>
        <v>0</v>
      </c>
      <c r="U21" s="350">
        <f t="shared" si="2"/>
        <v>0</v>
      </c>
      <c r="V21" s="262">
        <f t="shared" si="2"/>
        <v>0</v>
      </c>
      <c r="W21" s="262">
        <f t="shared" si="2"/>
        <v>0</v>
      </c>
      <c r="X21" s="262">
        <f t="shared" si="2"/>
        <v>0</v>
      </c>
      <c r="Y21" s="262">
        <f t="shared" si="2"/>
        <v>0</v>
      </c>
      <c r="Z21" s="262">
        <f t="shared" si="2"/>
        <v>0</v>
      </c>
      <c r="AA21" s="262">
        <f t="shared" si="2"/>
        <v>0</v>
      </c>
      <c r="AB21" s="262">
        <f t="shared" si="2"/>
        <v>0</v>
      </c>
      <c r="AC21" s="351"/>
      <c r="AD21" s="351"/>
      <c r="AE21" s="351"/>
      <c r="AF21" s="351"/>
      <c r="AG21" s="352"/>
      <c r="AH21" s="353"/>
      <c r="AI21" s="351"/>
      <c r="AJ21" s="351"/>
      <c r="AK21" s="351"/>
      <c r="AL21" s="351"/>
      <c r="AM21" s="351"/>
      <c r="AN21" s="269">
        <v>0</v>
      </c>
      <c r="AO21" s="270"/>
      <c r="AP21" s="270"/>
      <c r="AQ21" s="270"/>
      <c r="AR21" s="270"/>
      <c r="AS21" s="351"/>
      <c r="AT21" s="351"/>
      <c r="AU21" s="351"/>
      <c r="AV21" s="351"/>
      <c r="AW21" s="351"/>
      <c r="AX21" s="351"/>
      <c r="AY21" s="352"/>
      <c r="AZ21" s="354"/>
      <c r="BB21" s="683"/>
      <c r="BC21" s="684"/>
    </row>
    <row r="22" spans="2:55" s="343" customFormat="1" ht="15.75" customHeight="1" x14ac:dyDescent="0.25">
      <c r="B22" s="815" t="str">
        <f>J9</f>
        <v>Kogeneracinė jėgainė 3</v>
      </c>
      <c r="C22" s="816"/>
      <c r="D22" s="816"/>
      <c r="E22" s="816"/>
      <c r="F22" s="817"/>
      <c r="G22" s="355" t="s">
        <v>30</v>
      </c>
      <c r="H22" s="355" t="s">
        <v>30</v>
      </c>
      <c r="I22" s="355" t="s">
        <v>30</v>
      </c>
      <c r="J22" s="355">
        <f>SUM(K22:AG22,AZ22)</f>
        <v>0</v>
      </c>
      <c r="K22" s="356">
        <f t="shared" si="1"/>
        <v>0</v>
      </c>
      <c r="L22" s="263">
        <f t="shared" si="1"/>
        <v>0</v>
      </c>
      <c r="M22" s="263">
        <f t="shared" si="1"/>
        <v>0</v>
      </c>
      <c r="N22" s="263">
        <f t="shared" si="1"/>
        <v>0</v>
      </c>
      <c r="O22" s="263">
        <f t="shared" si="1"/>
        <v>0</v>
      </c>
      <c r="P22" s="263">
        <f t="shared" si="1"/>
        <v>0</v>
      </c>
      <c r="Q22" s="357">
        <f t="shared" si="1"/>
        <v>0</v>
      </c>
      <c r="R22" s="357">
        <f t="shared" si="1"/>
        <v>0</v>
      </c>
      <c r="S22" s="357">
        <f t="shared" si="1"/>
        <v>0</v>
      </c>
      <c r="T22" s="357">
        <f t="shared" si="1"/>
        <v>0</v>
      </c>
      <c r="U22" s="357">
        <f t="shared" si="2"/>
        <v>0</v>
      </c>
      <c r="V22" s="263">
        <f t="shared" si="2"/>
        <v>0</v>
      </c>
      <c r="W22" s="263">
        <f t="shared" si="2"/>
        <v>0</v>
      </c>
      <c r="X22" s="263">
        <f t="shared" si="2"/>
        <v>0</v>
      </c>
      <c r="Y22" s="263">
        <f t="shared" si="2"/>
        <v>0</v>
      </c>
      <c r="Z22" s="263">
        <f t="shared" si="2"/>
        <v>0</v>
      </c>
      <c r="AA22" s="263">
        <f t="shared" si="2"/>
        <v>0</v>
      </c>
      <c r="AB22" s="263">
        <f t="shared" si="2"/>
        <v>0</v>
      </c>
      <c r="AC22" s="358"/>
      <c r="AD22" s="358"/>
      <c r="AE22" s="358"/>
      <c r="AF22" s="358"/>
      <c r="AG22" s="359"/>
      <c r="AH22" s="196"/>
      <c r="AI22" s="358"/>
      <c r="AJ22" s="358"/>
      <c r="AK22" s="358"/>
      <c r="AL22" s="358"/>
      <c r="AM22" s="358"/>
      <c r="AN22" s="360">
        <v>0</v>
      </c>
      <c r="AO22" s="361"/>
      <c r="AP22" s="361"/>
      <c r="AQ22" s="361"/>
      <c r="AR22" s="361"/>
      <c r="AS22" s="358"/>
      <c r="AT22" s="358"/>
      <c r="AU22" s="358"/>
      <c r="AV22" s="358"/>
      <c r="AW22" s="358"/>
      <c r="AX22" s="358"/>
      <c r="AY22" s="359"/>
      <c r="AZ22" s="362"/>
      <c r="BB22" s="685"/>
      <c r="BC22" s="686"/>
    </row>
    <row r="23" spans="2:55" s="2" customFormat="1" x14ac:dyDescent="0.25">
      <c r="B23" s="144" t="s">
        <v>80</v>
      </c>
      <c r="C23" s="818" t="s">
        <v>81</v>
      </c>
      <c r="D23" s="819"/>
      <c r="E23" s="819"/>
      <c r="F23" s="820"/>
      <c r="G23" s="363">
        <f>SUM('Priedas 6'!$Z$18,'Priedas 6'!$AC$18,'Priedas 9'!$I$21,'Priedas 9'!$J$21,'Priedas 11'!$Z$19,'Priedas 11'!$AC$19,)</f>
        <v>0</v>
      </c>
      <c r="H23" s="363">
        <f t="shared" ref="H23:AZ23" si="3">SUM(H24:H25)</f>
        <v>0</v>
      </c>
      <c r="I23" s="363">
        <f t="shared" si="3"/>
        <v>0</v>
      </c>
      <c r="J23" s="363">
        <f t="shared" si="3"/>
        <v>0</v>
      </c>
      <c r="K23" s="364">
        <f t="shared" si="3"/>
        <v>0</v>
      </c>
      <c r="L23" s="365">
        <f t="shared" si="3"/>
        <v>0</v>
      </c>
      <c r="M23" s="365">
        <f t="shared" si="3"/>
        <v>0</v>
      </c>
      <c r="N23" s="365">
        <f t="shared" si="3"/>
        <v>0</v>
      </c>
      <c r="O23" s="366">
        <f t="shared" si="3"/>
        <v>0</v>
      </c>
      <c r="P23" s="366">
        <f t="shared" si="3"/>
        <v>0</v>
      </c>
      <c r="Q23" s="366">
        <f t="shared" si="3"/>
        <v>0</v>
      </c>
      <c r="R23" s="366">
        <f t="shared" si="3"/>
        <v>0</v>
      </c>
      <c r="S23" s="366">
        <f t="shared" si="3"/>
        <v>0</v>
      </c>
      <c r="T23" s="366">
        <f t="shared" si="3"/>
        <v>0</v>
      </c>
      <c r="U23" s="366">
        <f t="shared" si="3"/>
        <v>0</v>
      </c>
      <c r="V23" s="366">
        <f t="shared" si="3"/>
        <v>0</v>
      </c>
      <c r="W23" s="366">
        <f t="shared" si="3"/>
        <v>0</v>
      </c>
      <c r="X23" s="366">
        <f t="shared" si="3"/>
        <v>0</v>
      </c>
      <c r="Y23" s="366">
        <f t="shared" si="3"/>
        <v>0</v>
      </c>
      <c r="Z23" s="366">
        <f t="shared" si="3"/>
        <v>0</v>
      </c>
      <c r="AA23" s="366">
        <f t="shared" si="3"/>
        <v>0</v>
      </c>
      <c r="AB23" s="366">
        <f t="shared" si="3"/>
        <v>0</v>
      </c>
      <c r="AC23" s="366">
        <f t="shared" si="3"/>
        <v>0</v>
      </c>
      <c r="AD23" s="366">
        <f t="shared" si="3"/>
        <v>0</v>
      </c>
      <c r="AE23" s="366">
        <f t="shared" si="3"/>
        <v>0</v>
      </c>
      <c r="AF23" s="367">
        <f t="shared" si="3"/>
        <v>0</v>
      </c>
      <c r="AG23" s="368">
        <f t="shared" si="3"/>
        <v>0</v>
      </c>
      <c r="AH23" s="369">
        <f t="shared" si="3"/>
        <v>0</v>
      </c>
      <c r="AI23" s="241">
        <f t="shared" si="3"/>
        <v>0</v>
      </c>
      <c r="AJ23" s="241">
        <f t="shared" si="3"/>
        <v>0</v>
      </c>
      <c r="AK23" s="241">
        <f t="shared" si="3"/>
        <v>0</v>
      </c>
      <c r="AL23" s="242">
        <f t="shared" si="3"/>
        <v>0</v>
      </c>
      <c r="AM23" s="242">
        <f t="shared" si="3"/>
        <v>0</v>
      </c>
      <c r="AN23" s="242">
        <f t="shared" si="3"/>
        <v>0</v>
      </c>
      <c r="AO23" s="242">
        <f t="shared" si="3"/>
        <v>0</v>
      </c>
      <c r="AP23" s="242">
        <f t="shared" si="3"/>
        <v>0</v>
      </c>
      <c r="AQ23" s="242">
        <f t="shared" si="3"/>
        <v>0</v>
      </c>
      <c r="AR23" s="242">
        <f t="shared" si="3"/>
        <v>0</v>
      </c>
      <c r="AS23" s="242">
        <f t="shared" si="3"/>
        <v>0</v>
      </c>
      <c r="AT23" s="242">
        <f t="shared" si="3"/>
        <v>0</v>
      </c>
      <c r="AU23" s="242">
        <f t="shared" si="3"/>
        <v>0</v>
      </c>
      <c r="AV23" s="242">
        <f t="shared" si="3"/>
        <v>0</v>
      </c>
      <c r="AW23" s="242">
        <f t="shared" si="3"/>
        <v>0</v>
      </c>
      <c r="AX23" s="242">
        <f t="shared" si="3"/>
        <v>0</v>
      </c>
      <c r="AY23" s="243">
        <f t="shared" si="3"/>
        <v>0</v>
      </c>
      <c r="AZ23" s="370">
        <f t="shared" si="3"/>
        <v>0</v>
      </c>
      <c r="BB23" s="203">
        <f t="shared" ref="BB23:BB54" si="4">G23-SUM(H23:J23)</f>
        <v>0</v>
      </c>
      <c r="BC23" s="204" t="str">
        <f t="shared" ref="BC23:BC54" si="5">IF(BB23&gt;0.5,"Prašome paskirstyti likusias sąnaudas",IF(BB23&lt;-0.5,"Paskirstėte daugiau sąnaudų negu yra priskirta šiam pogrupiui","-"))</f>
        <v>-</v>
      </c>
    </row>
    <row r="24" spans="2:55" s="2" customFormat="1" x14ac:dyDescent="0.25">
      <c r="B24" s="148" t="s">
        <v>82</v>
      </c>
      <c r="C24" s="805" t="s">
        <v>83</v>
      </c>
      <c r="D24" s="596"/>
      <c r="E24" s="596"/>
      <c r="F24" s="748"/>
      <c r="G24" s="371">
        <f>SUM('Priedas 6'!$Z$19,'Priedas 6'!$AC$19,'Priedas 9'!$I$22,'Priedas 9'!$J$22,'Priedas 11'!$Z$20,'Priedas 11'!$AC$20,)</f>
        <v>0</v>
      </c>
      <c r="H24" s="372"/>
      <c r="I24" s="372"/>
      <c r="J24" s="372"/>
      <c r="K24" s="373">
        <f t="shared" ref="K24:T25" si="6">SUM(AH24)</f>
        <v>0</v>
      </c>
      <c r="L24" s="374">
        <f t="shared" si="6"/>
        <v>0</v>
      </c>
      <c r="M24" s="374">
        <f t="shared" si="6"/>
        <v>0</v>
      </c>
      <c r="N24" s="374">
        <f t="shared" si="6"/>
        <v>0</v>
      </c>
      <c r="O24" s="375">
        <f t="shared" si="6"/>
        <v>0</v>
      </c>
      <c r="P24" s="375">
        <f t="shared" si="6"/>
        <v>0</v>
      </c>
      <c r="Q24" s="375">
        <f t="shared" si="6"/>
        <v>0</v>
      </c>
      <c r="R24" s="375">
        <f t="shared" si="6"/>
        <v>0</v>
      </c>
      <c r="S24" s="375">
        <f t="shared" si="6"/>
        <v>0</v>
      </c>
      <c r="T24" s="375">
        <f t="shared" si="6"/>
        <v>0</v>
      </c>
      <c r="U24" s="375">
        <f t="shared" ref="U24:AB25" si="7">SUM(AR24)</f>
        <v>0</v>
      </c>
      <c r="V24" s="375">
        <f t="shared" si="7"/>
        <v>0</v>
      </c>
      <c r="W24" s="375">
        <f t="shared" si="7"/>
        <v>0</v>
      </c>
      <c r="X24" s="375">
        <f t="shared" si="7"/>
        <v>0</v>
      </c>
      <c r="Y24" s="375">
        <f t="shared" si="7"/>
        <v>0</v>
      </c>
      <c r="Z24" s="375">
        <f t="shared" si="7"/>
        <v>0</v>
      </c>
      <c r="AA24" s="375">
        <f t="shared" si="7"/>
        <v>0</v>
      </c>
      <c r="AB24" s="375">
        <f t="shared" si="7"/>
        <v>0</v>
      </c>
      <c r="AC24" s="376">
        <f t="shared" ref="AC24:AL25" si="8">IFERROR(($H24*(AC$20/$H$20)),"0")+IFERROR(($I24*(AC$21/$I$21)),"0")+IFERROR(($J24*(AC$22/$J$22)),"0")</f>
        <v>0</v>
      </c>
      <c r="AD24" s="376">
        <f t="shared" si="8"/>
        <v>0</v>
      </c>
      <c r="AE24" s="376">
        <f t="shared" si="8"/>
        <v>0</v>
      </c>
      <c r="AF24" s="377">
        <f t="shared" si="8"/>
        <v>0</v>
      </c>
      <c r="AG24" s="378">
        <f t="shared" si="8"/>
        <v>0</v>
      </c>
      <c r="AH24" s="373">
        <f t="shared" si="8"/>
        <v>0</v>
      </c>
      <c r="AI24" s="374">
        <f t="shared" si="8"/>
        <v>0</v>
      </c>
      <c r="AJ24" s="374">
        <f t="shared" si="8"/>
        <v>0</v>
      </c>
      <c r="AK24" s="374">
        <f t="shared" si="8"/>
        <v>0</v>
      </c>
      <c r="AL24" s="375">
        <f t="shared" si="8"/>
        <v>0</v>
      </c>
      <c r="AM24" s="375">
        <f t="shared" ref="AM24:AZ25" si="9">IFERROR(($H24*(AM$20/$H$20)),"0")+IFERROR(($I24*(AM$21/$I$21)),"0")+IFERROR(($J24*(AM$22/$J$22)),"0")</f>
        <v>0</v>
      </c>
      <c r="AN24" s="375">
        <f t="shared" si="9"/>
        <v>0</v>
      </c>
      <c r="AO24" s="375">
        <f t="shared" si="9"/>
        <v>0</v>
      </c>
      <c r="AP24" s="375">
        <f t="shared" si="9"/>
        <v>0</v>
      </c>
      <c r="AQ24" s="375">
        <f t="shared" si="9"/>
        <v>0</v>
      </c>
      <c r="AR24" s="375">
        <f t="shared" si="9"/>
        <v>0</v>
      </c>
      <c r="AS24" s="375">
        <f t="shared" si="9"/>
        <v>0</v>
      </c>
      <c r="AT24" s="375">
        <f t="shared" si="9"/>
        <v>0</v>
      </c>
      <c r="AU24" s="375">
        <f t="shared" si="9"/>
        <v>0</v>
      </c>
      <c r="AV24" s="375">
        <f t="shared" si="9"/>
        <v>0</v>
      </c>
      <c r="AW24" s="375">
        <f t="shared" si="9"/>
        <v>0</v>
      </c>
      <c r="AX24" s="375">
        <f t="shared" si="9"/>
        <v>0</v>
      </c>
      <c r="AY24" s="379">
        <f t="shared" si="9"/>
        <v>0</v>
      </c>
      <c r="AZ24" s="380">
        <f t="shared" si="9"/>
        <v>0</v>
      </c>
      <c r="BB24" s="203">
        <f t="shared" si="4"/>
        <v>0</v>
      </c>
      <c r="BC24" s="204" t="str">
        <f t="shared" si="5"/>
        <v>-</v>
      </c>
    </row>
    <row r="25" spans="2:55" s="2" customFormat="1" x14ac:dyDescent="0.25">
      <c r="B25" s="148" t="s">
        <v>84</v>
      </c>
      <c r="C25" s="805" t="str">
        <f>'Priedas 5'!$C$14</f>
        <v>Kitos sąnaudos, susijusios su šilumos įsigijimu (nurodyti)</v>
      </c>
      <c r="D25" s="596"/>
      <c r="E25" s="596"/>
      <c r="F25" s="748"/>
      <c r="G25" s="371">
        <f>SUM('Priedas 6'!$Z$20,'Priedas 6'!$AC$20,'Priedas 9'!$I$23,'Priedas 9'!$J$23,'Priedas 11'!$Z$21,'Priedas 11'!$AC$21,)</f>
        <v>0</v>
      </c>
      <c r="H25" s="372"/>
      <c r="I25" s="372"/>
      <c r="J25" s="372"/>
      <c r="K25" s="373">
        <f t="shared" si="6"/>
        <v>0</v>
      </c>
      <c r="L25" s="374">
        <f t="shared" si="6"/>
        <v>0</v>
      </c>
      <c r="M25" s="374">
        <f t="shared" si="6"/>
        <v>0</v>
      </c>
      <c r="N25" s="374">
        <f t="shared" si="6"/>
        <v>0</v>
      </c>
      <c r="O25" s="375">
        <f t="shared" si="6"/>
        <v>0</v>
      </c>
      <c r="P25" s="375">
        <f t="shared" si="6"/>
        <v>0</v>
      </c>
      <c r="Q25" s="375">
        <f t="shared" si="6"/>
        <v>0</v>
      </c>
      <c r="R25" s="375">
        <f t="shared" si="6"/>
        <v>0</v>
      </c>
      <c r="S25" s="375">
        <f t="shared" si="6"/>
        <v>0</v>
      </c>
      <c r="T25" s="375">
        <f t="shared" si="6"/>
        <v>0</v>
      </c>
      <c r="U25" s="375">
        <f t="shared" si="7"/>
        <v>0</v>
      </c>
      <c r="V25" s="375">
        <f t="shared" si="7"/>
        <v>0</v>
      </c>
      <c r="W25" s="375">
        <f t="shared" si="7"/>
        <v>0</v>
      </c>
      <c r="X25" s="375">
        <f t="shared" si="7"/>
        <v>0</v>
      </c>
      <c r="Y25" s="375">
        <f t="shared" si="7"/>
        <v>0</v>
      </c>
      <c r="Z25" s="375">
        <f t="shared" si="7"/>
        <v>0</v>
      </c>
      <c r="AA25" s="375">
        <f t="shared" si="7"/>
        <v>0</v>
      </c>
      <c r="AB25" s="375">
        <f t="shared" si="7"/>
        <v>0</v>
      </c>
      <c r="AC25" s="376">
        <f t="shared" si="8"/>
        <v>0</v>
      </c>
      <c r="AD25" s="376">
        <f t="shared" si="8"/>
        <v>0</v>
      </c>
      <c r="AE25" s="376">
        <f t="shared" si="8"/>
        <v>0</v>
      </c>
      <c r="AF25" s="377">
        <f t="shared" si="8"/>
        <v>0</v>
      </c>
      <c r="AG25" s="378">
        <f t="shared" si="8"/>
        <v>0</v>
      </c>
      <c r="AH25" s="373">
        <f t="shared" si="8"/>
        <v>0</v>
      </c>
      <c r="AI25" s="374">
        <f t="shared" si="8"/>
        <v>0</v>
      </c>
      <c r="AJ25" s="374">
        <f t="shared" si="8"/>
        <v>0</v>
      </c>
      <c r="AK25" s="374">
        <f t="shared" si="8"/>
        <v>0</v>
      </c>
      <c r="AL25" s="375">
        <f t="shared" si="8"/>
        <v>0</v>
      </c>
      <c r="AM25" s="375">
        <f t="shared" si="9"/>
        <v>0</v>
      </c>
      <c r="AN25" s="375">
        <f t="shared" si="9"/>
        <v>0</v>
      </c>
      <c r="AO25" s="375">
        <f t="shared" si="9"/>
        <v>0</v>
      </c>
      <c r="AP25" s="375">
        <f t="shared" si="9"/>
        <v>0</v>
      </c>
      <c r="AQ25" s="375">
        <f t="shared" si="9"/>
        <v>0</v>
      </c>
      <c r="AR25" s="375">
        <f t="shared" si="9"/>
        <v>0</v>
      </c>
      <c r="AS25" s="375">
        <f t="shared" si="9"/>
        <v>0</v>
      </c>
      <c r="AT25" s="375">
        <f t="shared" si="9"/>
        <v>0</v>
      </c>
      <c r="AU25" s="375">
        <f t="shared" si="9"/>
        <v>0</v>
      </c>
      <c r="AV25" s="375">
        <f t="shared" si="9"/>
        <v>0</v>
      </c>
      <c r="AW25" s="375">
        <f t="shared" si="9"/>
        <v>0</v>
      </c>
      <c r="AX25" s="375">
        <f t="shared" si="9"/>
        <v>0</v>
      </c>
      <c r="AY25" s="379">
        <f t="shared" si="9"/>
        <v>0</v>
      </c>
      <c r="AZ25" s="380">
        <f t="shared" si="9"/>
        <v>0</v>
      </c>
      <c r="BB25" s="203">
        <f t="shared" si="4"/>
        <v>0</v>
      </c>
      <c r="BC25" s="204" t="str">
        <f t="shared" si="5"/>
        <v>-</v>
      </c>
    </row>
    <row r="26" spans="2:55" s="2" customFormat="1" ht="15.75" customHeight="1" x14ac:dyDescent="0.25">
      <c r="B26" s="155" t="s">
        <v>86</v>
      </c>
      <c r="C26" s="602" t="s">
        <v>87</v>
      </c>
      <c r="D26" s="600"/>
      <c r="E26" s="600"/>
      <c r="F26" s="749"/>
      <c r="G26" s="371">
        <f>SUM('Priedas 6'!$Z$21,'Priedas 6'!$AC$21,'Priedas 9'!$I$24,'Priedas 9'!$J$24,'Priedas 11'!$Z$22,'Priedas 11'!$AC$22,)</f>
        <v>0</v>
      </c>
      <c r="H26" s="371">
        <f t="shared" ref="H26:AZ26" si="10">SUM(H27:H34)</f>
        <v>0</v>
      </c>
      <c r="I26" s="371">
        <f t="shared" si="10"/>
        <v>0</v>
      </c>
      <c r="J26" s="371">
        <f t="shared" si="10"/>
        <v>0</v>
      </c>
      <c r="K26" s="364">
        <f t="shared" si="10"/>
        <v>0</v>
      </c>
      <c r="L26" s="365">
        <f t="shared" si="10"/>
        <v>0</v>
      </c>
      <c r="M26" s="365">
        <f t="shared" si="10"/>
        <v>0</v>
      </c>
      <c r="N26" s="365">
        <f t="shared" si="10"/>
        <v>0</v>
      </c>
      <c r="O26" s="366">
        <f t="shared" si="10"/>
        <v>0</v>
      </c>
      <c r="P26" s="366">
        <f t="shared" si="10"/>
        <v>0</v>
      </c>
      <c r="Q26" s="366">
        <f t="shared" si="10"/>
        <v>0</v>
      </c>
      <c r="R26" s="366">
        <f t="shared" si="10"/>
        <v>0</v>
      </c>
      <c r="S26" s="366">
        <f t="shared" si="10"/>
        <v>0</v>
      </c>
      <c r="T26" s="366">
        <f t="shared" si="10"/>
        <v>0</v>
      </c>
      <c r="U26" s="366">
        <f t="shared" si="10"/>
        <v>0</v>
      </c>
      <c r="V26" s="366">
        <f t="shared" si="10"/>
        <v>0</v>
      </c>
      <c r="W26" s="366">
        <f t="shared" si="10"/>
        <v>0</v>
      </c>
      <c r="X26" s="366">
        <f t="shared" si="10"/>
        <v>0</v>
      </c>
      <c r="Y26" s="366">
        <f t="shared" si="10"/>
        <v>0</v>
      </c>
      <c r="Z26" s="366">
        <f t="shared" si="10"/>
        <v>0</v>
      </c>
      <c r="AA26" s="366">
        <f t="shared" si="10"/>
        <v>0</v>
      </c>
      <c r="AB26" s="366">
        <f t="shared" si="10"/>
        <v>0</v>
      </c>
      <c r="AC26" s="366">
        <f t="shared" si="10"/>
        <v>0</v>
      </c>
      <c r="AD26" s="366">
        <f t="shared" si="10"/>
        <v>0</v>
      </c>
      <c r="AE26" s="366">
        <f t="shared" si="10"/>
        <v>0</v>
      </c>
      <c r="AF26" s="367">
        <f t="shared" si="10"/>
        <v>0</v>
      </c>
      <c r="AG26" s="368">
        <f t="shared" si="10"/>
        <v>0</v>
      </c>
      <c r="AH26" s="369">
        <f t="shared" si="10"/>
        <v>0</v>
      </c>
      <c r="AI26" s="241">
        <f t="shared" si="10"/>
        <v>0</v>
      </c>
      <c r="AJ26" s="241">
        <f t="shared" si="10"/>
        <v>0</v>
      </c>
      <c r="AK26" s="241">
        <f t="shared" si="10"/>
        <v>0</v>
      </c>
      <c r="AL26" s="242">
        <f t="shared" si="10"/>
        <v>0</v>
      </c>
      <c r="AM26" s="242">
        <f t="shared" si="10"/>
        <v>0</v>
      </c>
      <c r="AN26" s="242">
        <f t="shared" si="10"/>
        <v>0</v>
      </c>
      <c r="AO26" s="242">
        <f t="shared" si="10"/>
        <v>0</v>
      </c>
      <c r="AP26" s="242">
        <f t="shared" si="10"/>
        <v>0</v>
      </c>
      <c r="AQ26" s="242">
        <f t="shared" si="10"/>
        <v>0</v>
      </c>
      <c r="AR26" s="242">
        <f t="shared" si="10"/>
        <v>0</v>
      </c>
      <c r="AS26" s="242">
        <f t="shared" si="10"/>
        <v>0</v>
      </c>
      <c r="AT26" s="242">
        <f t="shared" si="10"/>
        <v>0</v>
      </c>
      <c r="AU26" s="242">
        <f t="shared" si="10"/>
        <v>0</v>
      </c>
      <c r="AV26" s="242">
        <f t="shared" si="10"/>
        <v>0</v>
      </c>
      <c r="AW26" s="242">
        <f t="shared" si="10"/>
        <v>0</v>
      </c>
      <c r="AX26" s="242">
        <f t="shared" si="10"/>
        <v>0</v>
      </c>
      <c r="AY26" s="243">
        <f t="shared" si="10"/>
        <v>0</v>
      </c>
      <c r="AZ26" s="370">
        <f t="shared" si="10"/>
        <v>0</v>
      </c>
      <c r="BB26" s="203">
        <f t="shared" si="4"/>
        <v>0</v>
      </c>
      <c r="BC26" s="204" t="str">
        <f t="shared" si="5"/>
        <v>-</v>
      </c>
    </row>
    <row r="27" spans="2:55" s="2" customFormat="1" x14ac:dyDescent="0.25">
      <c r="B27" s="148" t="s">
        <v>88</v>
      </c>
      <c r="C27" s="796" t="s">
        <v>89</v>
      </c>
      <c r="D27" s="797"/>
      <c r="E27" s="797"/>
      <c r="F27" s="798"/>
      <c r="G27" s="371">
        <f>SUM('Priedas 6'!$Z$22,'Priedas 6'!$AC$22,'Priedas 9'!$I$25,'Priedas 9'!$J$25,'Priedas 11'!$Z$23,'Priedas 11'!$AC$23,)</f>
        <v>0</v>
      </c>
      <c r="H27" s="372"/>
      <c r="I27" s="372"/>
      <c r="J27" s="372"/>
      <c r="K27" s="373">
        <f t="shared" ref="K27:T34" si="11">SUM(AH27)</f>
        <v>0</v>
      </c>
      <c r="L27" s="374">
        <f t="shared" si="11"/>
        <v>0</v>
      </c>
      <c r="M27" s="374">
        <f t="shared" si="11"/>
        <v>0</v>
      </c>
      <c r="N27" s="374">
        <f t="shared" si="11"/>
        <v>0</v>
      </c>
      <c r="O27" s="375">
        <f t="shared" si="11"/>
        <v>0</v>
      </c>
      <c r="P27" s="375">
        <f t="shared" si="11"/>
        <v>0</v>
      </c>
      <c r="Q27" s="375">
        <f t="shared" si="11"/>
        <v>0</v>
      </c>
      <c r="R27" s="375">
        <f t="shared" si="11"/>
        <v>0</v>
      </c>
      <c r="S27" s="375">
        <f t="shared" si="11"/>
        <v>0</v>
      </c>
      <c r="T27" s="375">
        <f t="shared" si="11"/>
        <v>0</v>
      </c>
      <c r="U27" s="375">
        <f t="shared" ref="U27:AB34" si="12">SUM(AR27)</f>
        <v>0</v>
      </c>
      <c r="V27" s="375">
        <f t="shared" si="12"/>
        <v>0</v>
      </c>
      <c r="W27" s="375">
        <f t="shared" si="12"/>
        <v>0</v>
      </c>
      <c r="X27" s="375">
        <f t="shared" si="12"/>
        <v>0</v>
      </c>
      <c r="Y27" s="375">
        <f t="shared" si="12"/>
        <v>0</v>
      </c>
      <c r="Z27" s="375">
        <f t="shared" si="12"/>
        <v>0</v>
      </c>
      <c r="AA27" s="375">
        <f t="shared" si="12"/>
        <v>0</v>
      </c>
      <c r="AB27" s="375">
        <f t="shared" si="12"/>
        <v>0</v>
      </c>
      <c r="AC27" s="376">
        <f t="shared" ref="AC27:AL34" si="13">IFERROR(($H27*(AC$20/$H$20)),"0")+IFERROR(($I27*(AC$21/$I$21)),"0")+IFERROR(($J27*(AC$22/$J$22)),"0")</f>
        <v>0</v>
      </c>
      <c r="AD27" s="376">
        <f t="shared" si="13"/>
        <v>0</v>
      </c>
      <c r="AE27" s="376">
        <f t="shared" si="13"/>
        <v>0</v>
      </c>
      <c r="AF27" s="377">
        <f t="shared" si="13"/>
        <v>0</v>
      </c>
      <c r="AG27" s="378">
        <f t="shared" si="13"/>
        <v>0</v>
      </c>
      <c r="AH27" s="373">
        <f t="shared" si="13"/>
        <v>0</v>
      </c>
      <c r="AI27" s="374">
        <f t="shared" si="13"/>
        <v>0</v>
      </c>
      <c r="AJ27" s="374">
        <f t="shared" si="13"/>
        <v>0</v>
      </c>
      <c r="AK27" s="374">
        <f t="shared" si="13"/>
        <v>0</v>
      </c>
      <c r="AL27" s="375">
        <f t="shared" si="13"/>
        <v>0</v>
      </c>
      <c r="AM27" s="375">
        <f t="shared" ref="AM27:AZ34" si="14">IFERROR(($H27*(AM$20/$H$20)),"0")+IFERROR(($I27*(AM$21/$I$21)),"0")+IFERROR(($J27*(AM$22/$J$22)),"0")</f>
        <v>0</v>
      </c>
      <c r="AN27" s="375">
        <f t="shared" si="14"/>
        <v>0</v>
      </c>
      <c r="AO27" s="375">
        <f t="shared" si="14"/>
        <v>0</v>
      </c>
      <c r="AP27" s="375">
        <f t="shared" si="14"/>
        <v>0</v>
      </c>
      <c r="AQ27" s="375">
        <f t="shared" si="14"/>
        <v>0</v>
      </c>
      <c r="AR27" s="375">
        <f t="shared" si="14"/>
        <v>0</v>
      </c>
      <c r="AS27" s="375">
        <f t="shared" si="14"/>
        <v>0</v>
      </c>
      <c r="AT27" s="375">
        <f t="shared" si="14"/>
        <v>0</v>
      </c>
      <c r="AU27" s="375">
        <f t="shared" si="14"/>
        <v>0</v>
      </c>
      <c r="AV27" s="375">
        <f t="shared" si="14"/>
        <v>0</v>
      </c>
      <c r="AW27" s="375">
        <f t="shared" si="14"/>
        <v>0</v>
      </c>
      <c r="AX27" s="375">
        <f t="shared" si="14"/>
        <v>0</v>
      </c>
      <c r="AY27" s="379">
        <f t="shared" si="14"/>
        <v>0</v>
      </c>
      <c r="AZ27" s="380">
        <f t="shared" si="14"/>
        <v>0</v>
      </c>
      <c r="BB27" s="203">
        <f t="shared" si="4"/>
        <v>0</v>
      </c>
      <c r="BC27" s="204" t="str">
        <f t="shared" si="5"/>
        <v>-</v>
      </c>
    </row>
    <row r="28" spans="2:55" s="2" customFormat="1" x14ac:dyDescent="0.25">
      <c r="B28" s="148" t="s">
        <v>90</v>
      </c>
      <c r="C28" s="796" t="s">
        <v>91</v>
      </c>
      <c r="D28" s="797"/>
      <c r="E28" s="797"/>
      <c r="F28" s="798"/>
      <c r="G28" s="371">
        <f>SUM('Priedas 6'!$Z$23,'Priedas 6'!$AC$23,'Priedas 9'!$I$26,'Priedas 9'!$J$26,'Priedas 11'!$Z$24,'Priedas 11'!$AC$24,)</f>
        <v>0</v>
      </c>
      <c r="H28" s="372"/>
      <c r="I28" s="372"/>
      <c r="J28" s="372"/>
      <c r="K28" s="373">
        <f t="shared" si="11"/>
        <v>0</v>
      </c>
      <c r="L28" s="374">
        <f t="shared" si="11"/>
        <v>0</v>
      </c>
      <c r="M28" s="374">
        <f t="shared" si="11"/>
        <v>0</v>
      </c>
      <c r="N28" s="374">
        <f t="shared" si="11"/>
        <v>0</v>
      </c>
      <c r="O28" s="375">
        <f t="shared" si="11"/>
        <v>0</v>
      </c>
      <c r="P28" s="375">
        <f t="shared" si="11"/>
        <v>0</v>
      </c>
      <c r="Q28" s="375">
        <f t="shared" si="11"/>
        <v>0</v>
      </c>
      <c r="R28" s="375">
        <f t="shared" si="11"/>
        <v>0</v>
      </c>
      <c r="S28" s="375">
        <f t="shared" si="11"/>
        <v>0</v>
      </c>
      <c r="T28" s="375">
        <f t="shared" si="11"/>
        <v>0</v>
      </c>
      <c r="U28" s="375">
        <f t="shared" si="12"/>
        <v>0</v>
      </c>
      <c r="V28" s="375">
        <f t="shared" si="12"/>
        <v>0</v>
      </c>
      <c r="W28" s="375">
        <f t="shared" si="12"/>
        <v>0</v>
      </c>
      <c r="X28" s="375">
        <f t="shared" si="12"/>
        <v>0</v>
      </c>
      <c r="Y28" s="375">
        <f t="shared" si="12"/>
        <v>0</v>
      </c>
      <c r="Z28" s="375">
        <f t="shared" si="12"/>
        <v>0</v>
      </c>
      <c r="AA28" s="375">
        <f t="shared" si="12"/>
        <v>0</v>
      </c>
      <c r="AB28" s="375">
        <f t="shared" si="12"/>
        <v>0</v>
      </c>
      <c r="AC28" s="376">
        <f t="shared" si="13"/>
        <v>0</v>
      </c>
      <c r="AD28" s="376">
        <f t="shared" si="13"/>
        <v>0</v>
      </c>
      <c r="AE28" s="376">
        <f t="shared" si="13"/>
        <v>0</v>
      </c>
      <c r="AF28" s="377">
        <f t="shared" si="13"/>
        <v>0</v>
      </c>
      <c r="AG28" s="378">
        <f t="shared" si="13"/>
        <v>0</v>
      </c>
      <c r="AH28" s="373">
        <f t="shared" si="13"/>
        <v>0</v>
      </c>
      <c r="AI28" s="374">
        <f t="shared" si="13"/>
        <v>0</v>
      </c>
      <c r="AJ28" s="374">
        <f t="shared" si="13"/>
        <v>0</v>
      </c>
      <c r="AK28" s="374">
        <f t="shared" si="13"/>
        <v>0</v>
      </c>
      <c r="AL28" s="375">
        <f t="shared" si="13"/>
        <v>0</v>
      </c>
      <c r="AM28" s="375">
        <f t="shared" si="14"/>
        <v>0</v>
      </c>
      <c r="AN28" s="375">
        <f t="shared" si="14"/>
        <v>0</v>
      </c>
      <c r="AO28" s="375">
        <f t="shared" si="14"/>
        <v>0</v>
      </c>
      <c r="AP28" s="375">
        <f t="shared" si="14"/>
        <v>0</v>
      </c>
      <c r="AQ28" s="375">
        <f t="shared" si="14"/>
        <v>0</v>
      </c>
      <c r="AR28" s="375">
        <f t="shared" si="14"/>
        <v>0</v>
      </c>
      <c r="AS28" s="375">
        <f t="shared" si="14"/>
        <v>0</v>
      </c>
      <c r="AT28" s="375">
        <f t="shared" si="14"/>
        <v>0</v>
      </c>
      <c r="AU28" s="375">
        <f t="shared" si="14"/>
        <v>0</v>
      </c>
      <c r="AV28" s="375">
        <f t="shared" si="14"/>
        <v>0</v>
      </c>
      <c r="AW28" s="375">
        <f t="shared" si="14"/>
        <v>0</v>
      </c>
      <c r="AX28" s="375">
        <f t="shared" si="14"/>
        <v>0</v>
      </c>
      <c r="AY28" s="379">
        <f t="shared" si="14"/>
        <v>0</v>
      </c>
      <c r="AZ28" s="380">
        <f t="shared" si="14"/>
        <v>0</v>
      </c>
      <c r="BB28" s="203">
        <f t="shared" si="4"/>
        <v>0</v>
      </c>
      <c r="BC28" s="204" t="str">
        <f t="shared" si="5"/>
        <v>-</v>
      </c>
    </row>
    <row r="29" spans="2:55" s="2" customFormat="1" x14ac:dyDescent="0.25">
      <c r="B29" s="148" t="s">
        <v>92</v>
      </c>
      <c r="C29" s="796" t="s">
        <v>93</v>
      </c>
      <c r="D29" s="797"/>
      <c r="E29" s="797"/>
      <c r="F29" s="798"/>
      <c r="G29" s="371">
        <f>SUM('Priedas 6'!$Z$24,'Priedas 6'!$AC$24,'Priedas 9'!$I$27,'Priedas 9'!$J$27,'Priedas 11'!$Z$25,'Priedas 11'!$AC$25,)</f>
        <v>0</v>
      </c>
      <c r="H29" s="372"/>
      <c r="I29" s="372"/>
      <c r="J29" s="372"/>
      <c r="K29" s="373">
        <f t="shared" si="11"/>
        <v>0</v>
      </c>
      <c r="L29" s="374">
        <f t="shared" si="11"/>
        <v>0</v>
      </c>
      <c r="M29" s="374">
        <f t="shared" si="11"/>
        <v>0</v>
      </c>
      <c r="N29" s="374">
        <f t="shared" si="11"/>
        <v>0</v>
      </c>
      <c r="O29" s="375">
        <f t="shared" si="11"/>
        <v>0</v>
      </c>
      <c r="P29" s="375">
        <f t="shared" si="11"/>
        <v>0</v>
      </c>
      <c r="Q29" s="375">
        <f t="shared" si="11"/>
        <v>0</v>
      </c>
      <c r="R29" s="375">
        <f t="shared" si="11"/>
        <v>0</v>
      </c>
      <c r="S29" s="375">
        <f t="shared" si="11"/>
        <v>0</v>
      </c>
      <c r="T29" s="375">
        <f t="shared" si="11"/>
        <v>0</v>
      </c>
      <c r="U29" s="375">
        <f t="shared" si="12"/>
        <v>0</v>
      </c>
      <c r="V29" s="375">
        <f t="shared" si="12"/>
        <v>0</v>
      </c>
      <c r="W29" s="375">
        <f t="shared" si="12"/>
        <v>0</v>
      </c>
      <c r="X29" s="375">
        <f t="shared" si="12"/>
        <v>0</v>
      </c>
      <c r="Y29" s="375">
        <f t="shared" si="12"/>
        <v>0</v>
      </c>
      <c r="Z29" s="375">
        <f t="shared" si="12"/>
        <v>0</v>
      </c>
      <c r="AA29" s="375">
        <f t="shared" si="12"/>
        <v>0</v>
      </c>
      <c r="AB29" s="375">
        <f t="shared" si="12"/>
        <v>0</v>
      </c>
      <c r="AC29" s="376">
        <f t="shared" si="13"/>
        <v>0</v>
      </c>
      <c r="AD29" s="376">
        <f t="shared" si="13"/>
        <v>0</v>
      </c>
      <c r="AE29" s="376">
        <f t="shared" si="13"/>
        <v>0</v>
      </c>
      <c r="AF29" s="377">
        <f t="shared" si="13"/>
        <v>0</v>
      </c>
      <c r="AG29" s="378">
        <f t="shared" si="13"/>
        <v>0</v>
      </c>
      <c r="AH29" s="373">
        <f t="shared" si="13"/>
        <v>0</v>
      </c>
      <c r="AI29" s="374">
        <f t="shared" si="13"/>
        <v>0</v>
      </c>
      <c r="AJ29" s="374">
        <f t="shared" si="13"/>
        <v>0</v>
      </c>
      <c r="AK29" s="374">
        <f t="shared" si="13"/>
        <v>0</v>
      </c>
      <c r="AL29" s="375">
        <f t="shared" si="13"/>
        <v>0</v>
      </c>
      <c r="AM29" s="375">
        <f t="shared" si="14"/>
        <v>0</v>
      </c>
      <c r="AN29" s="375">
        <f t="shared" si="14"/>
        <v>0</v>
      </c>
      <c r="AO29" s="375">
        <f t="shared" si="14"/>
        <v>0</v>
      </c>
      <c r="AP29" s="375">
        <f t="shared" si="14"/>
        <v>0</v>
      </c>
      <c r="AQ29" s="375">
        <f t="shared" si="14"/>
        <v>0</v>
      </c>
      <c r="AR29" s="375">
        <f t="shared" si="14"/>
        <v>0</v>
      </c>
      <c r="AS29" s="375">
        <f t="shared" si="14"/>
        <v>0</v>
      </c>
      <c r="AT29" s="375">
        <f t="shared" si="14"/>
        <v>0</v>
      </c>
      <c r="AU29" s="375">
        <f t="shared" si="14"/>
        <v>0</v>
      </c>
      <c r="AV29" s="375">
        <f t="shared" si="14"/>
        <v>0</v>
      </c>
      <c r="AW29" s="375">
        <f t="shared" si="14"/>
        <v>0</v>
      </c>
      <c r="AX29" s="375">
        <f t="shared" si="14"/>
        <v>0</v>
      </c>
      <c r="AY29" s="379">
        <f t="shared" si="14"/>
        <v>0</v>
      </c>
      <c r="AZ29" s="380">
        <f t="shared" si="14"/>
        <v>0</v>
      </c>
      <c r="BB29" s="203">
        <f t="shared" si="4"/>
        <v>0</v>
      </c>
      <c r="BC29" s="204" t="str">
        <f t="shared" si="5"/>
        <v>-</v>
      </c>
    </row>
    <row r="30" spans="2:55" s="2" customFormat="1" x14ac:dyDescent="0.25">
      <c r="B30" s="148" t="s">
        <v>94</v>
      </c>
      <c r="C30" s="796" t="str">
        <f>'Priedas 5'!$C$19</f>
        <v>Skalūnų alyvos įsigijimo sąnaudos</v>
      </c>
      <c r="D30" s="797"/>
      <c r="E30" s="797"/>
      <c r="F30" s="798"/>
      <c r="G30" s="371">
        <f>SUM('Priedas 6'!$Z$25,'Priedas 6'!$AC$25,'Priedas 9'!$I$28,'Priedas 9'!$J$28,'Priedas 11'!$Z$26,'Priedas 11'!$AC$26,)</f>
        <v>0</v>
      </c>
      <c r="H30" s="372"/>
      <c r="I30" s="372"/>
      <c r="J30" s="372"/>
      <c r="K30" s="373">
        <f t="shared" si="11"/>
        <v>0</v>
      </c>
      <c r="L30" s="374">
        <f t="shared" si="11"/>
        <v>0</v>
      </c>
      <c r="M30" s="374">
        <f t="shared" si="11"/>
        <v>0</v>
      </c>
      <c r="N30" s="374">
        <f t="shared" si="11"/>
        <v>0</v>
      </c>
      <c r="O30" s="375">
        <f t="shared" si="11"/>
        <v>0</v>
      </c>
      <c r="P30" s="375">
        <f t="shared" si="11"/>
        <v>0</v>
      </c>
      <c r="Q30" s="375">
        <f t="shared" si="11"/>
        <v>0</v>
      </c>
      <c r="R30" s="375">
        <f t="shared" si="11"/>
        <v>0</v>
      </c>
      <c r="S30" s="375">
        <f t="shared" si="11"/>
        <v>0</v>
      </c>
      <c r="T30" s="375">
        <f t="shared" si="11"/>
        <v>0</v>
      </c>
      <c r="U30" s="375">
        <f t="shared" si="12"/>
        <v>0</v>
      </c>
      <c r="V30" s="375">
        <f t="shared" si="12"/>
        <v>0</v>
      </c>
      <c r="W30" s="375">
        <f t="shared" si="12"/>
        <v>0</v>
      </c>
      <c r="X30" s="375">
        <f t="shared" si="12"/>
        <v>0</v>
      </c>
      <c r="Y30" s="375">
        <f t="shared" si="12"/>
        <v>0</v>
      </c>
      <c r="Z30" s="375">
        <f t="shared" si="12"/>
        <v>0</v>
      </c>
      <c r="AA30" s="375">
        <f t="shared" si="12"/>
        <v>0</v>
      </c>
      <c r="AB30" s="375">
        <f t="shared" si="12"/>
        <v>0</v>
      </c>
      <c r="AC30" s="376">
        <f t="shared" si="13"/>
        <v>0</v>
      </c>
      <c r="AD30" s="376">
        <f t="shared" si="13"/>
        <v>0</v>
      </c>
      <c r="AE30" s="376">
        <f t="shared" si="13"/>
        <v>0</v>
      </c>
      <c r="AF30" s="377">
        <f t="shared" si="13"/>
        <v>0</v>
      </c>
      <c r="AG30" s="378">
        <f t="shared" si="13"/>
        <v>0</v>
      </c>
      <c r="AH30" s="373">
        <f t="shared" si="13"/>
        <v>0</v>
      </c>
      <c r="AI30" s="374">
        <f t="shared" si="13"/>
        <v>0</v>
      </c>
      <c r="AJ30" s="374">
        <f t="shared" si="13"/>
        <v>0</v>
      </c>
      <c r="AK30" s="374">
        <f t="shared" si="13"/>
        <v>0</v>
      </c>
      <c r="AL30" s="375">
        <f t="shared" si="13"/>
        <v>0</v>
      </c>
      <c r="AM30" s="375">
        <f t="shared" si="14"/>
        <v>0</v>
      </c>
      <c r="AN30" s="375">
        <f t="shared" si="14"/>
        <v>0</v>
      </c>
      <c r="AO30" s="375">
        <f t="shared" si="14"/>
        <v>0</v>
      </c>
      <c r="AP30" s="375">
        <f t="shared" si="14"/>
        <v>0</v>
      </c>
      <c r="AQ30" s="375">
        <f t="shared" si="14"/>
        <v>0</v>
      </c>
      <c r="AR30" s="375">
        <f t="shared" si="14"/>
        <v>0</v>
      </c>
      <c r="AS30" s="375">
        <f t="shared" si="14"/>
        <v>0</v>
      </c>
      <c r="AT30" s="375">
        <f t="shared" si="14"/>
        <v>0</v>
      </c>
      <c r="AU30" s="375">
        <f t="shared" si="14"/>
        <v>0</v>
      </c>
      <c r="AV30" s="375">
        <f t="shared" si="14"/>
        <v>0</v>
      </c>
      <c r="AW30" s="375">
        <f t="shared" si="14"/>
        <v>0</v>
      </c>
      <c r="AX30" s="375">
        <f t="shared" si="14"/>
        <v>0</v>
      </c>
      <c r="AY30" s="379">
        <f t="shared" si="14"/>
        <v>0</v>
      </c>
      <c r="AZ30" s="380">
        <f t="shared" si="14"/>
        <v>0</v>
      </c>
      <c r="BB30" s="203">
        <f t="shared" si="4"/>
        <v>0</v>
      </c>
      <c r="BC30" s="204" t="str">
        <f t="shared" si="5"/>
        <v>-</v>
      </c>
    </row>
    <row r="31" spans="2:55" s="2" customFormat="1" x14ac:dyDescent="0.25">
      <c r="B31" s="148" t="s">
        <v>96</v>
      </c>
      <c r="C31" s="796" t="str">
        <f>'Priedas 5'!$C$20</f>
        <v>Dyzelino įsigijimo sąnaudos</v>
      </c>
      <c r="D31" s="797"/>
      <c r="E31" s="797"/>
      <c r="F31" s="798"/>
      <c r="G31" s="371">
        <f>SUM('Priedas 6'!$Z$26,'Priedas 6'!$AC$26,'Priedas 9'!$I$29,'Priedas 9'!$J$29,'Priedas 11'!$Z$27,'Priedas 11'!$AC$27,)</f>
        <v>0</v>
      </c>
      <c r="H31" s="372"/>
      <c r="I31" s="372"/>
      <c r="J31" s="372"/>
      <c r="K31" s="373">
        <f t="shared" si="11"/>
        <v>0</v>
      </c>
      <c r="L31" s="374">
        <f t="shared" si="11"/>
        <v>0</v>
      </c>
      <c r="M31" s="374">
        <f t="shared" si="11"/>
        <v>0</v>
      </c>
      <c r="N31" s="374">
        <f t="shared" si="11"/>
        <v>0</v>
      </c>
      <c r="O31" s="375">
        <f t="shared" si="11"/>
        <v>0</v>
      </c>
      <c r="P31" s="375">
        <f t="shared" si="11"/>
        <v>0</v>
      </c>
      <c r="Q31" s="375">
        <f t="shared" si="11"/>
        <v>0</v>
      </c>
      <c r="R31" s="375">
        <f t="shared" si="11"/>
        <v>0</v>
      </c>
      <c r="S31" s="375">
        <f t="shared" si="11"/>
        <v>0</v>
      </c>
      <c r="T31" s="375">
        <f t="shared" si="11"/>
        <v>0</v>
      </c>
      <c r="U31" s="375">
        <f t="shared" si="12"/>
        <v>0</v>
      </c>
      <c r="V31" s="375">
        <f t="shared" si="12"/>
        <v>0</v>
      </c>
      <c r="W31" s="375">
        <f t="shared" si="12"/>
        <v>0</v>
      </c>
      <c r="X31" s="375">
        <f t="shared" si="12"/>
        <v>0</v>
      </c>
      <c r="Y31" s="375">
        <f t="shared" si="12"/>
        <v>0</v>
      </c>
      <c r="Z31" s="375">
        <f t="shared" si="12"/>
        <v>0</v>
      </c>
      <c r="AA31" s="375">
        <f t="shared" si="12"/>
        <v>0</v>
      </c>
      <c r="AB31" s="375">
        <f t="shared" si="12"/>
        <v>0</v>
      </c>
      <c r="AC31" s="376">
        <f t="shared" si="13"/>
        <v>0</v>
      </c>
      <c r="AD31" s="376">
        <f t="shared" si="13"/>
        <v>0</v>
      </c>
      <c r="AE31" s="376">
        <f t="shared" si="13"/>
        <v>0</v>
      </c>
      <c r="AF31" s="377">
        <f t="shared" si="13"/>
        <v>0</v>
      </c>
      <c r="AG31" s="378">
        <f t="shared" si="13"/>
        <v>0</v>
      </c>
      <c r="AH31" s="373">
        <f t="shared" si="13"/>
        <v>0</v>
      </c>
      <c r="AI31" s="374">
        <f t="shared" si="13"/>
        <v>0</v>
      </c>
      <c r="AJ31" s="374">
        <f t="shared" si="13"/>
        <v>0</v>
      </c>
      <c r="AK31" s="374">
        <f t="shared" si="13"/>
        <v>0</v>
      </c>
      <c r="AL31" s="375">
        <f t="shared" si="13"/>
        <v>0</v>
      </c>
      <c r="AM31" s="375">
        <f t="shared" si="14"/>
        <v>0</v>
      </c>
      <c r="AN31" s="375">
        <f t="shared" si="14"/>
        <v>0</v>
      </c>
      <c r="AO31" s="375">
        <f t="shared" si="14"/>
        <v>0</v>
      </c>
      <c r="AP31" s="375">
        <f t="shared" si="14"/>
        <v>0</v>
      </c>
      <c r="AQ31" s="375">
        <f t="shared" si="14"/>
        <v>0</v>
      </c>
      <c r="AR31" s="375">
        <f t="shared" si="14"/>
        <v>0</v>
      </c>
      <c r="AS31" s="375">
        <f t="shared" si="14"/>
        <v>0</v>
      </c>
      <c r="AT31" s="375">
        <f t="shared" si="14"/>
        <v>0</v>
      </c>
      <c r="AU31" s="375">
        <f t="shared" si="14"/>
        <v>0</v>
      </c>
      <c r="AV31" s="375">
        <f t="shared" si="14"/>
        <v>0</v>
      </c>
      <c r="AW31" s="375">
        <f t="shared" si="14"/>
        <v>0</v>
      </c>
      <c r="AX31" s="375">
        <f t="shared" si="14"/>
        <v>0</v>
      </c>
      <c r="AY31" s="379">
        <f t="shared" si="14"/>
        <v>0</v>
      </c>
      <c r="AZ31" s="380">
        <f t="shared" si="14"/>
        <v>0</v>
      </c>
      <c r="BB31" s="203">
        <f t="shared" si="4"/>
        <v>0</v>
      </c>
      <c r="BC31" s="204" t="str">
        <f t="shared" si="5"/>
        <v>-</v>
      </c>
    </row>
    <row r="32" spans="2:55" s="2" customFormat="1" x14ac:dyDescent="0.25">
      <c r="B32" s="148" t="s">
        <v>98</v>
      </c>
      <c r="C32" s="796" t="str">
        <f>'Priedas 5'!$C$21</f>
        <v>Kitos sąnaudos, susijusios su kuro įsigijimu (biokuro laboratoriniai tyrimaii)</v>
      </c>
      <c r="D32" s="797"/>
      <c r="E32" s="797"/>
      <c r="F32" s="798"/>
      <c r="G32" s="371">
        <f>SUM('Priedas 6'!$Z$27,'Priedas 6'!$AC$27,'Priedas 9'!$I$30,'Priedas 9'!$J$30,'Priedas 11'!$Z$28,'Priedas 11'!$AC$28,)</f>
        <v>0</v>
      </c>
      <c r="H32" s="372"/>
      <c r="I32" s="372"/>
      <c r="J32" s="372"/>
      <c r="K32" s="373">
        <f t="shared" si="11"/>
        <v>0</v>
      </c>
      <c r="L32" s="374">
        <f t="shared" si="11"/>
        <v>0</v>
      </c>
      <c r="M32" s="374">
        <f t="shared" si="11"/>
        <v>0</v>
      </c>
      <c r="N32" s="374">
        <f t="shared" si="11"/>
        <v>0</v>
      </c>
      <c r="O32" s="375">
        <f t="shared" si="11"/>
        <v>0</v>
      </c>
      <c r="P32" s="375">
        <f t="shared" si="11"/>
        <v>0</v>
      </c>
      <c r="Q32" s="375">
        <f t="shared" si="11"/>
        <v>0</v>
      </c>
      <c r="R32" s="375">
        <f t="shared" si="11"/>
        <v>0</v>
      </c>
      <c r="S32" s="375">
        <f t="shared" si="11"/>
        <v>0</v>
      </c>
      <c r="T32" s="375">
        <f t="shared" si="11"/>
        <v>0</v>
      </c>
      <c r="U32" s="375">
        <f t="shared" si="12"/>
        <v>0</v>
      </c>
      <c r="V32" s="375">
        <f t="shared" si="12"/>
        <v>0</v>
      </c>
      <c r="W32" s="375">
        <f t="shared" si="12"/>
        <v>0</v>
      </c>
      <c r="X32" s="375">
        <f t="shared" si="12"/>
        <v>0</v>
      </c>
      <c r="Y32" s="375">
        <f t="shared" si="12"/>
        <v>0</v>
      </c>
      <c r="Z32" s="375">
        <f t="shared" si="12"/>
        <v>0</v>
      </c>
      <c r="AA32" s="375">
        <f t="shared" si="12"/>
        <v>0</v>
      </c>
      <c r="AB32" s="375">
        <f t="shared" si="12"/>
        <v>0</v>
      </c>
      <c r="AC32" s="376">
        <f t="shared" si="13"/>
        <v>0</v>
      </c>
      <c r="AD32" s="376">
        <f t="shared" si="13"/>
        <v>0</v>
      </c>
      <c r="AE32" s="376">
        <f t="shared" si="13"/>
        <v>0</v>
      </c>
      <c r="AF32" s="377">
        <f t="shared" si="13"/>
        <v>0</v>
      </c>
      <c r="AG32" s="378">
        <f t="shared" si="13"/>
        <v>0</v>
      </c>
      <c r="AH32" s="373">
        <f t="shared" si="13"/>
        <v>0</v>
      </c>
      <c r="AI32" s="374">
        <f t="shared" si="13"/>
        <v>0</v>
      </c>
      <c r="AJ32" s="374">
        <f t="shared" si="13"/>
        <v>0</v>
      </c>
      <c r="AK32" s="374">
        <f t="shared" si="13"/>
        <v>0</v>
      </c>
      <c r="AL32" s="375">
        <f t="shared" si="13"/>
        <v>0</v>
      </c>
      <c r="AM32" s="375">
        <f t="shared" si="14"/>
        <v>0</v>
      </c>
      <c r="AN32" s="375">
        <f t="shared" si="14"/>
        <v>0</v>
      </c>
      <c r="AO32" s="375">
        <f t="shared" si="14"/>
        <v>0</v>
      </c>
      <c r="AP32" s="375">
        <f t="shared" si="14"/>
        <v>0</v>
      </c>
      <c r="AQ32" s="375">
        <f t="shared" si="14"/>
        <v>0</v>
      </c>
      <c r="AR32" s="375">
        <f t="shared" si="14"/>
        <v>0</v>
      </c>
      <c r="AS32" s="375">
        <f t="shared" si="14"/>
        <v>0</v>
      </c>
      <c r="AT32" s="375">
        <f t="shared" si="14"/>
        <v>0</v>
      </c>
      <c r="AU32" s="375">
        <f t="shared" si="14"/>
        <v>0</v>
      </c>
      <c r="AV32" s="375">
        <f t="shared" si="14"/>
        <v>0</v>
      </c>
      <c r="AW32" s="375">
        <f t="shared" si="14"/>
        <v>0</v>
      </c>
      <c r="AX32" s="375">
        <f t="shared" si="14"/>
        <v>0</v>
      </c>
      <c r="AY32" s="379">
        <f t="shared" si="14"/>
        <v>0</v>
      </c>
      <c r="AZ32" s="380">
        <f t="shared" si="14"/>
        <v>0</v>
      </c>
      <c r="BB32" s="203">
        <f t="shared" si="4"/>
        <v>0</v>
      </c>
      <c r="BC32" s="204" t="str">
        <f t="shared" si="5"/>
        <v>-</v>
      </c>
    </row>
    <row r="33" spans="2:55" s="2" customFormat="1" x14ac:dyDescent="0.25">
      <c r="B33" s="148" t="s">
        <v>100</v>
      </c>
      <c r="C33" s="796" t="str">
        <f>'Priedas 5'!$C$22</f>
        <v/>
      </c>
      <c r="D33" s="797"/>
      <c r="E33" s="797"/>
      <c r="F33" s="798"/>
      <c r="G33" s="371">
        <f>SUM('Priedas 6'!$Z$28,'Priedas 6'!$AC$28,'Priedas 9'!$I$31,'Priedas 9'!$J$31,'Priedas 11'!$Z$29,'Priedas 11'!$AC$29,)</f>
        <v>0</v>
      </c>
      <c r="H33" s="372"/>
      <c r="I33" s="372"/>
      <c r="J33" s="372"/>
      <c r="K33" s="373">
        <f t="shared" si="11"/>
        <v>0</v>
      </c>
      <c r="L33" s="374">
        <f t="shared" si="11"/>
        <v>0</v>
      </c>
      <c r="M33" s="374">
        <f t="shared" si="11"/>
        <v>0</v>
      </c>
      <c r="N33" s="374">
        <f t="shared" si="11"/>
        <v>0</v>
      </c>
      <c r="O33" s="375">
        <f t="shared" si="11"/>
        <v>0</v>
      </c>
      <c r="P33" s="375">
        <f t="shared" si="11"/>
        <v>0</v>
      </c>
      <c r="Q33" s="375">
        <f t="shared" si="11"/>
        <v>0</v>
      </c>
      <c r="R33" s="375">
        <f t="shared" si="11"/>
        <v>0</v>
      </c>
      <c r="S33" s="375">
        <f t="shared" si="11"/>
        <v>0</v>
      </c>
      <c r="T33" s="375">
        <f t="shared" si="11"/>
        <v>0</v>
      </c>
      <c r="U33" s="375">
        <f t="shared" si="12"/>
        <v>0</v>
      </c>
      <c r="V33" s="375">
        <f t="shared" si="12"/>
        <v>0</v>
      </c>
      <c r="W33" s="375">
        <f t="shared" si="12"/>
        <v>0</v>
      </c>
      <c r="X33" s="375">
        <f t="shared" si="12"/>
        <v>0</v>
      </c>
      <c r="Y33" s="375">
        <f t="shared" si="12"/>
        <v>0</v>
      </c>
      <c r="Z33" s="375">
        <f t="shared" si="12"/>
        <v>0</v>
      </c>
      <c r="AA33" s="375">
        <f t="shared" si="12"/>
        <v>0</v>
      </c>
      <c r="AB33" s="375">
        <f t="shared" si="12"/>
        <v>0</v>
      </c>
      <c r="AC33" s="376">
        <f t="shared" si="13"/>
        <v>0</v>
      </c>
      <c r="AD33" s="376">
        <f t="shared" si="13"/>
        <v>0</v>
      </c>
      <c r="AE33" s="376">
        <f t="shared" si="13"/>
        <v>0</v>
      </c>
      <c r="AF33" s="377">
        <f t="shared" si="13"/>
        <v>0</v>
      </c>
      <c r="AG33" s="378">
        <f t="shared" si="13"/>
        <v>0</v>
      </c>
      <c r="AH33" s="373">
        <f t="shared" si="13"/>
        <v>0</v>
      </c>
      <c r="AI33" s="374">
        <f t="shared" si="13"/>
        <v>0</v>
      </c>
      <c r="AJ33" s="374">
        <f t="shared" si="13"/>
        <v>0</v>
      </c>
      <c r="AK33" s="374">
        <f t="shared" si="13"/>
        <v>0</v>
      </c>
      <c r="AL33" s="375">
        <f t="shared" si="13"/>
        <v>0</v>
      </c>
      <c r="AM33" s="375">
        <f t="shared" si="14"/>
        <v>0</v>
      </c>
      <c r="AN33" s="375">
        <f t="shared" si="14"/>
        <v>0</v>
      </c>
      <c r="AO33" s="375">
        <f t="shared" si="14"/>
        <v>0</v>
      </c>
      <c r="AP33" s="375">
        <f t="shared" si="14"/>
        <v>0</v>
      </c>
      <c r="AQ33" s="375">
        <f t="shared" si="14"/>
        <v>0</v>
      </c>
      <c r="AR33" s="375">
        <f t="shared" si="14"/>
        <v>0</v>
      </c>
      <c r="AS33" s="375">
        <f t="shared" si="14"/>
        <v>0</v>
      </c>
      <c r="AT33" s="375">
        <f t="shared" si="14"/>
        <v>0</v>
      </c>
      <c r="AU33" s="375">
        <f t="shared" si="14"/>
        <v>0</v>
      </c>
      <c r="AV33" s="375">
        <f t="shared" si="14"/>
        <v>0</v>
      </c>
      <c r="AW33" s="375">
        <f t="shared" si="14"/>
        <v>0</v>
      </c>
      <c r="AX33" s="375">
        <f t="shared" si="14"/>
        <v>0</v>
      </c>
      <c r="AY33" s="379">
        <f t="shared" si="14"/>
        <v>0</v>
      </c>
      <c r="AZ33" s="380">
        <f t="shared" si="14"/>
        <v>0</v>
      </c>
      <c r="BB33" s="203">
        <f t="shared" si="4"/>
        <v>0</v>
      </c>
      <c r="BC33" s="204" t="str">
        <f t="shared" si="5"/>
        <v>-</v>
      </c>
    </row>
    <row r="34" spans="2:55" s="2" customFormat="1" x14ac:dyDescent="0.25">
      <c r="B34" s="148" t="s">
        <v>102</v>
      </c>
      <c r="C34" s="805" t="str">
        <f>'Priedas 5'!$C$23</f>
        <v/>
      </c>
      <c r="D34" s="596"/>
      <c r="E34" s="596"/>
      <c r="F34" s="748"/>
      <c r="G34" s="371">
        <f>SUM('Priedas 6'!$Z$29,'Priedas 6'!$AC$29,'Priedas 9'!$I$32,'Priedas 9'!$J$32,'Priedas 11'!$Z$30,'Priedas 11'!$AC$30,)</f>
        <v>0</v>
      </c>
      <c r="H34" s="372"/>
      <c r="I34" s="372"/>
      <c r="J34" s="372"/>
      <c r="K34" s="373">
        <f t="shared" si="11"/>
        <v>0</v>
      </c>
      <c r="L34" s="374">
        <f t="shared" si="11"/>
        <v>0</v>
      </c>
      <c r="M34" s="374">
        <f t="shared" si="11"/>
        <v>0</v>
      </c>
      <c r="N34" s="374">
        <f t="shared" si="11"/>
        <v>0</v>
      </c>
      <c r="O34" s="375">
        <f t="shared" si="11"/>
        <v>0</v>
      </c>
      <c r="P34" s="375">
        <f t="shared" si="11"/>
        <v>0</v>
      </c>
      <c r="Q34" s="375">
        <f t="shared" si="11"/>
        <v>0</v>
      </c>
      <c r="R34" s="375">
        <f t="shared" si="11"/>
        <v>0</v>
      </c>
      <c r="S34" s="375">
        <f t="shared" si="11"/>
        <v>0</v>
      </c>
      <c r="T34" s="375">
        <f t="shared" si="11"/>
        <v>0</v>
      </c>
      <c r="U34" s="375">
        <f t="shared" si="12"/>
        <v>0</v>
      </c>
      <c r="V34" s="375">
        <f t="shared" si="12"/>
        <v>0</v>
      </c>
      <c r="W34" s="375">
        <f t="shared" si="12"/>
        <v>0</v>
      </c>
      <c r="X34" s="375">
        <f t="shared" si="12"/>
        <v>0</v>
      </c>
      <c r="Y34" s="375">
        <f t="shared" si="12"/>
        <v>0</v>
      </c>
      <c r="Z34" s="375">
        <f t="shared" si="12"/>
        <v>0</v>
      </c>
      <c r="AA34" s="375">
        <f t="shared" si="12"/>
        <v>0</v>
      </c>
      <c r="AB34" s="375">
        <f t="shared" si="12"/>
        <v>0</v>
      </c>
      <c r="AC34" s="376">
        <f t="shared" si="13"/>
        <v>0</v>
      </c>
      <c r="AD34" s="376">
        <f t="shared" si="13"/>
        <v>0</v>
      </c>
      <c r="AE34" s="376">
        <f t="shared" si="13"/>
        <v>0</v>
      </c>
      <c r="AF34" s="377">
        <f t="shared" si="13"/>
        <v>0</v>
      </c>
      <c r="AG34" s="378">
        <f t="shared" si="13"/>
        <v>0</v>
      </c>
      <c r="AH34" s="373">
        <f t="shared" si="13"/>
        <v>0</v>
      </c>
      <c r="AI34" s="374">
        <f t="shared" si="13"/>
        <v>0</v>
      </c>
      <c r="AJ34" s="374">
        <f t="shared" si="13"/>
        <v>0</v>
      </c>
      <c r="AK34" s="374">
        <f t="shared" si="13"/>
        <v>0</v>
      </c>
      <c r="AL34" s="375">
        <f t="shared" si="13"/>
        <v>0</v>
      </c>
      <c r="AM34" s="375">
        <f t="shared" si="14"/>
        <v>0</v>
      </c>
      <c r="AN34" s="375">
        <f t="shared" si="14"/>
        <v>0</v>
      </c>
      <c r="AO34" s="375">
        <f t="shared" si="14"/>
        <v>0</v>
      </c>
      <c r="AP34" s="375">
        <f t="shared" si="14"/>
        <v>0</v>
      </c>
      <c r="AQ34" s="375">
        <f t="shared" si="14"/>
        <v>0</v>
      </c>
      <c r="AR34" s="375">
        <f t="shared" si="14"/>
        <v>0</v>
      </c>
      <c r="AS34" s="375">
        <f t="shared" si="14"/>
        <v>0</v>
      </c>
      <c r="AT34" s="375">
        <f t="shared" si="14"/>
        <v>0</v>
      </c>
      <c r="AU34" s="375">
        <f t="shared" si="14"/>
        <v>0</v>
      </c>
      <c r="AV34" s="375">
        <f t="shared" si="14"/>
        <v>0</v>
      </c>
      <c r="AW34" s="375">
        <f t="shared" si="14"/>
        <v>0</v>
      </c>
      <c r="AX34" s="375">
        <f t="shared" si="14"/>
        <v>0</v>
      </c>
      <c r="AY34" s="379">
        <f t="shared" si="14"/>
        <v>0</v>
      </c>
      <c r="AZ34" s="380">
        <f t="shared" si="14"/>
        <v>0</v>
      </c>
      <c r="BB34" s="203">
        <f t="shared" si="4"/>
        <v>0</v>
      </c>
      <c r="BC34" s="204" t="str">
        <f t="shared" si="5"/>
        <v>-</v>
      </c>
    </row>
    <row r="35" spans="2:55" s="2" customFormat="1" ht="25.5" customHeight="1" x14ac:dyDescent="0.25">
      <c r="B35" s="155" t="s">
        <v>103</v>
      </c>
      <c r="C35" s="589" t="s">
        <v>104</v>
      </c>
      <c r="D35" s="590"/>
      <c r="E35" s="590"/>
      <c r="F35" s="711"/>
      <c r="G35" s="371">
        <f>SUM('Priedas 6'!$Z$30,'Priedas 6'!$AC$30,'Priedas 9'!$I$33,'Priedas 9'!$J$33,'Priedas 11'!$Z$31,'Priedas 11'!$AC$31,)</f>
        <v>0</v>
      </c>
      <c r="H35" s="371">
        <f t="shared" ref="H35:AZ35" si="15">SUM(H36:H37)</f>
        <v>0</v>
      </c>
      <c r="I35" s="371">
        <f t="shared" si="15"/>
        <v>0</v>
      </c>
      <c r="J35" s="371">
        <f t="shared" si="15"/>
        <v>0</v>
      </c>
      <c r="K35" s="364">
        <f t="shared" si="15"/>
        <v>0</v>
      </c>
      <c r="L35" s="365">
        <f t="shared" si="15"/>
        <v>0</v>
      </c>
      <c r="M35" s="365">
        <f t="shared" si="15"/>
        <v>0</v>
      </c>
      <c r="N35" s="365">
        <f t="shared" si="15"/>
        <v>0</v>
      </c>
      <c r="O35" s="366">
        <f t="shared" si="15"/>
        <v>0</v>
      </c>
      <c r="P35" s="366">
        <f t="shared" si="15"/>
        <v>0</v>
      </c>
      <c r="Q35" s="366">
        <f t="shared" si="15"/>
        <v>0</v>
      </c>
      <c r="R35" s="366">
        <f t="shared" si="15"/>
        <v>0</v>
      </c>
      <c r="S35" s="366">
        <f t="shared" si="15"/>
        <v>0</v>
      </c>
      <c r="T35" s="366">
        <f t="shared" si="15"/>
        <v>0</v>
      </c>
      <c r="U35" s="366">
        <f t="shared" si="15"/>
        <v>0</v>
      </c>
      <c r="V35" s="366">
        <f t="shared" si="15"/>
        <v>0</v>
      </c>
      <c r="W35" s="366">
        <f t="shared" si="15"/>
        <v>0</v>
      </c>
      <c r="X35" s="366">
        <f t="shared" si="15"/>
        <v>0</v>
      </c>
      <c r="Y35" s="366">
        <f t="shared" si="15"/>
        <v>0</v>
      </c>
      <c r="Z35" s="366">
        <f t="shared" si="15"/>
        <v>0</v>
      </c>
      <c r="AA35" s="366">
        <f t="shared" si="15"/>
        <v>0</v>
      </c>
      <c r="AB35" s="366">
        <f t="shared" si="15"/>
        <v>0</v>
      </c>
      <c r="AC35" s="366">
        <f t="shared" si="15"/>
        <v>0</v>
      </c>
      <c r="AD35" s="366">
        <f t="shared" si="15"/>
        <v>0</v>
      </c>
      <c r="AE35" s="366">
        <f t="shared" si="15"/>
        <v>0</v>
      </c>
      <c r="AF35" s="367">
        <f t="shared" si="15"/>
        <v>0</v>
      </c>
      <c r="AG35" s="368">
        <f t="shared" si="15"/>
        <v>0</v>
      </c>
      <c r="AH35" s="369">
        <f t="shared" si="15"/>
        <v>0</v>
      </c>
      <c r="AI35" s="241">
        <f t="shared" si="15"/>
        <v>0</v>
      </c>
      <c r="AJ35" s="241">
        <f t="shared" si="15"/>
        <v>0</v>
      </c>
      <c r="AK35" s="241">
        <f t="shared" si="15"/>
        <v>0</v>
      </c>
      <c r="AL35" s="242">
        <f t="shared" si="15"/>
        <v>0</v>
      </c>
      <c r="AM35" s="242">
        <f t="shared" si="15"/>
        <v>0</v>
      </c>
      <c r="AN35" s="242">
        <f t="shared" si="15"/>
        <v>0</v>
      </c>
      <c r="AO35" s="242">
        <f t="shared" si="15"/>
        <v>0</v>
      </c>
      <c r="AP35" s="242">
        <f t="shared" si="15"/>
        <v>0</v>
      </c>
      <c r="AQ35" s="242">
        <f t="shared" si="15"/>
        <v>0</v>
      </c>
      <c r="AR35" s="242">
        <f t="shared" si="15"/>
        <v>0</v>
      </c>
      <c r="AS35" s="242">
        <f t="shared" si="15"/>
        <v>0</v>
      </c>
      <c r="AT35" s="242">
        <f t="shared" si="15"/>
        <v>0</v>
      </c>
      <c r="AU35" s="242">
        <f t="shared" si="15"/>
        <v>0</v>
      </c>
      <c r="AV35" s="242">
        <f t="shared" si="15"/>
        <v>0</v>
      </c>
      <c r="AW35" s="242">
        <f t="shared" si="15"/>
        <v>0</v>
      </c>
      <c r="AX35" s="242">
        <f t="shared" si="15"/>
        <v>0</v>
      </c>
      <c r="AY35" s="243">
        <f t="shared" si="15"/>
        <v>0</v>
      </c>
      <c r="AZ35" s="370">
        <f t="shared" si="15"/>
        <v>0</v>
      </c>
      <c r="BB35" s="203">
        <f t="shared" si="4"/>
        <v>0</v>
      </c>
      <c r="BC35" s="204" t="str">
        <f t="shared" si="5"/>
        <v>-</v>
      </c>
    </row>
    <row r="36" spans="2:55" s="2" customFormat="1" x14ac:dyDescent="0.25">
      <c r="B36" s="148" t="s">
        <v>105</v>
      </c>
      <c r="C36" s="805" t="s">
        <v>106</v>
      </c>
      <c r="D36" s="596"/>
      <c r="E36" s="596"/>
      <c r="F36" s="748"/>
      <c r="G36" s="371">
        <f>SUM('Priedas 6'!$Z$31,'Priedas 6'!$AC$31,'Priedas 9'!$I$34,'Priedas 9'!$J$34,'Priedas 11'!$Z$32,'Priedas 11'!$AC$32,)</f>
        <v>0</v>
      </c>
      <c r="H36" s="372"/>
      <c r="I36" s="372"/>
      <c r="J36" s="372"/>
      <c r="K36" s="373">
        <f t="shared" ref="K36:T37" si="16">SUM(AH36)</f>
        <v>0</v>
      </c>
      <c r="L36" s="374">
        <f t="shared" si="16"/>
        <v>0</v>
      </c>
      <c r="M36" s="374">
        <f t="shared" si="16"/>
        <v>0</v>
      </c>
      <c r="N36" s="374">
        <f t="shared" si="16"/>
        <v>0</v>
      </c>
      <c r="O36" s="375">
        <f t="shared" si="16"/>
        <v>0</v>
      </c>
      <c r="P36" s="375">
        <f t="shared" si="16"/>
        <v>0</v>
      </c>
      <c r="Q36" s="375">
        <f t="shared" si="16"/>
        <v>0</v>
      </c>
      <c r="R36" s="375">
        <f t="shared" si="16"/>
        <v>0</v>
      </c>
      <c r="S36" s="375">
        <f t="shared" si="16"/>
        <v>0</v>
      </c>
      <c r="T36" s="375">
        <f t="shared" si="16"/>
        <v>0</v>
      </c>
      <c r="U36" s="375">
        <f t="shared" ref="U36:AB37" si="17">SUM(AR36)</f>
        <v>0</v>
      </c>
      <c r="V36" s="375">
        <f t="shared" si="17"/>
        <v>0</v>
      </c>
      <c r="W36" s="375">
        <f t="shared" si="17"/>
        <v>0</v>
      </c>
      <c r="X36" s="375">
        <f t="shared" si="17"/>
        <v>0</v>
      </c>
      <c r="Y36" s="375">
        <f t="shared" si="17"/>
        <v>0</v>
      </c>
      <c r="Z36" s="375">
        <f t="shared" si="17"/>
        <v>0</v>
      </c>
      <c r="AA36" s="375">
        <f t="shared" si="17"/>
        <v>0</v>
      </c>
      <c r="AB36" s="375">
        <f t="shared" si="17"/>
        <v>0</v>
      </c>
      <c r="AC36" s="376">
        <f t="shared" ref="AC36:AL37" si="18">IFERROR(($H36*(AC$20/$H$20)),"0")+IFERROR(($I36*(AC$21/$I$21)),"0")+IFERROR(($J36*(AC$22/$J$22)),"0")</f>
        <v>0</v>
      </c>
      <c r="AD36" s="376">
        <f t="shared" si="18"/>
        <v>0</v>
      </c>
      <c r="AE36" s="376">
        <f t="shared" si="18"/>
        <v>0</v>
      </c>
      <c r="AF36" s="377">
        <f t="shared" si="18"/>
        <v>0</v>
      </c>
      <c r="AG36" s="378">
        <f t="shared" si="18"/>
        <v>0</v>
      </c>
      <c r="AH36" s="373">
        <f t="shared" si="18"/>
        <v>0</v>
      </c>
      <c r="AI36" s="374">
        <f t="shared" si="18"/>
        <v>0</v>
      </c>
      <c r="AJ36" s="374">
        <f t="shared" si="18"/>
        <v>0</v>
      </c>
      <c r="AK36" s="374">
        <f t="shared" si="18"/>
        <v>0</v>
      </c>
      <c r="AL36" s="375">
        <f t="shared" si="18"/>
        <v>0</v>
      </c>
      <c r="AM36" s="375">
        <f t="shared" ref="AM36:AZ37" si="19">IFERROR(($H36*(AM$20/$H$20)),"0")+IFERROR(($I36*(AM$21/$I$21)),"0")+IFERROR(($J36*(AM$22/$J$22)),"0")</f>
        <v>0</v>
      </c>
      <c r="AN36" s="375">
        <f t="shared" si="19"/>
        <v>0</v>
      </c>
      <c r="AO36" s="375">
        <f t="shared" si="19"/>
        <v>0</v>
      </c>
      <c r="AP36" s="375">
        <f t="shared" si="19"/>
        <v>0</v>
      </c>
      <c r="AQ36" s="375">
        <f t="shared" si="19"/>
        <v>0</v>
      </c>
      <c r="AR36" s="375">
        <f t="shared" si="19"/>
        <v>0</v>
      </c>
      <c r="AS36" s="375">
        <f t="shared" si="19"/>
        <v>0</v>
      </c>
      <c r="AT36" s="375">
        <f t="shared" si="19"/>
        <v>0</v>
      </c>
      <c r="AU36" s="375">
        <f t="shared" si="19"/>
        <v>0</v>
      </c>
      <c r="AV36" s="375">
        <f t="shared" si="19"/>
        <v>0</v>
      </c>
      <c r="AW36" s="375">
        <f t="shared" si="19"/>
        <v>0</v>
      </c>
      <c r="AX36" s="375">
        <f t="shared" si="19"/>
        <v>0</v>
      </c>
      <c r="AY36" s="379">
        <f t="shared" si="19"/>
        <v>0</v>
      </c>
      <c r="AZ36" s="380">
        <f t="shared" si="19"/>
        <v>0</v>
      </c>
      <c r="BB36" s="203">
        <f t="shared" si="4"/>
        <v>0</v>
      </c>
      <c r="BC36" s="204" t="str">
        <f t="shared" si="5"/>
        <v>-</v>
      </c>
    </row>
    <row r="37" spans="2:55" s="2" customFormat="1" ht="12.75" customHeight="1" x14ac:dyDescent="0.25">
      <c r="B37" s="148" t="s">
        <v>107</v>
      </c>
      <c r="C37" s="805" t="str">
        <f>'Priedas 5'!$C$26</f>
        <v>Kitos sąnaudos, susijusios su elektros energijos TR įsigijimu (nurodyti)</v>
      </c>
      <c r="D37" s="596"/>
      <c r="E37" s="596"/>
      <c r="F37" s="748"/>
      <c r="G37" s="371">
        <f>SUM('Priedas 6'!$Z$32,'Priedas 6'!$AC$32,'Priedas 9'!$I$35,'Priedas 9'!$J$35,'Priedas 11'!$Z$33,'Priedas 11'!$AC$33,)</f>
        <v>0</v>
      </c>
      <c r="H37" s="372"/>
      <c r="I37" s="372"/>
      <c r="J37" s="372"/>
      <c r="K37" s="373">
        <f t="shared" si="16"/>
        <v>0</v>
      </c>
      <c r="L37" s="374">
        <f t="shared" si="16"/>
        <v>0</v>
      </c>
      <c r="M37" s="374">
        <f t="shared" si="16"/>
        <v>0</v>
      </c>
      <c r="N37" s="374">
        <f t="shared" si="16"/>
        <v>0</v>
      </c>
      <c r="O37" s="375">
        <f t="shared" si="16"/>
        <v>0</v>
      </c>
      <c r="P37" s="375">
        <f t="shared" si="16"/>
        <v>0</v>
      </c>
      <c r="Q37" s="375">
        <f t="shared" si="16"/>
        <v>0</v>
      </c>
      <c r="R37" s="375">
        <f t="shared" si="16"/>
        <v>0</v>
      </c>
      <c r="S37" s="375">
        <f t="shared" si="16"/>
        <v>0</v>
      </c>
      <c r="T37" s="375">
        <f t="shared" si="16"/>
        <v>0</v>
      </c>
      <c r="U37" s="375">
        <f t="shared" si="17"/>
        <v>0</v>
      </c>
      <c r="V37" s="375">
        <f t="shared" si="17"/>
        <v>0</v>
      </c>
      <c r="W37" s="375">
        <f t="shared" si="17"/>
        <v>0</v>
      </c>
      <c r="X37" s="375">
        <f t="shared" si="17"/>
        <v>0</v>
      </c>
      <c r="Y37" s="375">
        <f t="shared" si="17"/>
        <v>0</v>
      </c>
      <c r="Z37" s="375">
        <f t="shared" si="17"/>
        <v>0</v>
      </c>
      <c r="AA37" s="375">
        <f t="shared" si="17"/>
        <v>0</v>
      </c>
      <c r="AB37" s="375">
        <f t="shared" si="17"/>
        <v>0</v>
      </c>
      <c r="AC37" s="376">
        <f t="shared" si="18"/>
        <v>0</v>
      </c>
      <c r="AD37" s="376">
        <f t="shared" si="18"/>
        <v>0</v>
      </c>
      <c r="AE37" s="376">
        <f t="shared" si="18"/>
        <v>0</v>
      </c>
      <c r="AF37" s="377">
        <f t="shared" si="18"/>
        <v>0</v>
      </c>
      <c r="AG37" s="378">
        <f t="shared" si="18"/>
        <v>0</v>
      </c>
      <c r="AH37" s="373">
        <f t="shared" si="18"/>
        <v>0</v>
      </c>
      <c r="AI37" s="374">
        <f t="shared" si="18"/>
        <v>0</v>
      </c>
      <c r="AJ37" s="374">
        <f t="shared" si="18"/>
        <v>0</v>
      </c>
      <c r="AK37" s="374">
        <f t="shared" si="18"/>
        <v>0</v>
      </c>
      <c r="AL37" s="375">
        <f t="shared" si="18"/>
        <v>0</v>
      </c>
      <c r="AM37" s="375">
        <f t="shared" si="19"/>
        <v>0</v>
      </c>
      <c r="AN37" s="375">
        <f t="shared" si="19"/>
        <v>0</v>
      </c>
      <c r="AO37" s="375">
        <f t="shared" si="19"/>
        <v>0</v>
      </c>
      <c r="AP37" s="375">
        <f t="shared" si="19"/>
        <v>0</v>
      </c>
      <c r="AQ37" s="375">
        <f t="shared" si="19"/>
        <v>0</v>
      </c>
      <c r="AR37" s="375">
        <f t="shared" si="19"/>
        <v>0</v>
      </c>
      <c r="AS37" s="375">
        <f t="shared" si="19"/>
        <v>0</v>
      </c>
      <c r="AT37" s="375">
        <f t="shared" si="19"/>
        <v>0</v>
      </c>
      <c r="AU37" s="375">
        <f t="shared" si="19"/>
        <v>0</v>
      </c>
      <c r="AV37" s="375">
        <f t="shared" si="19"/>
        <v>0</v>
      </c>
      <c r="AW37" s="375">
        <f t="shared" si="19"/>
        <v>0</v>
      </c>
      <c r="AX37" s="375">
        <f t="shared" si="19"/>
        <v>0</v>
      </c>
      <c r="AY37" s="379">
        <f t="shared" si="19"/>
        <v>0</v>
      </c>
      <c r="AZ37" s="380">
        <f t="shared" si="19"/>
        <v>0</v>
      </c>
      <c r="BB37" s="203">
        <f t="shared" si="4"/>
        <v>0</v>
      </c>
      <c r="BC37" s="204" t="str">
        <f t="shared" si="5"/>
        <v>-</v>
      </c>
    </row>
    <row r="38" spans="2:55" s="2" customFormat="1" ht="27" customHeight="1" x14ac:dyDescent="0.25">
      <c r="B38" s="155" t="s">
        <v>109</v>
      </c>
      <c r="C38" s="589" t="s">
        <v>110</v>
      </c>
      <c r="D38" s="590"/>
      <c r="E38" s="590"/>
      <c r="F38" s="711"/>
      <c r="G38" s="371">
        <f>SUM('Priedas 6'!$Z$33,'Priedas 6'!$AC$33,'Priedas 9'!$I$36,'Priedas 9'!$J$36,'Priedas 11'!$Z$34,'Priedas 11'!$AC$34,)</f>
        <v>0</v>
      </c>
      <c r="H38" s="371">
        <f t="shared" ref="H38:AZ38" si="20">SUM(H39:H41)</f>
        <v>0</v>
      </c>
      <c r="I38" s="371">
        <f t="shared" si="20"/>
        <v>0</v>
      </c>
      <c r="J38" s="371">
        <f t="shared" si="20"/>
        <v>0</v>
      </c>
      <c r="K38" s="364">
        <f t="shared" si="20"/>
        <v>0</v>
      </c>
      <c r="L38" s="365">
        <f t="shared" si="20"/>
        <v>0</v>
      </c>
      <c r="M38" s="365">
        <f t="shared" si="20"/>
        <v>0</v>
      </c>
      <c r="N38" s="365">
        <f t="shared" si="20"/>
        <v>0</v>
      </c>
      <c r="O38" s="366">
        <f t="shared" si="20"/>
        <v>0</v>
      </c>
      <c r="P38" s="366">
        <f t="shared" si="20"/>
        <v>0</v>
      </c>
      <c r="Q38" s="366">
        <f t="shared" si="20"/>
        <v>0</v>
      </c>
      <c r="R38" s="366">
        <f t="shared" si="20"/>
        <v>0</v>
      </c>
      <c r="S38" s="366">
        <f t="shared" si="20"/>
        <v>0</v>
      </c>
      <c r="T38" s="366">
        <f t="shared" si="20"/>
        <v>0</v>
      </c>
      <c r="U38" s="366">
        <f t="shared" si="20"/>
        <v>0</v>
      </c>
      <c r="V38" s="366">
        <f t="shared" si="20"/>
        <v>0</v>
      </c>
      <c r="W38" s="366">
        <f t="shared" si="20"/>
        <v>0</v>
      </c>
      <c r="X38" s="366">
        <f t="shared" si="20"/>
        <v>0</v>
      </c>
      <c r="Y38" s="366">
        <f t="shared" si="20"/>
        <v>0</v>
      </c>
      <c r="Z38" s="366">
        <f t="shared" si="20"/>
        <v>0</v>
      </c>
      <c r="AA38" s="366">
        <f t="shared" si="20"/>
        <v>0</v>
      </c>
      <c r="AB38" s="366">
        <f t="shared" si="20"/>
        <v>0</v>
      </c>
      <c r="AC38" s="366">
        <f t="shared" si="20"/>
        <v>0</v>
      </c>
      <c r="AD38" s="366">
        <f t="shared" si="20"/>
        <v>0</v>
      </c>
      <c r="AE38" s="366">
        <f t="shared" si="20"/>
        <v>0</v>
      </c>
      <c r="AF38" s="367">
        <f t="shared" si="20"/>
        <v>0</v>
      </c>
      <c r="AG38" s="368">
        <f t="shared" si="20"/>
        <v>0</v>
      </c>
      <c r="AH38" s="369">
        <f t="shared" si="20"/>
        <v>0</v>
      </c>
      <c r="AI38" s="241">
        <f t="shared" si="20"/>
        <v>0</v>
      </c>
      <c r="AJ38" s="241">
        <f t="shared" si="20"/>
        <v>0</v>
      </c>
      <c r="AK38" s="241">
        <f t="shared" si="20"/>
        <v>0</v>
      </c>
      <c r="AL38" s="242">
        <f t="shared" si="20"/>
        <v>0</v>
      </c>
      <c r="AM38" s="242">
        <f t="shared" si="20"/>
        <v>0</v>
      </c>
      <c r="AN38" s="242">
        <f t="shared" si="20"/>
        <v>0</v>
      </c>
      <c r="AO38" s="242">
        <f t="shared" si="20"/>
        <v>0</v>
      </c>
      <c r="AP38" s="242">
        <f t="shared" si="20"/>
        <v>0</v>
      </c>
      <c r="AQ38" s="242">
        <f t="shared" si="20"/>
        <v>0</v>
      </c>
      <c r="AR38" s="242">
        <f t="shared" si="20"/>
        <v>0</v>
      </c>
      <c r="AS38" s="242">
        <f t="shared" si="20"/>
        <v>0</v>
      </c>
      <c r="AT38" s="242">
        <f t="shared" si="20"/>
        <v>0</v>
      </c>
      <c r="AU38" s="242">
        <f t="shared" si="20"/>
        <v>0</v>
      </c>
      <c r="AV38" s="242">
        <f t="shared" si="20"/>
        <v>0</v>
      </c>
      <c r="AW38" s="242">
        <f t="shared" si="20"/>
        <v>0</v>
      </c>
      <c r="AX38" s="242">
        <f t="shared" si="20"/>
        <v>0</v>
      </c>
      <c r="AY38" s="243">
        <f t="shared" si="20"/>
        <v>0</v>
      </c>
      <c r="AZ38" s="370">
        <f t="shared" si="20"/>
        <v>0</v>
      </c>
      <c r="BB38" s="203">
        <f t="shared" si="4"/>
        <v>0</v>
      </c>
      <c r="BC38" s="204" t="str">
        <f t="shared" si="5"/>
        <v>-</v>
      </c>
    </row>
    <row r="39" spans="2:55" s="2" customFormat="1" ht="12.75" customHeight="1" x14ac:dyDescent="0.25">
      <c r="B39" s="148" t="s">
        <v>111</v>
      </c>
      <c r="C39" s="796" t="s">
        <v>112</v>
      </c>
      <c r="D39" s="797"/>
      <c r="E39" s="797"/>
      <c r="F39" s="798"/>
      <c r="G39" s="371">
        <f>SUM('Priedas 6'!$Z$34,'Priedas 6'!$AC$34,'Priedas 9'!$I$37,'Priedas 9'!$J$37,'Priedas 11'!$Z$35,'Priedas 11'!$AC$35,)</f>
        <v>0</v>
      </c>
      <c r="H39" s="372"/>
      <c r="I39" s="372"/>
      <c r="J39" s="372"/>
      <c r="K39" s="373">
        <f t="shared" ref="K39:T41" si="21">SUM(AH39)</f>
        <v>0</v>
      </c>
      <c r="L39" s="374">
        <f t="shared" si="21"/>
        <v>0</v>
      </c>
      <c r="M39" s="374">
        <f t="shared" si="21"/>
        <v>0</v>
      </c>
      <c r="N39" s="374">
        <f t="shared" si="21"/>
        <v>0</v>
      </c>
      <c r="O39" s="375">
        <f t="shared" si="21"/>
        <v>0</v>
      </c>
      <c r="P39" s="375">
        <f t="shared" si="21"/>
        <v>0</v>
      </c>
      <c r="Q39" s="375">
        <f t="shared" si="21"/>
        <v>0</v>
      </c>
      <c r="R39" s="375">
        <f t="shared" si="21"/>
        <v>0</v>
      </c>
      <c r="S39" s="375">
        <f t="shared" si="21"/>
        <v>0</v>
      </c>
      <c r="T39" s="375">
        <f t="shared" si="21"/>
        <v>0</v>
      </c>
      <c r="U39" s="375">
        <f t="shared" ref="U39:AB41" si="22">SUM(AR39)</f>
        <v>0</v>
      </c>
      <c r="V39" s="375">
        <f t="shared" si="22"/>
        <v>0</v>
      </c>
      <c r="W39" s="375">
        <f t="shared" si="22"/>
        <v>0</v>
      </c>
      <c r="X39" s="375">
        <f t="shared" si="22"/>
        <v>0</v>
      </c>
      <c r="Y39" s="375">
        <f t="shared" si="22"/>
        <v>0</v>
      </c>
      <c r="Z39" s="375">
        <f t="shared" si="22"/>
        <v>0</v>
      </c>
      <c r="AA39" s="375">
        <f t="shared" si="22"/>
        <v>0</v>
      </c>
      <c r="AB39" s="375">
        <f t="shared" si="22"/>
        <v>0</v>
      </c>
      <c r="AC39" s="376">
        <f t="shared" ref="AC39:AL41" si="23">IFERROR(($H39*(AC$20/$H$20)),"0")+IFERROR(($I39*(AC$21/$I$21)),"0")+IFERROR(($J39*(AC$22/$J$22)),"0")</f>
        <v>0</v>
      </c>
      <c r="AD39" s="376">
        <f t="shared" si="23"/>
        <v>0</v>
      </c>
      <c r="AE39" s="376">
        <f t="shared" si="23"/>
        <v>0</v>
      </c>
      <c r="AF39" s="377">
        <f t="shared" si="23"/>
        <v>0</v>
      </c>
      <c r="AG39" s="378">
        <f t="shared" si="23"/>
        <v>0</v>
      </c>
      <c r="AH39" s="373">
        <f t="shared" si="23"/>
        <v>0</v>
      </c>
      <c r="AI39" s="374">
        <f t="shared" si="23"/>
        <v>0</v>
      </c>
      <c r="AJ39" s="374">
        <f t="shared" si="23"/>
        <v>0</v>
      </c>
      <c r="AK39" s="374">
        <f t="shared" si="23"/>
        <v>0</v>
      </c>
      <c r="AL39" s="375">
        <f t="shared" si="23"/>
        <v>0</v>
      </c>
      <c r="AM39" s="375">
        <f t="shared" ref="AM39:AZ41" si="24">IFERROR(($H39*(AM$20/$H$20)),"0")+IFERROR(($I39*(AM$21/$I$21)),"0")+IFERROR(($J39*(AM$22/$J$22)),"0")</f>
        <v>0</v>
      </c>
      <c r="AN39" s="375">
        <f t="shared" si="24"/>
        <v>0</v>
      </c>
      <c r="AO39" s="375">
        <f t="shared" si="24"/>
        <v>0</v>
      </c>
      <c r="AP39" s="375">
        <f t="shared" si="24"/>
        <v>0</v>
      </c>
      <c r="AQ39" s="375">
        <f t="shared" si="24"/>
        <v>0</v>
      </c>
      <c r="AR39" s="375">
        <f t="shared" si="24"/>
        <v>0</v>
      </c>
      <c r="AS39" s="375">
        <f t="shared" si="24"/>
        <v>0</v>
      </c>
      <c r="AT39" s="375">
        <f t="shared" si="24"/>
        <v>0</v>
      </c>
      <c r="AU39" s="375">
        <f t="shared" si="24"/>
        <v>0</v>
      </c>
      <c r="AV39" s="375">
        <f t="shared" si="24"/>
        <v>0</v>
      </c>
      <c r="AW39" s="375">
        <f t="shared" si="24"/>
        <v>0</v>
      </c>
      <c r="AX39" s="375">
        <f t="shared" si="24"/>
        <v>0</v>
      </c>
      <c r="AY39" s="379">
        <f t="shared" si="24"/>
        <v>0</v>
      </c>
      <c r="AZ39" s="380">
        <f t="shared" si="24"/>
        <v>0</v>
      </c>
      <c r="BB39" s="203">
        <f t="shared" si="4"/>
        <v>0</v>
      </c>
      <c r="BC39" s="204" t="str">
        <f t="shared" si="5"/>
        <v>-</v>
      </c>
    </row>
    <row r="40" spans="2:55" s="2" customFormat="1" x14ac:dyDescent="0.25">
      <c r="B40" s="148" t="s">
        <v>113</v>
      </c>
      <c r="C40" s="149" t="s">
        <v>114</v>
      </c>
      <c r="D40" s="381"/>
      <c r="E40" s="381"/>
      <c r="F40" s="381"/>
      <c r="G40" s="371">
        <f>SUM('Priedas 6'!$Z$35,'Priedas 6'!$AC$35,'Priedas 9'!$I$38,'Priedas 9'!$J$38,'Priedas 11'!$Z$36,'Priedas 11'!$AC$36,)</f>
        <v>0</v>
      </c>
      <c r="H40" s="382"/>
      <c r="I40" s="382"/>
      <c r="J40" s="382"/>
      <c r="K40" s="373">
        <f t="shared" si="21"/>
        <v>0</v>
      </c>
      <c r="L40" s="374">
        <f t="shared" si="21"/>
        <v>0</v>
      </c>
      <c r="M40" s="374">
        <f t="shared" si="21"/>
        <v>0</v>
      </c>
      <c r="N40" s="374">
        <f t="shared" si="21"/>
        <v>0</v>
      </c>
      <c r="O40" s="375">
        <f t="shared" si="21"/>
        <v>0</v>
      </c>
      <c r="P40" s="375">
        <f t="shared" si="21"/>
        <v>0</v>
      </c>
      <c r="Q40" s="375">
        <f t="shared" si="21"/>
        <v>0</v>
      </c>
      <c r="R40" s="375">
        <f t="shared" si="21"/>
        <v>0</v>
      </c>
      <c r="S40" s="375">
        <f t="shared" si="21"/>
        <v>0</v>
      </c>
      <c r="T40" s="375">
        <f t="shared" si="21"/>
        <v>0</v>
      </c>
      <c r="U40" s="375">
        <f t="shared" si="22"/>
        <v>0</v>
      </c>
      <c r="V40" s="375">
        <f t="shared" si="22"/>
        <v>0</v>
      </c>
      <c r="W40" s="375">
        <f t="shared" si="22"/>
        <v>0</v>
      </c>
      <c r="X40" s="375">
        <f t="shared" si="22"/>
        <v>0</v>
      </c>
      <c r="Y40" s="375">
        <f t="shared" si="22"/>
        <v>0</v>
      </c>
      <c r="Z40" s="375">
        <f t="shared" si="22"/>
        <v>0</v>
      </c>
      <c r="AA40" s="375">
        <f t="shared" si="22"/>
        <v>0</v>
      </c>
      <c r="AB40" s="375">
        <f t="shared" si="22"/>
        <v>0</v>
      </c>
      <c r="AC40" s="376">
        <f t="shared" si="23"/>
        <v>0</v>
      </c>
      <c r="AD40" s="376">
        <f t="shared" si="23"/>
        <v>0</v>
      </c>
      <c r="AE40" s="376">
        <f t="shared" si="23"/>
        <v>0</v>
      </c>
      <c r="AF40" s="377">
        <f t="shared" si="23"/>
        <v>0</v>
      </c>
      <c r="AG40" s="378">
        <f t="shared" si="23"/>
        <v>0</v>
      </c>
      <c r="AH40" s="373">
        <f t="shared" si="23"/>
        <v>0</v>
      </c>
      <c r="AI40" s="374">
        <f t="shared" si="23"/>
        <v>0</v>
      </c>
      <c r="AJ40" s="374">
        <f t="shared" si="23"/>
        <v>0</v>
      </c>
      <c r="AK40" s="374">
        <f t="shared" si="23"/>
        <v>0</v>
      </c>
      <c r="AL40" s="375">
        <f t="shared" si="23"/>
        <v>0</v>
      </c>
      <c r="AM40" s="375">
        <f t="shared" si="24"/>
        <v>0</v>
      </c>
      <c r="AN40" s="375">
        <f t="shared" si="24"/>
        <v>0</v>
      </c>
      <c r="AO40" s="375">
        <f t="shared" si="24"/>
        <v>0</v>
      </c>
      <c r="AP40" s="375">
        <f t="shared" si="24"/>
        <v>0</v>
      </c>
      <c r="AQ40" s="375">
        <f t="shared" si="24"/>
        <v>0</v>
      </c>
      <c r="AR40" s="375">
        <f t="shared" si="24"/>
        <v>0</v>
      </c>
      <c r="AS40" s="375">
        <f t="shared" si="24"/>
        <v>0</v>
      </c>
      <c r="AT40" s="375">
        <f t="shared" si="24"/>
        <v>0</v>
      </c>
      <c r="AU40" s="375">
        <f t="shared" si="24"/>
        <v>0</v>
      </c>
      <c r="AV40" s="375">
        <f t="shared" si="24"/>
        <v>0</v>
      </c>
      <c r="AW40" s="375">
        <f t="shared" si="24"/>
        <v>0</v>
      </c>
      <c r="AX40" s="375">
        <f t="shared" si="24"/>
        <v>0</v>
      </c>
      <c r="AY40" s="379">
        <f t="shared" si="24"/>
        <v>0</v>
      </c>
      <c r="AZ40" s="380">
        <f t="shared" si="24"/>
        <v>0</v>
      </c>
      <c r="BB40" s="203">
        <f t="shared" si="4"/>
        <v>0</v>
      </c>
      <c r="BC40" s="204" t="str">
        <f t="shared" si="5"/>
        <v>-</v>
      </c>
    </row>
    <row r="41" spans="2:55" s="2" customFormat="1" ht="12.75" customHeight="1" x14ac:dyDescent="0.25">
      <c r="B41" s="148" t="s">
        <v>115</v>
      </c>
      <c r="C41" s="805" t="str">
        <f>'Priedas 5'!$C$30</f>
        <v>Kitos sąnaudos, susijusios su vandens TR įsigijimu (nurodyti)</v>
      </c>
      <c r="D41" s="596"/>
      <c r="E41" s="596"/>
      <c r="F41" s="748"/>
      <c r="G41" s="371">
        <f>SUM('Priedas 6'!$Z$36,'Priedas 6'!$AC$36,'Priedas 9'!$I$39,'Priedas 9'!$J$39,'Priedas 11'!$Z$37,'Priedas 11'!$AC$37,)</f>
        <v>0</v>
      </c>
      <c r="H41" s="372"/>
      <c r="I41" s="372"/>
      <c r="J41" s="372"/>
      <c r="K41" s="373">
        <f t="shared" si="21"/>
        <v>0</v>
      </c>
      <c r="L41" s="374">
        <f t="shared" si="21"/>
        <v>0</v>
      </c>
      <c r="M41" s="374">
        <f t="shared" si="21"/>
        <v>0</v>
      </c>
      <c r="N41" s="374">
        <f t="shared" si="21"/>
        <v>0</v>
      </c>
      <c r="O41" s="375">
        <f t="shared" si="21"/>
        <v>0</v>
      </c>
      <c r="P41" s="375">
        <f t="shared" si="21"/>
        <v>0</v>
      </c>
      <c r="Q41" s="375">
        <f t="shared" si="21"/>
        <v>0</v>
      </c>
      <c r="R41" s="375">
        <f t="shared" si="21"/>
        <v>0</v>
      </c>
      <c r="S41" s="375">
        <f t="shared" si="21"/>
        <v>0</v>
      </c>
      <c r="T41" s="375">
        <f t="shared" si="21"/>
        <v>0</v>
      </c>
      <c r="U41" s="375">
        <f t="shared" si="22"/>
        <v>0</v>
      </c>
      <c r="V41" s="375">
        <f t="shared" si="22"/>
        <v>0</v>
      </c>
      <c r="W41" s="375">
        <f t="shared" si="22"/>
        <v>0</v>
      </c>
      <c r="X41" s="375">
        <f t="shared" si="22"/>
        <v>0</v>
      </c>
      <c r="Y41" s="375">
        <f t="shared" si="22"/>
        <v>0</v>
      </c>
      <c r="Z41" s="375">
        <f t="shared" si="22"/>
        <v>0</v>
      </c>
      <c r="AA41" s="375">
        <f t="shared" si="22"/>
        <v>0</v>
      </c>
      <c r="AB41" s="375">
        <f t="shared" si="22"/>
        <v>0</v>
      </c>
      <c r="AC41" s="376">
        <f t="shared" si="23"/>
        <v>0</v>
      </c>
      <c r="AD41" s="376">
        <f t="shared" si="23"/>
        <v>0</v>
      </c>
      <c r="AE41" s="376">
        <f t="shared" si="23"/>
        <v>0</v>
      </c>
      <c r="AF41" s="377">
        <f t="shared" si="23"/>
        <v>0</v>
      </c>
      <c r="AG41" s="378">
        <f t="shared" si="23"/>
        <v>0</v>
      </c>
      <c r="AH41" s="373">
        <f t="shared" si="23"/>
        <v>0</v>
      </c>
      <c r="AI41" s="374">
        <f t="shared" si="23"/>
        <v>0</v>
      </c>
      <c r="AJ41" s="374">
        <f t="shared" si="23"/>
        <v>0</v>
      </c>
      <c r="AK41" s="374">
        <f t="shared" si="23"/>
        <v>0</v>
      </c>
      <c r="AL41" s="375">
        <f t="shared" si="23"/>
        <v>0</v>
      </c>
      <c r="AM41" s="375">
        <f t="shared" si="24"/>
        <v>0</v>
      </c>
      <c r="AN41" s="375">
        <f t="shared" si="24"/>
        <v>0</v>
      </c>
      <c r="AO41" s="375">
        <f t="shared" si="24"/>
        <v>0</v>
      </c>
      <c r="AP41" s="375">
        <f t="shared" si="24"/>
        <v>0</v>
      </c>
      <c r="AQ41" s="375">
        <f t="shared" si="24"/>
        <v>0</v>
      </c>
      <c r="AR41" s="375">
        <f t="shared" si="24"/>
        <v>0</v>
      </c>
      <c r="AS41" s="375">
        <f t="shared" si="24"/>
        <v>0</v>
      </c>
      <c r="AT41" s="375">
        <f t="shared" si="24"/>
        <v>0</v>
      </c>
      <c r="AU41" s="375">
        <f t="shared" si="24"/>
        <v>0</v>
      </c>
      <c r="AV41" s="375">
        <f t="shared" si="24"/>
        <v>0</v>
      </c>
      <c r="AW41" s="375">
        <f t="shared" si="24"/>
        <v>0</v>
      </c>
      <c r="AX41" s="375">
        <f t="shared" si="24"/>
        <v>0</v>
      </c>
      <c r="AY41" s="379">
        <f t="shared" si="24"/>
        <v>0</v>
      </c>
      <c r="AZ41" s="380">
        <f t="shared" si="24"/>
        <v>0</v>
      </c>
      <c r="BB41" s="203">
        <f t="shared" si="4"/>
        <v>0</v>
      </c>
      <c r="BC41" s="204" t="str">
        <f t="shared" si="5"/>
        <v>-</v>
      </c>
    </row>
    <row r="42" spans="2:55" s="2" customFormat="1" ht="12.75" customHeight="1" x14ac:dyDescent="0.25">
      <c r="B42" s="155" t="s">
        <v>117</v>
      </c>
      <c r="C42" s="602" t="s">
        <v>118</v>
      </c>
      <c r="D42" s="600"/>
      <c r="E42" s="600"/>
      <c r="F42" s="749"/>
      <c r="G42" s="371">
        <f>SUM('Priedas 6'!$Z$37,'Priedas 6'!$AC$37,'Priedas 9'!$I$40,'Priedas 9'!$J$40,'Priedas 11'!$Z$38,'Priedas 11'!$AC$38,)</f>
        <v>0</v>
      </c>
      <c r="H42" s="371">
        <f t="shared" ref="H42:AZ42" si="25">SUM(H43:H45)</f>
        <v>0</v>
      </c>
      <c r="I42" s="371">
        <f t="shared" si="25"/>
        <v>0</v>
      </c>
      <c r="J42" s="371">
        <f t="shared" si="25"/>
        <v>0</v>
      </c>
      <c r="K42" s="364">
        <f t="shared" si="25"/>
        <v>0</v>
      </c>
      <c r="L42" s="365">
        <f t="shared" si="25"/>
        <v>0</v>
      </c>
      <c r="M42" s="365">
        <f t="shared" si="25"/>
        <v>0</v>
      </c>
      <c r="N42" s="365">
        <f t="shared" si="25"/>
        <v>0</v>
      </c>
      <c r="O42" s="366">
        <f t="shared" si="25"/>
        <v>0</v>
      </c>
      <c r="P42" s="366">
        <f t="shared" si="25"/>
        <v>0</v>
      </c>
      <c r="Q42" s="366">
        <f t="shared" si="25"/>
        <v>0</v>
      </c>
      <c r="R42" s="366">
        <f t="shared" si="25"/>
        <v>0</v>
      </c>
      <c r="S42" s="366">
        <f t="shared" si="25"/>
        <v>0</v>
      </c>
      <c r="T42" s="366">
        <f t="shared" si="25"/>
        <v>0</v>
      </c>
      <c r="U42" s="366">
        <f t="shared" si="25"/>
        <v>0</v>
      </c>
      <c r="V42" s="366">
        <f t="shared" si="25"/>
        <v>0</v>
      </c>
      <c r="W42" s="366">
        <f t="shared" si="25"/>
        <v>0</v>
      </c>
      <c r="X42" s="366">
        <f t="shared" si="25"/>
        <v>0</v>
      </c>
      <c r="Y42" s="366">
        <f t="shared" si="25"/>
        <v>0</v>
      </c>
      <c r="Z42" s="366">
        <f t="shared" si="25"/>
        <v>0</v>
      </c>
      <c r="AA42" s="366">
        <f t="shared" si="25"/>
        <v>0</v>
      </c>
      <c r="AB42" s="366">
        <f t="shared" si="25"/>
        <v>0</v>
      </c>
      <c r="AC42" s="366">
        <f t="shared" si="25"/>
        <v>0</v>
      </c>
      <c r="AD42" s="366">
        <f t="shared" si="25"/>
        <v>0</v>
      </c>
      <c r="AE42" s="366">
        <f t="shared" si="25"/>
        <v>0</v>
      </c>
      <c r="AF42" s="367">
        <f t="shared" si="25"/>
        <v>0</v>
      </c>
      <c r="AG42" s="368">
        <f t="shared" si="25"/>
        <v>0</v>
      </c>
      <c r="AH42" s="369">
        <f t="shared" si="25"/>
        <v>0</v>
      </c>
      <c r="AI42" s="241">
        <f t="shared" si="25"/>
        <v>0</v>
      </c>
      <c r="AJ42" s="241">
        <f t="shared" si="25"/>
        <v>0</v>
      </c>
      <c r="AK42" s="241">
        <f t="shared" si="25"/>
        <v>0</v>
      </c>
      <c r="AL42" s="242">
        <f t="shared" si="25"/>
        <v>0</v>
      </c>
      <c r="AM42" s="242">
        <f t="shared" si="25"/>
        <v>0</v>
      </c>
      <c r="AN42" s="242">
        <f t="shared" si="25"/>
        <v>0</v>
      </c>
      <c r="AO42" s="242">
        <f t="shared" si="25"/>
        <v>0</v>
      </c>
      <c r="AP42" s="242">
        <f t="shared" si="25"/>
        <v>0</v>
      </c>
      <c r="AQ42" s="242">
        <f t="shared" si="25"/>
        <v>0</v>
      </c>
      <c r="AR42" s="242">
        <f t="shared" si="25"/>
        <v>0</v>
      </c>
      <c r="AS42" s="242">
        <f t="shared" si="25"/>
        <v>0</v>
      </c>
      <c r="AT42" s="242">
        <f t="shared" si="25"/>
        <v>0</v>
      </c>
      <c r="AU42" s="242">
        <f t="shared" si="25"/>
        <v>0</v>
      </c>
      <c r="AV42" s="242">
        <f t="shared" si="25"/>
        <v>0</v>
      </c>
      <c r="AW42" s="242">
        <f t="shared" si="25"/>
        <v>0</v>
      </c>
      <c r="AX42" s="242">
        <f t="shared" si="25"/>
        <v>0</v>
      </c>
      <c r="AY42" s="243">
        <f t="shared" si="25"/>
        <v>0</v>
      </c>
      <c r="AZ42" s="370">
        <f t="shared" si="25"/>
        <v>0</v>
      </c>
      <c r="BB42" s="203">
        <f t="shared" si="4"/>
        <v>0</v>
      </c>
      <c r="BC42" s="204" t="str">
        <f t="shared" si="5"/>
        <v>-</v>
      </c>
    </row>
    <row r="43" spans="2:55" s="2" customFormat="1" ht="12.75" customHeight="1" x14ac:dyDescent="0.25">
      <c r="B43" s="148" t="s">
        <v>119</v>
      </c>
      <c r="C43" s="805" t="s">
        <v>120</v>
      </c>
      <c r="D43" s="596"/>
      <c r="E43" s="596"/>
      <c r="F43" s="748"/>
      <c r="G43" s="371">
        <f>SUM('Priedas 6'!$Z$38,'Priedas 6'!$AC$38,'Priedas 9'!$I$41,'Priedas 9'!$J$41,'Priedas 11'!$Z$39,'Priedas 11'!$AC$39,)</f>
        <v>0</v>
      </c>
      <c r="H43" s="372"/>
      <c r="I43" s="372"/>
      <c r="J43" s="372"/>
      <c r="K43" s="373">
        <f t="shared" ref="K43:T45" si="26">SUM(AH43)</f>
        <v>0</v>
      </c>
      <c r="L43" s="374">
        <f t="shared" si="26"/>
        <v>0</v>
      </c>
      <c r="M43" s="374">
        <f t="shared" si="26"/>
        <v>0</v>
      </c>
      <c r="N43" s="374">
        <f t="shared" si="26"/>
        <v>0</v>
      </c>
      <c r="O43" s="375">
        <f t="shared" si="26"/>
        <v>0</v>
      </c>
      <c r="P43" s="375">
        <f t="shared" si="26"/>
        <v>0</v>
      </c>
      <c r="Q43" s="375">
        <f t="shared" si="26"/>
        <v>0</v>
      </c>
      <c r="R43" s="375">
        <f t="shared" si="26"/>
        <v>0</v>
      </c>
      <c r="S43" s="375">
        <f t="shared" si="26"/>
        <v>0</v>
      </c>
      <c r="T43" s="375">
        <f t="shared" si="26"/>
        <v>0</v>
      </c>
      <c r="U43" s="375">
        <f t="shared" ref="U43:AB45" si="27">SUM(AR43)</f>
        <v>0</v>
      </c>
      <c r="V43" s="375">
        <f t="shared" si="27"/>
        <v>0</v>
      </c>
      <c r="W43" s="375">
        <f t="shared" si="27"/>
        <v>0</v>
      </c>
      <c r="X43" s="375">
        <f t="shared" si="27"/>
        <v>0</v>
      </c>
      <c r="Y43" s="375">
        <f t="shared" si="27"/>
        <v>0</v>
      </c>
      <c r="Z43" s="375">
        <f t="shared" si="27"/>
        <v>0</v>
      </c>
      <c r="AA43" s="375">
        <f t="shared" si="27"/>
        <v>0</v>
      </c>
      <c r="AB43" s="375">
        <f t="shared" si="27"/>
        <v>0</v>
      </c>
      <c r="AC43" s="376">
        <f t="shared" ref="AC43:AL45" si="28">IFERROR(($H43*(AC$20/$H$20)),"0")+IFERROR(($I43*(AC$21/$I$21)),"0")+IFERROR(($J43*(AC$22/$J$22)),"0")</f>
        <v>0</v>
      </c>
      <c r="AD43" s="376">
        <f t="shared" si="28"/>
        <v>0</v>
      </c>
      <c r="AE43" s="376">
        <f t="shared" si="28"/>
        <v>0</v>
      </c>
      <c r="AF43" s="377">
        <f t="shared" si="28"/>
        <v>0</v>
      </c>
      <c r="AG43" s="378">
        <f t="shared" si="28"/>
        <v>0</v>
      </c>
      <c r="AH43" s="373">
        <f t="shared" si="28"/>
        <v>0</v>
      </c>
      <c r="AI43" s="374">
        <f t="shared" si="28"/>
        <v>0</v>
      </c>
      <c r="AJ43" s="374">
        <f t="shared" si="28"/>
        <v>0</v>
      </c>
      <c r="AK43" s="374">
        <f t="shared" si="28"/>
        <v>0</v>
      </c>
      <c r="AL43" s="375">
        <f t="shared" si="28"/>
        <v>0</v>
      </c>
      <c r="AM43" s="375">
        <f t="shared" ref="AM43:AZ45" si="29">IFERROR(($H43*(AM$20/$H$20)),"0")+IFERROR(($I43*(AM$21/$I$21)),"0")+IFERROR(($J43*(AM$22/$J$22)),"0")</f>
        <v>0</v>
      </c>
      <c r="AN43" s="375">
        <f t="shared" si="29"/>
        <v>0</v>
      </c>
      <c r="AO43" s="375">
        <f t="shared" si="29"/>
        <v>0</v>
      </c>
      <c r="AP43" s="375">
        <f t="shared" si="29"/>
        <v>0</v>
      </c>
      <c r="AQ43" s="375">
        <f t="shared" si="29"/>
        <v>0</v>
      </c>
      <c r="AR43" s="375">
        <f t="shared" si="29"/>
        <v>0</v>
      </c>
      <c r="AS43" s="375">
        <f t="shared" si="29"/>
        <v>0</v>
      </c>
      <c r="AT43" s="375">
        <f t="shared" si="29"/>
        <v>0</v>
      </c>
      <c r="AU43" s="375">
        <f t="shared" si="29"/>
        <v>0</v>
      </c>
      <c r="AV43" s="375">
        <f t="shared" si="29"/>
        <v>0</v>
      </c>
      <c r="AW43" s="375">
        <f t="shared" si="29"/>
        <v>0</v>
      </c>
      <c r="AX43" s="375">
        <f t="shared" si="29"/>
        <v>0</v>
      </c>
      <c r="AY43" s="379">
        <f t="shared" si="29"/>
        <v>0</v>
      </c>
      <c r="AZ43" s="380">
        <f t="shared" si="29"/>
        <v>0</v>
      </c>
      <c r="BB43" s="203">
        <f t="shared" si="4"/>
        <v>0</v>
      </c>
      <c r="BC43" s="204" t="str">
        <f t="shared" si="5"/>
        <v>-</v>
      </c>
    </row>
    <row r="44" spans="2:55" s="2" customFormat="1" ht="12.75" customHeight="1" x14ac:dyDescent="0.25">
      <c r="B44" s="148" t="s">
        <v>121</v>
      </c>
      <c r="C44" s="805" t="str">
        <f>'Priedas 5'!$C$33</f>
        <v>Kitos sąnaudos, susijusios su ATL įsigijimu (nurodyti)</v>
      </c>
      <c r="D44" s="596"/>
      <c r="E44" s="596"/>
      <c r="F44" s="748"/>
      <c r="G44" s="371">
        <f>SUM('Priedas 6'!$Z$39,'Priedas 6'!$AC$39,'Priedas 9'!$I$42,'Priedas 9'!$J$42,'Priedas 11'!$Z$40,'Priedas 11'!$AC$40,)</f>
        <v>0</v>
      </c>
      <c r="H44" s="372"/>
      <c r="I44" s="372"/>
      <c r="J44" s="372"/>
      <c r="K44" s="373">
        <f t="shared" si="26"/>
        <v>0</v>
      </c>
      <c r="L44" s="374">
        <f t="shared" si="26"/>
        <v>0</v>
      </c>
      <c r="M44" s="374">
        <f t="shared" si="26"/>
        <v>0</v>
      </c>
      <c r="N44" s="374">
        <f t="shared" si="26"/>
        <v>0</v>
      </c>
      <c r="O44" s="375">
        <f t="shared" si="26"/>
        <v>0</v>
      </c>
      <c r="P44" s="375">
        <f t="shared" si="26"/>
        <v>0</v>
      </c>
      <c r="Q44" s="375">
        <f t="shared" si="26"/>
        <v>0</v>
      </c>
      <c r="R44" s="375">
        <f t="shared" si="26"/>
        <v>0</v>
      </c>
      <c r="S44" s="375">
        <f t="shared" si="26"/>
        <v>0</v>
      </c>
      <c r="T44" s="375">
        <f t="shared" si="26"/>
        <v>0</v>
      </c>
      <c r="U44" s="375">
        <f t="shared" si="27"/>
        <v>0</v>
      </c>
      <c r="V44" s="375">
        <f t="shared" si="27"/>
        <v>0</v>
      </c>
      <c r="W44" s="375">
        <f t="shared" si="27"/>
        <v>0</v>
      </c>
      <c r="X44" s="375">
        <f t="shared" si="27"/>
        <v>0</v>
      </c>
      <c r="Y44" s="375">
        <f t="shared" si="27"/>
        <v>0</v>
      </c>
      <c r="Z44" s="375">
        <f t="shared" si="27"/>
        <v>0</v>
      </c>
      <c r="AA44" s="375">
        <f t="shared" si="27"/>
        <v>0</v>
      </c>
      <c r="AB44" s="375">
        <f t="shared" si="27"/>
        <v>0</v>
      </c>
      <c r="AC44" s="376">
        <f t="shared" si="28"/>
        <v>0</v>
      </c>
      <c r="AD44" s="376">
        <f t="shared" si="28"/>
        <v>0</v>
      </c>
      <c r="AE44" s="376">
        <f t="shared" si="28"/>
        <v>0</v>
      </c>
      <c r="AF44" s="377">
        <f t="shared" si="28"/>
        <v>0</v>
      </c>
      <c r="AG44" s="378">
        <f t="shared" si="28"/>
        <v>0</v>
      </c>
      <c r="AH44" s="373">
        <f t="shared" si="28"/>
        <v>0</v>
      </c>
      <c r="AI44" s="374">
        <f t="shared" si="28"/>
        <v>0</v>
      </c>
      <c r="AJ44" s="374">
        <f t="shared" si="28"/>
        <v>0</v>
      </c>
      <c r="AK44" s="374">
        <f t="shared" si="28"/>
        <v>0</v>
      </c>
      <c r="AL44" s="375">
        <f t="shared" si="28"/>
        <v>0</v>
      </c>
      <c r="AM44" s="375">
        <f t="shared" si="29"/>
        <v>0</v>
      </c>
      <c r="AN44" s="375">
        <f t="shared" si="29"/>
        <v>0</v>
      </c>
      <c r="AO44" s="375">
        <f t="shared" si="29"/>
        <v>0</v>
      </c>
      <c r="AP44" s="375">
        <f t="shared" si="29"/>
        <v>0</v>
      </c>
      <c r="AQ44" s="375">
        <f t="shared" si="29"/>
        <v>0</v>
      </c>
      <c r="AR44" s="375">
        <f t="shared" si="29"/>
        <v>0</v>
      </c>
      <c r="AS44" s="375">
        <f t="shared" si="29"/>
        <v>0</v>
      </c>
      <c r="AT44" s="375">
        <f t="shared" si="29"/>
        <v>0</v>
      </c>
      <c r="AU44" s="375">
        <f t="shared" si="29"/>
        <v>0</v>
      </c>
      <c r="AV44" s="375">
        <f t="shared" si="29"/>
        <v>0</v>
      </c>
      <c r="AW44" s="375">
        <f t="shared" si="29"/>
        <v>0</v>
      </c>
      <c r="AX44" s="375">
        <f t="shared" si="29"/>
        <v>0</v>
      </c>
      <c r="AY44" s="379">
        <f t="shared" si="29"/>
        <v>0</v>
      </c>
      <c r="AZ44" s="380">
        <f t="shared" si="29"/>
        <v>0</v>
      </c>
      <c r="BB44" s="203">
        <f t="shared" si="4"/>
        <v>0</v>
      </c>
      <c r="BC44" s="204" t="str">
        <f t="shared" si="5"/>
        <v>-</v>
      </c>
    </row>
    <row r="45" spans="2:55" s="2" customFormat="1" ht="12.75" customHeight="1" x14ac:dyDescent="0.25">
      <c r="B45" s="148" t="s">
        <v>123</v>
      </c>
      <c r="C45" s="805" t="str">
        <f>'Priedas 5'!$C$34</f>
        <v/>
      </c>
      <c r="D45" s="596"/>
      <c r="E45" s="596"/>
      <c r="F45" s="748"/>
      <c r="G45" s="371">
        <f>SUM('Priedas 6'!$Z$40,'Priedas 6'!$AC$40,'Priedas 9'!$I$43,'Priedas 9'!$J$43,'Priedas 11'!$Z$41,'Priedas 11'!$AC$41,)</f>
        <v>0</v>
      </c>
      <c r="H45" s="372"/>
      <c r="I45" s="372"/>
      <c r="J45" s="372"/>
      <c r="K45" s="373">
        <f t="shared" si="26"/>
        <v>0</v>
      </c>
      <c r="L45" s="374">
        <f t="shared" si="26"/>
        <v>0</v>
      </c>
      <c r="M45" s="374">
        <f t="shared" si="26"/>
        <v>0</v>
      </c>
      <c r="N45" s="374">
        <f t="shared" si="26"/>
        <v>0</v>
      </c>
      <c r="O45" s="375">
        <f t="shared" si="26"/>
        <v>0</v>
      </c>
      <c r="P45" s="375">
        <f t="shared" si="26"/>
        <v>0</v>
      </c>
      <c r="Q45" s="375">
        <f t="shared" si="26"/>
        <v>0</v>
      </c>
      <c r="R45" s="375">
        <f t="shared" si="26"/>
        <v>0</v>
      </c>
      <c r="S45" s="375">
        <f t="shared" si="26"/>
        <v>0</v>
      </c>
      <c r="T45" s="375">
        <f t="shared" si="26"/>
        <v>0</v>
      </c>
      <c r="U45" s="375">
        <f t="shared" si="27"/>
        <v>0</v>
      </c>
      <c r="V45" s="375">
        <f t="shared" si="27"/>
        <v>0</v>
      </c>
      <c r="W45" s="375">
        <f t="shared" si="27"/>
        <v>0</v>
      </c>
      <c r="X45" s="375">
        <f t="shared" si="27"/>
        <v>0</v>
      </c>
      <c r="Y45" s="375">
        <f t="shared" si="27"/>
        <v>0</v>
      </c>
      <c r="Z45" s="375">
        <f t="shared" si="27"/>
        <v>0</v>
      </c>
      <c r="AA45" s="375">
        <f t="shared" si="27"/>
        <v>0</v>
      </c>
      <c r="AB45" s="375">
        <f t="shared" si="27"/>
        <v>0</v>
      </c>
      <c r="AC45" s="376">
        <f t="shared" si="28"/>
        <v>0</v>
      </c>
      <c r="AD45" s="376">
        <f t="shared" si="28"/>
        <v>0</v>
      </c>
      <c r="AE45" s="376">
        <f t="shared" si="28"/>
        <v>0</v>
      </c>
      <c r="AF45" s="377">
        <f t="shared" si="28"/>
        <v>0</v>
      </c>
      <c r="AG45" s="378">
        <f t="shared" si="28"/>
        <v>0</v>
      </c>
      <c r="AH45" s="373">
        <f t="shared" si="28"/>
        <v>0</v>
      </c>
      <c r="AI45" s="374">
        <f t="shared" si="28"/>
        <v>0</v>
      </c>
      <c r="AJ45" s="374">
        <f t="shared" si="28"/>
        <v>0</v>
      </c>
      <c r="AK45" s="374">
        <f t="shared" si="28"/>
        <v>0</v>
      </c>
      <c r="AL45" s="375">
        <f t="shared" si="28"/>
        <v>0</v>
      </c>
      <c r="AM45" s="375">
        <f t="shared" si="29"/>
        <v>0</v>
      </c>
      <c r="AN45" s="375">
        <f t="shared" si="29"/>
        <v>0</v>
      </c>
      <c r="AO45" s="375">
        <f t="shared" si="29"/>
        <v>0</v>
      </c>
      <c r="AP45" s="375">
        <f t="shared" si="29"/>
        <v>0</v>
      </c>
      <c r="AQ45" s="375">
        <f t="shared" si="29"/>
        <v>0</v>
      </c>
      <c r="AR45" s="375">
        <f t="shared" si="29"/>
        <v>0</v>
      </c>
      <c r="AS45" s="375">
        <f t="shared" si="29"/>
        <v>0</v>
      </c>
      <c r="AT45" s="375">
        <f t="shared" si="29"/>
        <v>0</v>
      </c>
      <c r="AU45" s="375">
        <f t="shared" si="29"/>
        <v>0</v>
      </c>
      <c r="AV45" s="375">
        <f t="shared" si="29"/>
        <v>0</v>
      </c>
      <c r="AW45" s="375">
        <f t="shared" si="29"/>
        <v>0</v>
      </c>
      <c r="AX45" s="375">
        <f t="shared" si="29"/>
        <v>0</v>
      </c>
      <c r="AY45" s="379">
        <f t="shared" si="29"/>
        <v>0</v>
      </c>
      <c r="AZ45" s="380">
        <f t="shared" si="29"/>
        <v>0</v>
      </c>
      <c r="BB45" s="203">
        <f t="shared" si="4"/>
        <v>0</v>
      </c>
      <c r="BC45" s="204" t="str">
        <f t="shared" si="5"/>
        <v>-</v>
      </c>
    </row>
    <row r="46" spans="2:55" s="2" customFormat="1" ht="12.75" customHeight="1" x14ac:dyDescent="0.25">
      <c r="B46" s="162" t="s">
        <v>124</v>
      </c>
      <c r="C46" s="589" t="s">
        <v>125</v>
      </c>
      <c r="D46" s="590"/>
      <c r="E46" s="590"/>
      <c r="F46" s="711"/>
      <c r="G46" s="383">
        <f>SUM('Priedas 6'!$Z$41,'Priedas 6'!$AC$41,'Priedas 9'!$I$44,'Priedas 9'!$J$44,'Priedas 11'!$Z$42,'Priedas 11'!$AC$42,)</f>
        <v>0</v>
      </c>
      <c r="H46" s="383">
        <f t="shared" ref="H46:AZ46" si="30">SUM(H47:H53)</f>
        <v>0</v>
      </c>
      <c r="I46" s="383">
        <f t="shared" si="30"/>
        <v>0</v>
      </c>
      <c r="J46" s="383">
        <f t="shared" si="30"/>
        <v>0</v>
      </c>
      <c r="K46" s="364">
        <f t="shared" si="30"/>
        <v>0</v>
      </c>
      <c r="L46" s="365">
        <f t="shared" si="30"/>
        <v>0</v>
      </c>
      <c r="M46" s="365">
        <f t="shared" si="30"/>
        <v>0</v>
      </c>
      <c r="N46" s="365">
        <f t="shared" si="30"/>
        <v>0</v>
      </c>
      <c r="O46" s="366">
        <f t="shared" si="30"/>
        <v>0</v>
      </c>
      <c r="P46" s="366">
        <f t="shared" si="30"/>
        <v>0</v>
      </c>
      <c r="Q46" s="366">
        <f t="shared" si="30"/>
        <v>0</v>
      </c>
      <c r="R46" s="366">
        <f t="shared" si="30"/>
        <v>0</v>
      </c>
      <c r="S46" s="366">
        <f t="shared" si="30"/>
        <v>0</v>
      </c>
      <c r="T46" s="366">
        <f t="shared" si="30"/>
        <v>0</v>
      </c>
      <c r="U46" s="366">
        <f t="shared" si="30"/>
        <v>0</v>
      </c>
      <c r="V46" s="366">
        <f t="shared" si="30"/>
        <v>0</v>
      </c>
      <c r="W46" s="366">
        <f t="shared" si="30"/>
        <v>0</v>
      </c>
      <c r="X46" s="366">
        <f t="shared" si="30"/>
        <v>0</v>
      </c>
      <c r="Y46" s="366">
        <f t="shared" si="30"/>
        <v>0</v>
      </c>
      <c r="Z46" s="366">
        <f t="shared" si="30"/>
        <v>0</v>
      </c>
      <c r="AA46" s="366">
        <f t="shared" si="30"/>
        <v>0</v>
      </c>
      <c r="AB46" s="366">
        <f t="shared" si="30"/>
        <v>0</v>
      </c>
      <c r="AC46" s="366">
        <f t="shared" si="30"/>
        <v>0</v>
      </c>
      <c r="AD46" s="366">
        <f t="shared" si="30"/>
        <v>0</v>
      </c>
      <c r="AE46" s="366">
        <f t="shared" si="30"/>
        <v>0</v>
      </c>
      <c r="AF46" s="367">
        <f t="shared" si="30"/>
        <v>0</v>
      </c>
      <c r="AG46" s="368">
        <f t="shared" si="30"/>
        <v>0</v>
      </c>
      <c r="AH46" s="369">
        <f t="shared" si="30"/>
        <v>0</v>
      </c>
      <c r="AI46" s="241">
        <f t="shared" si="30"/>
        <v>0</v>
      </c>
      <c r="AJ46" s="241">
        <f t="shared" si="30"/>
        <v>0</v>
      </c>
      <c r="AK46" s="241">
        <f t="shared" si="30"/>
        <v>0</v>
      </c>
      <c r="AL46" s="242">
        <f t="shared" si="30"/>
        <v>0</v>
      </c>
      <c r="AM46" s="242">
        <f t="shared" si="30"/>
        <v>0</v>
      </c>
      <c r="AN46" s="242">
        <f t="shared" si="30"/>
        <v>0</v>
      </c>
      <c r="AO46" s="242">
        <f t="shared" si="30"/>
        <v>0</v>
      </c>
      <c r="AP46" s="242">
        <f t="shared" si="30"/>
        <v>0</v>
      </c>
      <c r="AQ46" s="242">
        <f t="shared" si="30"/>
        <v>0</v>
      </c>
      <c r="AR46" s="242">
        <f t="shared" si="30"/>
        <v>0</v>
      </c>
      <c r="AS46" s="242">
        <f t="shared" si="30"/>
        <v>0</v>
      </c>
      <c r="AT46" s="242">
        <f t="shared" si="30"/>
        <v>0</v>
      </c>
      <c r="AU46" s="242">
        <f t="shared" si="30"/>
        <v>0</v>
      </c>
      <c r="AV46" s="242">
        <f t="shared" si="30"/>
        <v>0</v>
      </c>
      <c r="AW46" s="242">
        <f t="shared" si="30"/>
        <v>0</v>
      </c>
      <c r="AX46" s="242">
        <f t="shared" si="30"/>
        <v>0</v>
      </c>
      <c r="AY46" s="243">
        <f t="shared" si="30"/>
        <v>0</v>
      </c>
      <c r="AZ46" s="370">
        <f t="shared" si="30"/>
        <v>0</v>
      </c>
      <c r="BB46" s="203">
        <f t="shared" si="4"/>
        <v>0</v>
      </c>
      <c r="BC46" s="204" t="str">
        <f t="shared" si="5"/>
        <v>-</v>
      </c>
    </row>
    <row r="47" spans="2:55" s="2" customFormat="1" ht="12.75" customHeight="1" x14ac:dyDescent="0.25">
      <c r="B47" s="163" t="s">
        <v>126</v>
      </c>
      <c r="C47" s="582" t="s">
        <v>127</v>
      </c>
      <c r="D47" s="582"/>
      <c r="E47" s="582"/>
      <c r="F47" s="583"/>
      <c r="G47" s="371">
        <f>SUM('Priedas 6'!$Z$42,'Priedas 6'!$AC$42,'Priedas 9'!$I$45,'Priedas 9'!$J$45,'Priedas 11'!$Z$43,'Priedas 11'!$AC$43,)</f>
        <v>0</v>
      </c>
      <c r="H47" s="382"/>
      <c r="I47" s="382"/>
      <c r="J47" s="382"/>
      <c r="K47" s="373">
        <f t="shared" ref="K47:T53" si="31">SUM(AH47)</f>
        <v>0</v>
      </c>
      <c r="L47" s="374">
        <f t="shared" si="31"/>
        <v>0</v>
      </c>
      <c r="M47" s="374">
        <f t="shared" si="31"/>
        <v>0</v>
      </c>
      <c r="N47" s="374">
        <f t="shared" si="31"/>
        <v>0</v>
      </c>
      <c r="O47" s="375">
        <f t="shared" si="31"/>
        <v>0</v>
      </c>
      <c r="P47" s="375">
        <f t="shared" si="31"/>
        <v>0</v>
      </c>
      <c r="Q47" s="375">
        <f t="shared" si="31"/>
        <v>0</v>
      </c>
      <c r="R47" s="375">
        <f t="shared" si="31"/>
        <v>0</v>
      </c>
      <c r="S47" s="375">
        <f t="shared" si="31"/>
        <v>0</v>
      </c>
      <c r="T47" s="375">
        <f t="shared" si="31"/>
        <v>0</v>
      </c>
      <c r="U47" s="375">
        <f t="shared" ref="U47:AB53" si="32">SUM(AR47)</f>
        <v>0</v>
      </c>
      <c r="V47" s="375">
        <f t="shared" si="32"/>
        <v>0</v>
      </c>
      <c r="W47" s="375">
        <f t="shared" si="32"/>
        <v>0</v>
      </c>
      <c r="X47" s="375">
        <f t="shared" si="32"/>
        <v>0</v>
      </c>
      <c r="Y47" s="375">
        <f t="shared" si="32"/>
        <v>0</v>
      </c>
      <c r="Z47" s="375">
        <f t="shared" si="32"/>
        <v>0</v>
      </c>
      <c r="AA47" s="375">
        <f t="shared" si="32"/>
        <v>0</v>
      </c>
      <c r="AB47" s="375">
        <f t="shared" si="32"/>
        <v>0</v>
      </c>
      <c r="AC47" s="376">
        <f t="shared" ref="AC47:AL53" si="33">IFERROR(($H47*(AC$20/$H$20)),"0")+IFERROR(($I47*(AC$21/$I$21)),"0")+IFERROR(($J47*(AC$22/$J$22)),"0")</f>
        <v>0</v>
      </c>
      <c r="AD47" s="376">
        <f t="shared" si="33"/>
        <v>0</v>
      </c>
      <c r="AE47" s="376">
        <f t="shared" si="33"/>
        <v>0</v>
      </c>
      <c r="AF47" s="377">
        <f t="shared" si="33"/>
        <v>0</v>
      </c>
      <c r="AG47" s="378">
        <f t="shared" si="33"/>
        <v>0</v>
      </c>
      <c r="AH47" s="373">
        <f t="shared" si="33"/>
        <v>0</v>
      </c>
      <c r="AI47" s="374">
        <f t="shared" si="33"/>
        <v>0</v>
      </c>
      <c r="AJ47" s="374">
        <f t="shared" si="33"/>
        <v>0</v>
      </c>
      <c r="AK47" s="374">
        <f t="shared" si="33"/>
        <v>0</v>
      </c>
      <c r="AL47" s="375">
        <f t="shared" si="33"/>
        <v>0</v>
      </c>
      <c r="AM47" s="375">
        <f t="shared" ref="AM47:AZ53" si="34">IFERROR(($H47*(AM$20/$H$20)),"0")+IFERROR(($I47*(AM$21/$I$21)),"0")+IFERROR(($J47*(AM$22/$J$22)),"0")</f>
        <v>0</v>
      </c>
      <c r="AN47" s="375">
        <f t="shared" si="34"/>
        <v>0</v>
      </c>
      <c r="AO47" s="375">
        <f t="shared" si="34"/>
        <v>0</v>
      </c>
      <c r="AP47" s="375">
        <f t="shared" si="34"/>
        <v>0</v>
      </c>
      <c r="AQ47" s="375">
        <f t="shared" si="34"/>
        <v>0</v>
      </c>
      <c r="AR47" s="375">
        <f t="shared" si="34"/>
        <v>0</v>
      </c>
      <c r="AS47" s="375">
        <f t="shared" si="34"/>
        <v>0</v>
      </c>
      <c r="AT47" s="375">
        <f t="shared" si="34"/>
        <v>0</v>
      </c>
      <c r="AU47" s="375">
        <f t="shared" si="34"/>
        <v>0</v>
      </c>
      <c r="AV47" s="375">
        <f t="shared" si="34"/>
        <v>0</v>
      </c>
      <c r="AW47" s="375">
        <f t="shared" si="34"/>
        <v>0</v>
      </c>
      <c r="AX47" s="375">
        <f t="shared" si="34"/>
        <v>0</v>
      </c>
      <c r="AY47" s="379">
        <f t="shared" si="34"/>
        <v>0</v>
      </c>
      <c r="AZ47" s="380">
        <f t="shared" si="34"/>
        <v>0</v>
      </c>
      <c r="BB47" s="203">
        <f t="shared" si="4"/>
        <v>0</v>
      </c>
      <c r="BC47" s="204" t="str">
        <f t="shared" si="5"/>
        <v>-</v>
      </c>
    </row>
    <row r="48" spans="2:55" s="2" customFormat="1" ht="12.75" customHeight="1" x14ac:dyDescent="0.25">
      <c r="B48" s="163" t="s">
        <v>128</v>
      </c>
      <c r="C48" s="582" t="s">
        <v>129</v>
      </c>
      <c r="D48" s="582"/>
      <c r="E48" s="582"/>
      <c r="F48" s="583"/>
      <c r="G48" s="371">
        <f>SUM('Priedas 6'!$Z$43,'Priedas 6'!$AC$43,'Priedas 9'!$I$46,'Priedas 9'!$J$46,'Priedas 11'!$Z$44,'Priedas 11'!$AC$44,)</f>
        <v>0</v>
      </c>
      <c r="H48" s="382"/>
      <c r="I48" s="382"/>
      <c r="J48" s="382"/>
      <c r="K48" s="373">
        <f t="shared" si="31"/>
        <v>0</v>
      </c>
      <c r="L48" s="374">
        <f t="shared" si="31"/>
        <v>0</v>
      </c>
      <c r="M48" s="374">
        <f t="shared" si="31"/>
        <v>0</v>
      </c>
      <c r="N48" s="374">
        <f t="shared" si="31"/>
        <v>0</v>
      </c>
      <c r="O48" s="375">
        <f t="shared" si="31"/>
        <v>0</v>
      </c>
      <c r="P48" s="375">
        <f t="shared" si="31"/>
        <v>0</v>
      </c>
      <c r="Q48" s="375">
        <f t="shared" si="31"/>
        <v>0</v>
      </c>
      <c r="R48" s="375">
        <f t="shared" si="31"/>
        <v>0</v>
      </c>
      <c r="S48" s="375">
        <f t="shared" si="31"/>
        <v>0</v>
      </c>
      <c r="T48" s="375">
        <f t="shared" si="31"/>
        <v>0</v>
      </c>
      <c r="U48" s="375">
        <f t="shared" si="32"/>
        <v>0</v>
      </c>
      <c r="V48" s="375">
        <f t="shared" si="32"/>
        <v>0</v>
      </c>
      <c r="W48" s="375">
        <f t="shared" si="32"/>
        <v>0</v>
      </c>
      <c r="X48" s="375">
        <f t="shared" si="32"/>
        <v>0</v>
      </c>
      <c r="Y48" s="375">
        <f t="shared" si="32"/>
        <v>0</v>
      </c>
      <c r="Z48" s="375">
        <f t="shared" si="32"/>
        <v>0</v>
      </c>
      <c r="AA48" s="375">
        <f t="shared" si="32"/>
        <v>0</v>
      </c>
      <c r="AB48" s="375">
        <f t="shared" si="32"/>
        <v>0</v>
      </c>
      <c r="AC48" s="376">
        <f t="shared" si="33"/>
        <v>0</v>
      </c>
      <c r="AD48" s="376">
        <f t="shared" si="33"/>
        <v>0</v>
      </c>
      <c r="AE48" s="376">
        <f t="shared" si="33"/>
        <v>0</v>
      </c>
      <c r="AF48" s="377">
        <f t="shared" si="33"/>
        <v>0</v>
      </c>
      <c r="AG48" s="378">
        <f t="shared" si="33"/>
        <v>0</v>
      </c>
      <c r="AH48" s="373">
        <f t="shared" si="33"/>
        <v>0</v>
      </c>
      <c r="AI48" s="374">
        <f t="shared" si="33"/>
        <v>0</v>
      </c>
      <c r="AJ48" s="374">
        <f t="shared" si="33"/>
        <v>0</v>
      </c>
      <c r="AK48" s="374">
        <f t="shared" si="33"/>
        <v>0</v>
      </c>
      <c r="AL48" s="375">
        <f t="shared" si="33"/>
        <v>0</v>
      </c>
      <c r="AM48" s="375">
        <f t="shared" si="34"/>
        <v>0</v>
      </c>
      <c r="AN48" s="375">
        <f t="shared" si="34"/>
        <v>0</v>
      </c>
      <c r="AO48" s="375">
        <f t="shared" si="34"/>
        <v>0</v>
      </c>
      <c r="AP48" s="375">
        <f t="shared" si="34"/>
        <v>0</v>
      </c>
      <c r="AQ48" s="375">
        <f t="shared" si="34"/>
        <v>0</v>
      </c>
      <c r="AR48" s="375">
        <f t="shared" si="34"/>
        <v>0</v>
      </c>
      <c r="AS48" s="375">
        <f t="shared" si="34"/>
        <v>0</v>
      </c>
      <c r="AT48" s="375">
        <f t="shared" si="34"/>
        <v>0</v>
      </c>
      <c r="AU48" s="375">
        <f t="shared" si="34"/>
        <v>0</v>
      </c>
      <c r="AV48" s="375">
        <f t="shared" si="34"/>
        <v>0</v>
      </c>
      <c r="AW48" s="375">
        <f t="shared" si="34"/>
        <v>0</v>
      </c>
      <c r="AX48" s="375">
        <f t="shared" si="34"/>
        <v>0</v>
      </c>
      <c r="AY48" s="379">
        <f t="shared" si="34"/>
        <v>0</v>
      </c>
      <c r="AZ48" s="380">
        <f t="shared" si="34"/>
        <v>0</v>
      </c>
      <c r="BB48" s="203">
        <f t="shared" si="4"/>
        <v>0</v>
      </c>
      <c r="BC48" s="204" t="str">
        <f t="shared" si="5"/>
        <v>-</v>
      </c>
    </row>
    <row r="49" spans="2:55" s="2" customFormat="1" ht="12.75" customHeight="1" x14ac:dyDescent="0.25">
      <c r="B49" s="163" t="s">
        <v>130</v>
      </c>
      <c r="C49" s="149" t="s">
        <v>131</v>
      </c>
      <c r="D49" s="159"/>
      <c r="E49" s="159"/>
      <c r="F49" s="160"/>
      <c r="G49" s="371">
        <f>SUM('Priedas 6'!$Z$44,'Priedas 6'!$AC$44,'Priedas 9'!$I$47,'Priedas 9'!$J$47,'Priedas 11'!$Z$45,'Priedas 11'!$AC$45,)</f>
        <v>0</v>
      </c>
      <c r="H49" s="382"/>
      <c r="I49" s="382"/>
      <c r="J49" s="382"/>
      <c r="K49" s="373">
        <f t="shared" si="31"/>
        <v>0</v>
      </c>
      <c r="L49" s="374">
        <f t="shared" si="31"/>
        <v>0</v>
      </c>
      <c r="M49" s="374">
        <f t="shared" si="31"/>
        <v>0</v>
      </c>
      <c r="N49" s="374">
        <f t="shared" si="31"/>
        <v>0</v>
      </c>
      <c r="O49" s="375">
        <f t="shared" si="31"/>
        <v>0</v>
      </c>
      <c r="P49" s="375">
        <f t="shared" si="31"/>
        <v>0</v>
      </c>
      <c r="Q49" s="375">
        <f t="shared" si="31"/>
        <v>0</v>
      </c>
      <c r="R49" s="375">
        <f t="shared" si="31"/>
        <v>0</v>
      </c>
      <c r="S49" s="375">
        <f t="shared" si="31"/>
        <v>0</v>
      </c>
      <c r="T49" s="375">
        <f t="shared" si="31"/>
        <v>0</v>
      </c>
      <c r="U49" s="375">
        <f t="shared" si="32"/>
        <v>0</v>
      </c>
      <c r="V49" s="375">
        <f t="shared" si="32"/>
        <v>0</v>
      </c>
      <c r="W49" s="375">
        <f t="shared" si="32"/>
        <v>0</v>
      </c>
      <c r="X49" s="375">
        <f t="shared" si="32"/>
        <v>0</v>
      </c>
      <c r="Y49" s="375">
        <f t="shared" si="32"/>
        <v>0</v>
      </c>
      <c r="Z49" s="375">
        <f t="shared" si="32"/>
        <v>0</v>
      </c>
      <c r="AA49" s="375">
        <f t="shared" si="32"/>
        <v>0</v>
      </c>
      <c r="AB49" s="375">
        <f t="shared" si="32"/>
        <v>0</v>
      </c>
      <c r="AC49" s="376">
        <f t="shared" si="33"/>
        <v>0</v>
      </c>
      <c r="AD49" s="376">
        <f t="shared" si="33"/>
        <v>0</v>
      </c>
      <c r="AE49" s="376">
        <f t="shared" si="33"/>
        <v>0</v>
      </c>
      <c r="AF49" s="377">
        <f t="shared" si="33"/>
        <v>0</v>
      </c>
      <c r="AG49" s="378">
        <f t="shared" si="33"/>
        <v>0</v>
      </c>
      <c r="AH49" s="373">
        <f t="shared" si="33"/>
        <v>0</v>
      </c>
      <c r="AI49" s="374">
        <f t="shared" si="33"/>
        <v>0</v>
      </c>
      <c r="AJ49" s="374">
        <f t="shared" si="33"/>
        <v>0</v>
      </c>
      <c r="AK49" s="374">
        <f t="shared" si="33"/>
        <v>0</v>
      </c>
      <c r="AL49" s="375">
        <f t="shared" si="33"/>
        <v>0</v>
      </c>
      <c r="AM49" s="375">
        <f t="shared" si="34"/>
        <v>0</v>
      </c>
      <c r="AN49" s="375">
        <f t="shared" si="34"/>
        <v>0</v>
      </c>
      <c r="AO49" s="375">
        <f t="shared" si="34"/>
        <v>0</v>
      </c>
      <c r="AP49" s="375">
        <f t="shared" si="34"/>
        <v>0</v>
      </c>
      <c r="AQ49" s="375">
        <f t="shared" si="34"/>
        <v>0</v>
      </c>
      <c r="AR49" s="375">
        <f t="shared" si="34"/>
        <v>0</v>
      </c>
      <c r="AS49" s="375">
        <f t="shared" si="34"/>
        <v>0</v>
      </c>
      <c r="AT49" s="375">
        <f t="shared" si="34"/>
        <v>0</v>
      </c>
      <c r="AU49" s="375">
        <f t="shared" si="34"/>
        <v>0</v>
      </c>
      <c r="AV49" s="375">
        <f t="shared" si="34"/>
        <v>0</v>
      </c>
      <c r="AW49" s="375">
        <f t="shared" si="34"/>
        <v>0</v>
      </c>
      <c r="AX49" s="375">
        <f t="shared" si="34"/>
        <v>0</v>
      </c>
      <c r="AY49" s="379">
        <f t="shared" si="34"/>
        <v>0</v>
      </c>
      <c r="AZ49" s="380">
        <f t="shared" si="34"/>
        <v>0</v>
      </c>
      <c r="BB49" s="203">
        <f t="shared" si="4"/>
        <v>0</v>
      </c>
      <c r="BC49" s="204" t="str">
        <f t="shared" si="5"/>
        <v>-</v>
      </c>
    </row>
    <row r="50" spans="2:55" s="2" customFormat="1" ht="12.75" customHeight="1" x14ac:dyDescent="0.25">
      <c r="B50" s="163" t="s">
        <v>132</v>
      </c>
      <c r="C50" s="592" t="s">
        <v>133</v>
      </c>
      <c r="D50" s="582"/>
      <c r="E50" s="582"/>
      <c r="F50" s="583"/>
      <c r="G50" s="371">
        <f>SUM('Priedas 6'!$Z$45,'Priedas 6'!$AC$45,'Priedas 9'!$I$48,'Priedas 9'!$J$48,'Priedas 11'!$Z$46,'Priedas 11'!$AC$46,)</f>
        <v>0</v>
      </c>
      <c r="H50" s="382"/>
      <c r="I50" s="382"/>
      <c r="J50" s="382"/>
      <c r="K50" s="373">
        <f t="shared" si="31"/>
        <v>0</v>
      </c>
      <c r="L50" s="374">
        <f t="shared" si="31"/>
        <v>0</v>
      </c>
      <c r="M50" s="374">
        <f t="shared" si="31"/>
        <v>0</v>
      </c>
      <c r="N50" s="374">
        <f t="shared" si="31"/>
        <v>0</v>
      </c>
      <c r="O50" s="375">
        <f t="shared" si="31"/>
        <v>0</v>
      </c>
      <c r="P50" s="375">
        <f t="shared" si="31"/>
        <v>0</v>
      </c>
      <c r="Q50" s="375">
        <f t="shared" si="31"/>
        <v>0</v>
      </c>
      <c r="R50" s="375">
        <f t="shared" si="31"/>
        <v>0</v>
      </c>
      <c r="S50" s="375">
        <f t="shared" si="31"/>
        <v>0</v>
      </c>
      <c r="T50" s="375">
        <f t="shared" si="31"/>
        <v>0</v>
      </c>
      <c r="U50" s="375">
        <f t="shared" si="32"/>
        <v>0</v>
      </c>
      <c r="V50" s="375">
        <f t="shared" si="32"/>
        <v>0</v>
      </c>
      <c r="W50" s="375">
        <f t="shared" si="32"/>
        <v>0</v>
      </c>
      <c r="X50" s="375">
        <f t="shared" si="32"/>
        <v>0</v>
      </c>
      <c r="Y50" s="375">
        <f t="shared" si="32"/>
        <v>0</v>
      </c>
      <c r="Z50" s="375">
        <f t="shared" si="32"/>
        <v>0</v>
      </c>
      <c r="AA50" s="375">
        <f t="shared" si="32"/>
        <v>0</v>
      </c>
      <c r="AB50" s="375">
        <f t="shared" si="32"/>
        <v>0</v>
      </c>
      <c r="AC50" s="376">
        <f t="shared" si="33"/>
        <v>0</v>
      </c>
      <c r="AD50" s="376">
        <f t="shared" si="33"/>
        <v>0</v>
      </c>
      <c r="AE50" s="376">
        <f t="shared" si="33"/>
        <v>0</v>
      </c>
      <c r="AF50" s="377">
        <f t="shared" si="33"/>
        <v>0</v>
      </c>
      <c r="AG50" s="378">
        <f t="shared" si="33"/>
        <v>0</v>
      </c>
      <c r="AH50" s="373">
        <f t="shared" si="33"/>
        <v>0</v>
      </c>
      <c r="AI50" s="374">
        <f t="shared" si="33"/>
        <v>0</v>
      </c>
      <c r="AJ50" s="374">
        <f t="shared" si="33"/>
        <v>0</v>
      </c>
      <c r="AK50" s="374">
        <f t="shared" si="33"/>
        <v>0</v>
      </c>
      <c r="AL50" s="375">
        <f t="shared" si="33"/>
        <v>0</v>
      </c>
      <c r="AM50" s="375">
        <f t="shared" si="34"/>
        <v>0</v>
      </c>
      <c r="AN50" s="375">
        <f t="shared" si="34"/>
        <v>0</v>
      </c>
      <c r="AO50" s="375">
        <f t="shared" si="34"/>
        <v>0</v>
      </c>
      <c r="AP50" s="375">
        <f t="shared" si="34"/>
        <v>0</v>
      </c>
      <c r="AQ50" s="375">
        <f t="shared" si="34"/>
        <v>0</v>
      </c>
      <c r="AR50" s="375">
        <f t="shared" si="34"/>
        <v>0</v>
      </c>
      <c r="AS50" s="375">
        <f t="shared" si="34"/>
        <v>0</v>
      </c>
      <c r="AT50" s="375">
        <f t="shared" si="34"/>
        <v>0</v>
      </c>
      <c r="AU50" s="375">
        <f t="shared" si="34"/>
        <v>0</v>
      </c>
      <c r="AV50" s="375">
        <f t="shared" si="34"/>
        <v>0</v>
      </c>
      <c r="AW50" s="375">
        <f t="shared" si="34"/>
        <v>0</v>
      </c>
      <c r="AX50" s="375">
        <f t="shared" si="34"/>
        <v>0</v>
      </c>
      <c r="AY50" s="379">
        <f t="shared" si="34"/>
        <v>0</v>
      </c>
      <c r="AZ50" s="380">
        <f t="shared" si="34"/>
        <v>0</v>
      </c>
      <c r="BB50" s="203">
        <f t="shared" si="4"/>
        <v>0</v>
      </c>
      <c r="BC50" s="204" t="str">
        <f t="shared" si="5"/>
        <v>-</v>
      </c>
    </row>
    <row r="51" spans="2:55" s="2" customFormat="1" ht="12.75" customHeight="1" x14ac:dyDescent="0.25">
      <c r="B51" s="163" t="s">
        <v>134</v>
      </c>
      <c r="C51" s="149" t="s">
        <v>135</v>
      </c>
      <c r="D51" s="159"/>
      <c r="E51" s="159"/>
      <c r="F51" s="160"/>
      <c r="G51" s="371">
        <f>SUM('Priedas 6'!$Z$46,'Priedas 6'!$AC$46,'Priedas 9'!$I$49,'Priedas 9'!$J$49,'Priedas 11'!$Z$47,'Priedas 11'!$AC$47,)</f>
        <v>0</v>
      </c>
      <c r="H51" s="382"/>
      <c r="I51" s="382"/>
      <c r="J51" s="382"/>
      <c r="K51" s="373">
        <f t="shared" si="31"/>
        <v>0</v>
      </c>
      <c r="L51" s="374">
        <f t="shared" si="31"/>
        <v>0</v>
      </c>
      <c r="M51" s="374">
        <f t="shared" si="31"/>
        <v>0</v>
      </c>
      <c r="N51" s="374">
        <f t="shared" si="31"/>
        <v>0</v>
      </c>
      <c r="O51" s="375">
        <f t="shared" si="31"/>
        <v>0</v>
      </c>
      <c r="P51" s="375">
        <f t="shared" si="31"/>
        <v>0</v>
      </c>
      <c r="Q51" s="375">
        <f t="shared" si="31"/>
        <v>0</v>
      </c>
      <c r="R51" s="375">
        <f t="shared" si="31"/>
        <v>0</v>
      </c>
      <c r="S51" s="375">
        <f t="shared" si="31"/>
        <v>0</v>
      </c>
      <c r="T51" s="375">
        <f t="shared" si="31"/>
        <v>0</v>
      </c>
      <c r="U51" s="375">
        <f t="shared" si="32"/>
        <v>0</v>
      </c>
      <c r="V51" s="375">
        <f t="shared" si="32"/>
        <v>0</v>
      </c>
      <c r="W51" s="375">
        <f t="shared" si="32"/>
        <v>0</v>
      </c>
      <c r="X51" s="375">
        <f t="shared" si="32"/>
        <v>0</v>
      </c>
      <c r="Y51" s="375">
        <f t="shared" si="32"/>
        <v>0</v>
      </c>
      <c r="Z51" s="375">
        <f t="shared" si="32"/>
        <v>0</v>
      </c>
      <c r="AA51" s="375">
        <f t="shared" si="32"/>
        <v>0</v>
      </c>
      <c r="AB51" s="375">
        <f t="shared" si="32"/>
        <v>0</v>
      </c>
      <c r="AC51" s="376">
        <f t="shared" si="33"/>
        <v>0</v>
      </c>
      <c r="AD51" s="376">
        <f t="shared" si="33"/>
        <v>0</v>
      </c>
      <c r="AE51" s="376">
        <f t="shared" si="33"/>
        <v>0</v>
      </c>
      <c r="AF51" s="377">
        <f t="shared" si="33"/>
        <v>0</v>
      </c>
      <c r="AG51" s="378">
        <f t="shared" si="33"/>
        <v>0</v>
      </c>
      <c r="AH51" s="373">
        <f t="shared" si="33"/>
        <v>0</v>
      </c>
      <c r="AI51" s="374">
        <f t="shared" si="33"/>
        <v>0</v>
      </c>
      <c r="AJ51" s="374">
        <f t="shared" si="33"/>
        <v>0</v>
      </c>
      <c r="AK51" s="374">
        <f t="shared" si="33"/>
        <v>0</v>
      </c>
      <c r="AL51" s="375">
        <f t="shared" si="33"/>
        <v>0</v>
      </c>
      <c r="AM51" s="375">
        <f t="shared" si="34"/>
        <v>0</v>
      </c>
      <c r="AN51" s="375">
        <f t="shared" si="34"/>
        <v>0</v>
      </c>
      <c r="AO51" s="375">
        <f t="shared" si="34"/>
        <v>0</v>
      </c>
      <c r="AP51" s="375">
        <f t="shared" si="34"/>
        <v>0</v>
      </c>
      <c r="AQ51" s="375">
        <f t="shared" si="34"/>
        <v>0</v>
      </c>
      <c r="AR51" s="375">
        <f t="shared" si="34"/>
        <v>0</v>
      </c>
      <c r="AS51" s="375">
        <f t="shared" si="34"/>
        <v>0</v>
      </c>
      <c r="AT51" s="375">
        <f t="shared" si="34"/>
        <v>0</v>
      </c>
      <c r="AU51" s="375">
        <f t="shared" si="34"/>
        <v>0</v>
      </c>
      <c r="AV51" s="375">
        <f t="shared" si="34"/>
        <v>0</v>
      </c>
      <c r="AW51" s="375">
        <f t="shared" si="34"/>
        <v>0</v>
      </c>
      <c r="AX51" s="375">
        <f t="shared" si="34"/>
        <v>0</v>
      </c>
      <c r="AY51" s="379">
        <f t="shared" si="34"/>
        <v>0</v>
      </c>
      <c r="AZ51" s="380">
        <f t="shared" si="34"/>
        <v>0</v>
      </c>
      <c r="BB51" s="203">
        <f t="shared" si="4"/>
        <v>0</v>
      </c>
      <c r="BC51" s="204" t="str">
        <f t="shared" si="5"/>
        <v>-</v>
      </c>
    </row>
    <row r="52" spans="2:55" s="2" customFormat="1" ht="15" customHeight="1" x14ac:dyDescent="0.25">
      <c r="B52" s="163" t="s">
        <v>136</v>
      </c>
      <c r="C52" s="582" t="str">
        <f>'Priedas 5'!$C$41</f>
        <v>Kitos kintamosios sąnaudos (nurodyti)</v>
      </c>
      <c r="D52" s="582"/>
      <c r="E52" s="582"/>
      <c r="F52" s="583"/>
      <c r="G52" s="371">
        <f>SUM('Priedas 6'!$Z$47,'Priedas 6'!$AC$47,'Priedas 9'!$I$50,'Priedas 9'!$J$50,'Priedas 11'!$Z$48,'Priedas 11'!$AC$48,)</f>
        <v>0</v>
      </c>
      <c r="H52" s="382"/>
      <c r="I52" s="382"/>
      <c r="J52" s="382"/>
      <c r="K52" s="373">
        <f t="shared" si="31"/>
        <v>0</v>
      </c>
      <c r="L52" s="374">
        <f t="shared" si="31"/>
        <v>0</v>
      </c>
      <c r="M52" s="374">
        <f t="shared" si="31"/>
        <v>0</v>
      </c>
      <c r="N52" s="374">
        <f t="shared" si="31"/>
        <v>0</v>
      </c>
      <c r="O52" s="375">
        <f t="shared" si="31"/>
        <v>0</v>
      </c>
      <c r="P52" s="375">
        <f t="shared" si="31"/>
        <v>0</v>
      </c>
      <c r="Q52" s="375">
        <f t="shared" si="31"/>
        <v>0</v>
      </c>
      <c r="R52" s="375">
        <f t="shared" si="31"/>
        <v>0</v>
      </c>
      <c r="S52" s="375">
        <f t="shared" si="31"/>
        <v>0</v>
      </c>
      <c r="T52" s="375">
        <f t="shared" si="31"/>
        <v>0</v>
      </c>
      <c r="U52" s="375">
        <f t="shared" si="32"/>
        <v>0</v>
      </c>
      <c r="V52" s="375">
        <f t="shared" si="32"/>
        <v>0</v>
      </c>
      <c r="W52" s="375">
        <f t="shared" si="32"/>
        <v>0</v>
      </c>
      <c r="X52" s="375">
        <f t="shared" si="32"/>
        <v>0</v>
      </c>
      <c r="Y52" s="375">
        <f t="shared" si="32"/>
        <v>0</v>
      </c>
      <c r="Z52" s="375">
        <f t="shared" si="32"/>
        <v>0</v>
      </c>
      <c r="AA52" s="375">
        <f t="shared" si="32"/>
        <v>0</v>
      </c>
      <c r="AB52" s="375">
        <f t="shared" si="32"/>
        <v>0</v>
      </c>
      <c r="AC52" s="376">
        <f t="shared" si="33"/>
        <v>0</v>
      </c>
      <c r="AD52" s="376">
        <f t="shared" si="33"/>
        <v>0</v>
      </c>
      <c r="AE52" s="376">
        <f t="shared" si="33"/>
        <v>0</v>
      </c>
      <c r="AF52" s="377">
        <f t="shared" si="33"/>
        <v>0</v>
      </c>
      <c r="AG52" s="378">
        <f t="shared" si="33"/>
        <v>0</v>
      </c>
      <c r="AH52" s="373">
        <f t="shared" si="33"/>
        <v>0</v>
      </c>
      <c r="AI52" s="374">
        <f t="shared" si="33"/>
        <v>0</v>
      </c>
      <c r="AJ52" s="374">
        <f t="shared" si="33"/>
        <v>0</v>
      </c>
      <c r="AK52" s="374">
        <f t="shared" si="33"/>
        <v>0</v>
      </c>
      <c r="AL52" s="375">
        <f t="shared" si="33"/>
        <v>0</v>
      </c>
      <c r="AM52" s="375">
        <f t="shared" si="34"/>
        <v>0</v>
      </c>
      <c r="AN52" s="375">
        <f t="shared" si="34"/>
        <v>0</v>
      </c>
      <c r="AO52" s="375">
        <f t="shared" si="34"/>
        <v>0</v>
      </c>
      <c r="AP52" s="375">
        <f t="shared" si="34"/>
        <v>0</v>
      </c>
      <c r="AQ52" s="375">
        <f t="shared" si="34"/>
        <v>0</v>
      </c>
      <c r="AR52" s="375">
        <f t="shared" si="34"/>
        <v>0</v>
      </c>
      <c r="AS52" s="375">
        <f t="shared" si="34"/>
        <v>0</v>
      </c>
      <c r="AT52" s="375">
        <f t="shared" si="34"/>
        <v>0</v>
      </c>
      <c r="AU52" s="375">
        <f t="shared" si="34"/>
        <v>0</v>
      </c>
      <c r="AV52" s="375">
        <f t="shared" si="34"/>
        <v>0</v>
      </c>
      <c r="AW52" s="375">
        <f t="shared" si="34"/>
        <v>0</v>
      </c>
      <c r="AX52" s="375">
        <f t="shared" si="34"/>
        <v>0</v>
      </c>
      <c r="AY52" s="379">
        <f t="shared" si="34"/>
        <v>0</v>
      </c>
      <c r="AZ52" s="380">
        <f t="shared" si="34"/>
        <v>0</v>
      </c>
      <c r="BB52" s="203">
        <f t="shared" si="4"/>
        <v>0</v>
      </c>
      <c r="BC52" s="204" t="str">
        <f t="shared" si="5"/>
        <v>-</v>
      </c>
    </row>
    <row r="53" spans="2:55" s="2" customFormat="1" ht="15" customHeight="1" x14ac:dyDescent="0.25">
      <c r="B53" s="163" t="s">
        <v>138</v>
      </c>
      <c r="C53" s="582" t="str">
        <f>'Priedas 5'!$C$42</f>
        <v/>
      </c>
      <c r="D53" s="582"/>
      <c r="E53" s="582"/>
      <c r="F53" s="583"/>
      <c r="G53" s="371">
        <f>SUM('Priedas 6'!$Z$48,'Priedas 6'!$AC$48,'Priedas 9'!$I$51,'Priedas 9'!$J$51,'Priedas 11'!$Z$49,'Priedas 11'!$AC$49,)</f>
        <v>0</v>
      </c>
      <c r="H53" s="382"/>
      <c r="I53" s="382"/>
      <c r="J53" s="382"/>
      <c r="K53" s="373">
        <f t="shared" si="31"/>
        <v>0</v>
      </c>
      <c r="L53" s="374">
        <f t="shared" si="31"/>
        <v>0</v>
      </c>
      <c r="M53" s="374">
        <f t="shared" si="31"/>
        <v>0</v>
      </c>
      <c r="N53" s="374">
        <f t="shared" si="31"/>
        <v>0</v>
      </c>
      <c r="O53" s="375">
        <f t="shared" si="31"/>
        <v>0</v>
      </c>
      <c r="P53" s="375">
        <f t="shared" si="31"/>
        <v>0</v>
      </c>
      <c r="Q53" s="375">
        <f t="shared" si="31"/>
        <v>0</v>
      </c>
      <c r="R53" s="375">
        <f t="shared" si="31"/>
        <v>0</v>
      </c>
      <c r="S53" s="375">
        <f t="shared" si="31"/>
        <v>0</v>
      </c>
      <c r="T53" s="375">
        <f t="shared" si="31"/>
        <v>0</v>
      </c>
      <c r="U53" s="375">
        <f t="shared" si="32"/>
        <v>0</v>
      </c>
      <c r="V53" s="375">
        <f t="shared" si="32"/>
        <v>0</v>
      </c>
      <c r="W53" s="375">
        <f t="shared" si="32"/>
        <v>0</v>
      </c>
      <c r="X53" s="375">
        <f t="shared" si="32"/>
        <v>0</v>
      </c>
      <c r="Y53" s="375">
        <f t="shared" si="32"/>
        <v>0</v>
      </c>
      <c r="Z53" s="375">
        <f t="shared" si="32"/>
        <v>0</v>
      </c>
      <c r="AA53" s="375">
        <f t="shared" si="32"/>
        <v>0</v>
      </c>
      <c r="AB53" s="375">
        <f t="shared" si="32"/>
        <v>0</v>
      </c>
      <c r="AC53" s="376">
        <f t="shared" si="33"/>
        <v>0</v>
      </c>
      <c r="AD53" s="376">
        <f t="shared" si="33"/>
        <v>0</v>
      </c>
      <c r="AE53" s="376">
        <f t="shared" si="33"/>
        <v>0</v>
      </c>
      <c r="AF53" s="377">
        <f t="shared" si="33"/>
        <v>0</v>
      </c>
      <c r="AG53" s="378">
        <f t="shared" si="33"/>
        <v>0</v>
      </c>
      <c r="AH53" s="373">
        <f t="shared" si="33"/>
        <v>0</v>
      </c>
      <c r="AI53" s="374">
        <f t="shared" si="33"/>
        <v>0</v>
      </c>
      <c r="AJ53" s="374">
        <f t="shared" si="33"/>
        <v>0</v>
      </c>
      <c r="AK53" s="374">
        <f t="shared" si="33"/>
        <v>0</v>
      </c>
      <c r="AL53" s="375">
        <f t="shared" si="33"/>
        <v>0</v>
      </c>
      <c r="AM53" s="375">
        <f t="shared" si="34"/>
        <v>0</v>
      </c>
      <c r="AN53" s="375">
        <f t="shared" si="34"/>
        <v>0</v>
      </c>
      <c r="AO53" s="375">
        <f t="shared" si="34"/>
        <v>0</v>
      </c>
      <c r="AP53" s="375">
        <f t="shared" si="34"/>
        <v>0</v>
      </c>
      <c r="AQ53" s="375">
        <f t="shared" si="34"/>
        <v>0</v>
      </c>
      <c r="AR53" s="375">
        <f t="shared" si="34"/>
        <v>0</v>
      </c>
      <c r="AS53" s="375">
        <f t="shared" si="34"/>
        <v>0</v>
      </c>
      <c r="AT53" s="375">
        <f t="shared" si="34"/>
        <v>0</v>
      </c>
      <c r="AU53" s="375">
        <f t="shared" si="34"/>
        <v>0</v>
      </c>
      <c r="AV53" s="375">
        <f t="shared" si="34"/>
        <v>0</v>
      </c>
      <c r="AW53" s="375">
        <f t="shared" si="34"/>
        <v>0</v>
      </c>
      <c r="AX53" s="375">
        <f t="shared" si="34"/>
        <v>0</v>
      </c>
      <c r="AY53" s="379">
        <f t="shared" si="34"/>
        <v>0</v>
      </c>
      <c r="AZ53" s="380">
        <f t="shared" si="34"/>
        <v>0</v>
      </c>
      <c r="BB53" s="203">
        <f t="shared" si="4"/>
        <v>0</v>
      </c>
      <c r="BC53" s="204" t="str">
        <f t="shared" si="5"/>
        <v>-</v>
      </c>
    </row>
    <row r="54" spans="2:55" s="2" customFormat="1" ht="12.75" customHeight="1" x14ac:dyDescent="0.25">
      <c r="B54" s="155" t="s">
        <v>139</v>
      </c>
      <c r="C54" s="799" t="s">
        <v>140</v>
      </c>
      <c r="D54" s="800"/>
      <c r="E54" s="800"/>
      <c r="F54" s="801"/>
      <c r="G54" s="371">
        <f>SUM('Priedas 6'!$Z$49,'Priedas 6'!$AC$49,'Priedas 9'!$I$52,'Priedas 9'!$J$52,'Priedas 11'!$Z$50,'Priedas 11'!$AC$50,)</f>
        <v>0</v>
      </c>
      <c r="H54" s="371">
        <f t="shared" ref="H54:AZ54" si="35">SUM(H55:H81)</f>
        <v>0</v>
      </c>
      <c r="I54" s="371">
        <f t="shared" si="35"/>
        <v>0</v>
      </c>
      <c r="J54" s="371">
        <f t="shared" si="35"/>
        <v>0</v>
      </c>
      <c r="K54" s="364">
        <f t="shared" si="35"/>
        <v>0</v>
      </c>
      <c r="L54" s="365">
        <f t="shared" si="35"/>
        <v>0</v>
      </c>
      <c r="M54" s="365">
        <f t="shared" si="35"/>
        <v>0</v>
      </c>
      <c r="N54" s="365">
        <f t="shared" si="35"/>
        <v>0</v>
      </c>
      <c r="O54" s="366">
        <f t="shared" si="35"/>
        <v>0</v>
      </c>
      <c r="P54" s="366">
        <f t="shared" si="35"/>
        <v>0</v>
      </c>
      <c r="Q54" s="366">
        <f t="shared" si="35"/>
        <v>0</v>
      </c>
      <c r="R54" s="366">
        <f t="shared" si="35"/>
        <v>0</v>
      </c>
      <c r="S54" s="366">
        <f t="shared" si="35"/>
        <v>0</v>
      </c>
      <c r="T54" s="366">
        <f t="shared" si="35"/>
        <v>0</v>
      </c>
      <c r="U54" s="366">
        <f t="shared" si="35"/>
        <v>0</v>
      </c>
      <c r="V54" s="366">
        <f t="shared" si="35"/>
        <v>0</v>
      </c>
      <c r="W54" s="366">
        <f t="shared" si="35"/>
        <v>0</v>
      </c>
      <c r="X54" s="366">
        <f t="shared" si="35"/>
        <v>0</v>
      </c>
      <c r="Y54" s="366">
        <f t="shared" si="35"/>
        <v>0</v>
      </c>
      <c r="Z54" s="366">
        <f t="shared" si="35"/>
        <v>0</v>
      </c>
      <c r="AA54" s="366">
        <f t="shared" si="35"/>
        <v>0</v>
      </c>
      <c r="AB54" s="366">
        <f t="shared" si="35"/>
        <v>0</v>
      </c>
      <c r="AC54" s="366">
        <f t="shared" si="35"/>
        <v>0</v>
      </c>
      <c r="AD54" s="366">
        <f t="shared" si="35"/>
        <v>0</v>
      </c>
      <c r="AE54" s="366">
        <f t="shared" si="35"/>
        <v>0</v>
      </c>
      <c r="AF54" s="367">
        <f t="shared" si="35"/>
        <v>0</v>
      </c>
      <c r="AG54" s="368">
        <f t="shared" si="35"/>
        <v>0</v>
      </c>
      <c r="AH54" s="369">
        <f t="shared" si="35"/>
        <v>0</v>
      </c>
      <c r="AI54" s="241">
        <f t="shared" si="35"/>
        <v>0</v>
      </c>
      <c r="AJ54" s="241">
        <f t="shared" si="35"/>
        <v>0</v>
      </c>
      <c r="AK54" s="241">
        <f t="shared" si="35"/>
        <v>0</v>
      </c>
      <c r="AL54" s="242">
        <f t="shared" si="35"/>
        <v>0</v>
      </c>
      <c r="AM54" s="242">
        <f t="shared" si="35"/>
        <v>0</v>
      </c>
      <c r="AN54" s="242">
        <f t="shared" si="35"/>
        <v>0</v>
      </c>
      <c r="AO54" s="242">
        <f t="shared" si="35"/>
        <v>0</v>
      </c>
      <c r="AP54" s="242">
        <f t="shared" si="35"/>
        <v>0</v>
      </c>
      <c r="AQ54" s="242">
        <f t="shared" si="35"/>
        <v>0</v>
      </c>
      <c r="AR54" s="242">
        <f t="shared" si="35"/>
        <v>0</v>
      </c>
      <c r="AS54" s="242">
        <f t="shared" si="35"/>
        <v>0</v>
      </c>
      <c r="AT54" s="242">
        <f t="shared" si="35"/>
        <v>0</v>
      </c>
      <c r="AU54" s="242">
        <f t="shared" si="35"/>
        <v>0</v>
      </c>
      <c r="AV54" s="242">
        <f t="shared" si="35"/>
        <v>0</v>
      </c>
      <c r="AW54" s="242">
        <f t="shared" si="35"/>
        <v>0</v>
      </c>
      <c r="AX54" s="242">
        <f t="shared" si="35"/>
        <v>0</v>
      </c>
      <c r="AY54" s="243">
        <f t="shared" si="35"/>
        <v>0</v>
      </c>
      <c r="AZ54" s="370">
        <f t="shared" si="35"/>
        <v>0</v>
      </c>
      <c r="BB54" s="203">
        <f t="shared" si="4"/>
        <v>0</v>
      </c>
      <c r="BC54" s="204" t="str">
        <f t="shared" si="5"/>
        <v>-</v>
      </c>
    </row>
    <row r="55" spans="2:55" s="2" customFormat="1" ht="12.75" customHeight="1" x14ac:dyDescent="0.25">
      <c r="B55" s="164" t="s">
        <v>141</v>
      </c>
      <c r="C55" s="796" t="s">
        <v>142</v>
      </c>
      <c r="D55" s="797"/>
      <c r="E55" s="797"/>
      <c r="F55" s="798"/>
      <c r="G55" s="371">
        <f>SUM('Priedas 6'!$Z$50,'Priedas 6'!$AC$50,'Priedas 9'!$I$53,'Priedas 9'!$J$53,'Priedas 11'!$Z$51,'Priedas 11'!$AC$51,)</f>
        <v>0</v>
      </c>
      <c r="H55" s="372"/>
      <c r="I55" s="372"/>
      <c r="J55" s="372"/>
      <c r="K55" s="373">
        <f t="shared" ref="K55:K81" si="36">SUM(AH55)</f>
        <v>0</v>
      </c>
      <c r="L55" s="374">
        <f t="shared" ref="L55:L81" si="37">SUM(AI55)</f>
        <v>0</v>
      </c>
      <c r="M55" s="374">
        <f t="shared" ref="M55:M81" si="38">SUM(AJ55)</f>
        <v>0</v>
      </c>
      <c r="N55" s="374">
        <f t="shared" ref="N55:N81" si="39">SUM(AK55)</f>
        <v>0</v>
      </c>
      <c r="O55" s="375">
        <f t="shared" ref="O55:O81" si="40">SUM(AL55)</f>
        <v>0</v>
      </c>
      <c r="P55" s="375">
        <f t="shared" ref="P55:P81" si="41">SUM(AM55)</f>
        <v>0</v>
      </c>
      <c r="Q55" s="375">
        <f t="shared" ref="Q55:Q81" si="42">SUM(AN55)</f>
        <v>0</v>
      </c>
      <c r="R55" s="375">
        <f t="shared" ref="R55:R81" si="43">SUM(AO55)</f>
        <v>0</v>
      </c>
      <c r="S55" s="375">
        <f t="shared" ref="S55:S81" si="44">SUM(AP55)</f>
        <v>0</v>
      </c>
      <c r="T55" s="375">
        <f t="shared" ref="T55:T81" si="45">SUM(AQ55)</f>
        <v>0</v>
      </c>
      <c r="U55" s="375">
        <f t="shared" ref="U55:U81" si="46">SUM(AR55)</f>
        <v>0</v>
      </c>
      <c r="V55" s="375">
        <f t="shared" ref="V55:V81" si="47">SUM(AS55)</f>
        <v>0</v>
      </c>
      <c r="W55" s="375">
        <f t="shared" ref="W55:W81" si="48">SUM(AT55)</f>
        <v>0</v>
      </c>
      <c r="X55" s="375">
        <f t="shared" ref="X55:X81" si="49">SUM(AU55)</f>
        <v>0</v>
      </c>
      <c r="Y55" s="375">
        <f t="shared" ref="Y55:Y81" si="50">SUM(AV55)</f>
        <v>0</v>
      </c>
      <c r="Z55" s="375">
        <f t="shared" ref="Z55:Z81" si="51">SUM(AW55)</f>
        <v>0</v>
      </c>
      <c r="AA55" s="375">
        <f t="shared" ref="AA55:AA81" si="52">SUM(AX55)</f>
        <v>0</v>
      </c>
      <c r="AB55" s="375">
        <f t="shared" ref="AB55:AB81" si="53">SUM(AY55)</f>
        <v>0</v>
      </c>
      <c r="AC55" s="376">
        <f t="shared" ref="AC55:AL64" si="54">IFERROR(($H55*(AC$20/$H$20)),"0")+IFERROR(($I55*(AC$21/$I$21)),"0")+IFERROR(($J55*(AC$22/$J$22)),"0")</f>
        <v>0</v>
      </c>
      <c r="AD55" s="376">
        <f t="shared" si="54"/>
        <v>0</v>
      </c>
      <c r="AE55" s="376">
        <f t="shared" si="54"/>
        <v>0</v>
      </c>
      <c r="AF55" s="377">
        <f t="shared" si="54"/>
        <v>0</v>
      </c>
      <c r="AG55" s="378">
        <f t="shared" si="54"/>
        <v>0</v>
      </c>
      <c r="AH55" s="373">
        <f t="shared" si="54"/>
        <v>0</v>
      </c>
      <c r="AI55" s="374">
        <f t="shared" si="54"/>
        <v>0</v>
      </c>
      <c r="AJ55" s="374">
        <f t="shared" si="54"/>
        <v>0</v>
      </c>
      <c r="AK55" s="374">
        <f t="shared" si="54"/>
        <v>0</v>
      </c>
      <c r="AL55" s="375">
        <f t="shared" si="54"/>
        <v>0</v>
      </c>
      <c r="AM55" s="375">
        <f t="shared" ref="AM55:AZ64" si="55">IFERROR(($H55*(AM$20/$H$20)),"0")+IFERROR(($I55*(AM$21/$I$21)),"0")+IFERROR(($J55*(AM$22/$J$22)),"0")</f>
        <v>0</v>
      </c>
      <c r="AN55" s="375">
        <f t="shared" si="55"/>
        <v>0</v>
      </c>
      <c r="AO55" s="375">
        <f t="shared" si="55"/>
        <v>0</v>
      </c>
      <c r="AP55" s="375">
        <f t="shared" si="55"/>
        <v>0</v>
      </c>
      <c r="AQ55" s="375">
        <f t="shared" si="55"/>
        <v>0</v>
      </c>
      <c r="AR55" s="375">
        <f t="shared" si="55"/>
        <v>0</v>
      </c>
      <c r="AS55" s="375">
        <f t="shared" si="55"/>
        <v>0</v>
      </c>
      <c r="AT55" s="375">
        <f t="shared" si="55"/>
        <v>0</v>
      </c>
      <c r="AU55" s="375">
        <f t="shared" si="55"/>
        <v>0</v>
      </c>
      <c r="AV55" s="375">
        <f t="shared" si="55"/>
        <v>0</v>
      </c>
      <c r="AW55" s="375">
        <f t="shared" si="55"/>
        <v>0</v>
      </c>
      <c r="AX55" s="375">
        <f t="shared" si="55"/>
        <v>0</v>
      </c>
      <c r="AY55" s="379">
        <f t="shared" si="55"/>
        <v>0</v>
      </c>
      <c r="AZ55" s="380">
        <f t="shared" si="55"/>
        <v>0</v>
      </c>
      <c r="BB55" s="203">
        <f t="shared" ref="BB55:BB86" si="56">G55-SUM(H55:J55)</f>
        <v>0</v>
      </c>
      <c r="BC55" s="204" t="str">
        <f t="shared" ref="BC55:BC86" si="57">IF(BB55&gt;0.5,"Prašome paskirstyti likusias sąnaudas",IF(BB55&lt;-0.5,"Paskirstėte daugiau sąnaudų negu yra priskirta šiam pogrupiui","-"))</f>
        <v>-</v>
      </c>
    </row>
    <row r="56" spans="2:55" s="2" customFormat="1" ht="12.75" customHeight="1" x14ac:dyDescent="0.25">
      <c r="B56" s="164" t="s">
        <v>143</v>
      </c>
      <c r="C56" s="796" t="s">
        <v>144</v>
      </c>
      <c r="D56" s="797"/>
      <c r="E56" s="797"/>
      <c r="F56" s="798"/>
      <c r="G56" s="371">
        <f>SUM('Priedas 6'!$Z$51,'Priedas 6'!$AC$51,'Priedas 9'!$I$54,'Priedas 9'!$J$54,'Priedas 11'!$Z$52,'Priedas 11'!$AC$52,)</f>
        <v>0</v>
      </c>
      <c r="H56" s="372"/>
      <c r="I56" s="372"/>
      <c r="J56" s="372"/>
      <c r="K56" s="373">
        <f t="shared" si="36"/>
        <v>0</v>
      </c>
      <c r="L56" s="374">
        <f t="shared" si="37"/>
        <v>0</v>
      </c>
      <c r="M56" s="374">
        <f t="shared" si="38"/>
        <v>0</v>
      </c>
      <c r="N56" s="374">
        <f t="shared" si="39"/>
        <v>0</v>
      </c>
      <c r="O56" s="375">
        <f t="shared" si="40"/>
        <v>0</v>
      </c>
      <c r="P56" s="375">
        <f t="shared" si="41"/>
        <v>0</v>
      </c>
      <c r="Q56" s="375">
        <f t="shared" si="42"/>
        <v>0</v>
      </c>
      <c r="R56" s="375">
        <f t="shared" si="43"/>
        <v>0</v>
      </c>
      <c r="S56" s="375">
        <f t="shared" si="44"/>
        <v>0</v>
      </c>
      <c r="T56" s="375">
        <f t="shared" si="45"/>
        <v>0</v>
      </c>
      <c r="U56" s="375">
        <f t="shared" si="46"/>
        <v>0</v>
      </c>
      <c r="V56" s="375">
        <f t="shared" si="47"/>
        <v>0</v>
      </c>
      <c r="W56" s="375">
        <f t="shared" si="48"/>
        <v>0</v>
      </c>
      <c r="X56" s="375">
        <f t="shared" si="49"/>
        <v>0</v>
      </c>
      <c r="Y56" s="375">
        <f t="shared" si="50"/>
        <v>0</v>
      </c>
      <c r="Z56" s="375">
        <f t="shared" si="51"/>
        <v>0</v>
      </c>
      <c r="AA56" s="375">
        <f t="shared" si="52"/>
        <v>0</v>
      </c>
      <c r="AB56" s="375">
        <f t="shared" si="53"/>
        <v>0</v>
      </c>
      <c r="AC56" s="376">
        <f t="shared" si="54"/>
        <v>0</v>
      </c>
      <c r="AD56" s="376">
        <f t="shared" si="54"/>
        <v>0</v>
      </c>
      <c r="AE56" s="376">
        <f t="shared" si="54"/>
        <v>0</v>
      </c>
      <c r="AF56" s="377">
        <f t="shared" si="54"/>
        <v>0</v>
      </c>
      <c r="AG56" s="378">
        <f t="shared" si="54"/>
        <v>0</v>
      </c>
      <c r="AH56" s="373">
        <f t="shared" si="54"/>
        <v>0</v>
      </c>
      <c r="AI56" s="374">
        <f t="shared" si="54"/>
        <v>0</v>
      </c>
      <c r="AJ56" s="374">
        <f t="shared" si="54"/>
        <v>0</v>
      </c>
      <c r="AK56" s="374">
        <f t="shared" si="54"/>
        <v>0</v>
      </c>
      <c r="AL56" s="375">
        <f t="shared" si="54"/>
        <v>0</v>
      </c>
      <c r="AM56" s="375">
        <f t="shared" si="55"/>
        <v>0</v>
      </c>
      <c r="AN56" s="375">
        <f t="shared" si="55"/>
        <v>0</v>
      </c>
      <c r="AO56" s="375">
        <f t="shared" si="55"/>
        <v>0</v>
      </c>
      <c r="AP56" s="375">
        <f t="shared" si="55"/>
        <v>0</v>
      </c>
      <c r="AQ56" s="375">
        <f t="shared" si="55"/>
        <v>0</v>
      </c>
      <c r="AR56" s="375">
        <f t="shared" si="55"/>
        <v>0</v>
      </c>
      <c r="AS56" s="375">
        <f t="shared" si="55"/>
        <v>0</v>
      </c>
      <c r="AT56" s="375">
        <f t="shared" si="55"/>
        <v>0</v>
      </c>
      <c r="AU56" s="375">
        <f t="shared" si="55"/>
        <v>0</v>
      </c>
      <c r="AV56" s="375">
        <f t="shared" si="55"/>
        <v>0</v>
      </c>
      <c r="AW56" s="375">
        <f t="shared" si="55"/>
        <v>0</v>
      </c>
      <c r="AX56" s="375">
        <f t="shared" si="55"/>
        <v>0</v>
      </c>
      <c r="AY56" s="379">
        <f t="shared" si="55"/>
        <v>0</v>
      </c>
      <c r="AZ56" s="380">
        <f t="shared" si="55"/>
        <v>0</v>
      </c>
      <c r="BB56" s="203">
        <f t="shared" si="56"/>
        <v>0</v>
      </c>
      <c r="BC56" s="204" t="str">
        <f t="shared" si="57"/>
        <v>-</v>
      </c>
    </row>
    <row r="57" spans="2:55" s="2" customFormat="1" ht="12.75" customHeight="1" x14ac:dyDescent="0.25">
      <c r="B57" s="164" t="s">
        <v>145</v>
      </c>
      <c r="C57" s="796" t="s">
        <v>146</v>
      </c>
      <c r="D57" s="797"/>
      <c r="E57" s="797"/>
      <c r="F57" s="798"/>
      <c r="G57" s="371">
        <f>SUM('Priedas 6'!$Z$52,'Priedas 6'!$AC$52,'Priedas 9'!$I$55,'Priedas 9'!$J$55,'Priedas 11'!$Z$53,'Priedas 11'!$AC$53,)</f>
        <v>0</v>
      </c>
      <c r="H57" s="372"/>
      <c r="I57" s="372"/>
      <c r="J57" s="372"/>
      <c r="K57" s="373">
        <f t="shared" si="36"/>
        <v>0</v>
      </c>
      <c r="L57" s="374">
        <f t="shared" si="37"/>
        <v>0</v>
      </c>
      <c r="M57" s="374">
        <f t="shared" si="38"/>
        <v>0</v>
      </c>
      <c r="N57" s="374">
        <f t="shared" si="39"/>
        <v>0</v>
      </c>
      <c r="O57" s="375">
        <f t="shared" si="40"/>
        <v>0</v>
      </c>
      <c r="P57" s="375">
        <f t="shared" si="41"/>
        <v>0</v>
      </c>
      <c r="Q57" s="375">
        <f t="shared" si="42"/>
        <v>0</v>
      </c>
      <c r="R57" s="375">
        <f t="shared" si="43"/>
        <v>0</v>
      </c>
      <c r="S57" s="375">
        <f t="shared" si="44"/>
        <v>0</v>
      </c>
      <c r="T57" s="375">
        <f t="shared" si="45"/>
        <v>0</v>
      </c>
      <c r="U57" s="375">
        <f t="shared" si="46"/>
        <v>0</v>
      </c>
      <c r="V57" s="375">
        <f t="shared" si="47"/>
        <v>0</v>
      </c>
      <c r="W57" s="375">
        <f t="shared" si="48"/>
        <v>0</v>
      </c>
      <c r="X57" s="375">
        <f t="shared" si="49"/>
        <v>0</v>
      </c>
      <c r="Y57" s="375">
        <f t="shared" si="50"/>
        <v>0</v>
      </c>
      <c r="Z57" s="375">
        <f t="shared" si="51"/>
        <v>0</v>
      </c>
      <c r="AA57" s="375">
        <f t="shared" si="52"/>
        <v>0</v>
      </c>
      <c r="AB57" s="375">
        <f t="shared" si="53"/>
        <v>0</v>
      </c>
      <c r="AC57" s="376">
        <f t="shared" si="54"/>
        <v>0</v>
      </c>
      <c r="AD57" s="376">
        <f t="shared" si="54"/>
        <v>0</v>
      </c>
      <c r="AE57" s="376">
        <f t="shared" si="54"/>
        <v>0</v>
      </c>
      <c r="AF57" s="377">
        <f t="shared" si="54"/>
        <v>0</v>
      </c>
      <c r="AG57" s="378">
        <f t="shared" si="54"/>
        <v>0</v>
      </c>
      <c r="AH57" s="373">
        <f t="shared" si="54"/>
        <v>0</v>
      </c>
      <c r="AI57" s="374">
        <f t="shared" si="54"/>
        <v>0</v>
      </c>
      <c r="AJ57" s="374">
        <f t="shared" si="54"/>
        <v>0</v>
      </c>
      <c r="AK57" s="374">
        <f t="shared" si="54"/>
        <v>0</v>
      </c>
      <c r="AL57" s="375">
        <f t="shared" si="54"/>
        <v>0</v>
      </c>
      <c r="AM57" s="375">
        <f t="shared" si="55"/>
        <v>0</v>
      </c>
      <c r="AN57" s="375">
        <f t="shared" si="55"/>
        <v>0</v>
      </c>
      <c r="AO57" s="375">
        <f t="shared" si="55"/>
        <v>0</v>
      </c>
      <c r="AP57" s="375">
        <f t="shared" si="55"/>
        <v>0</v>
      </c>
      <c r="AQ57" s="375">
        <f t="shared" si="55"/>
        <v>0</v>
      </c>
      <c r="AR57" s="375">
        <f t="shared" si="55"/>
        <v>0</v>
      </c>
      <c r="AS57" s="375">
        <f t="shared" si="55"/>
        <v>0</v>
      </c>
      <c r="AT57" s="375">
        <f t="shared" si="55"/>
        <v>0</v>
      </c>
      <c r="AU57" s="375">
        <f t="shared" si="55"/>
        <v>0</v>
      </c>
      <c r="AV57" s="375">
        <f t="shared" si="55"/>
        <v>0</v>
      </c>
      <c r="AW57" s="375">
        <f t="shared" si="55"/>
        <v>0</v>
      </c>
      <c r="AX57" s="375">
        <f t="shared" si="55"/>
        <v>0</v>
      </c>
      <c r="AY57" s="379">
        <f t="shared" si="55"/>
        <v>0</v>
      </c>
      <c r="AZ57" s="380">
        <f t="shared" si="55"/>
        <v>0</v>
      </c>
      <c r="BB57" s="203">
        <f t="shared" si="56"/>
        <v>0</v>
      </c>
      <c r="BC57" s="204" t="str">
        <f t="shared" si="57"/>
        <v>-</v>
      </c>
    </row>
    <row r="58" spans="2:55" s="2" customFormat="1" ht="12.75" customHeight="1" x14ac:dyDescent="0.25">
      <c r="B58" s="164" t="s">
        <v>147</v>
      </c>
      <c r="C58" s="796" t="s">
        <v>148</v>
      </c>
      <c r="D58" s="797"/>
      <c r="E58" s="797"/>
      <c r="F58" s="798"/>
      <c r="G58" s="371">
        <f>SUM('Priedas 6'!$Z$53,'Priedas 6'!$AC$53,'Priedas 9'!$I$56,'Priedas 9'!$J$56,'Priedas 11'!$Z$54,'Priedas 11'!$AC$54,)</f>
        <v>0</v>
      </c>
      <c r="H58" s="372"/>
      <c r="I58" s="372"/>
      <c r="J58" s="372"/>
      <c r="K58" s="373">
        <f t="shared" si="36"/>
        <v>0</v>
      </c>
      <c r="L58" s="374">
        <f t="shared" si="37"/>
        <v>0</v>
      </c>
      <c r="M58" s="374">
        <f t="shared" si="38"/>
        <v>0</v>
      </c>
      <c r="N58" s="374">
        <f t="shared" si="39"/>
        <v>0</v>
      </c>
      <c r="O58" s="375">
        <f t="shared" si="40"/>
        <v>0</v>
      </c>
      <c r="P58" s="375">
        <f t="shared" si="41"/>
        <v>0</v>
      </c>
      <c r="Q58" s="375">
        <f t="shared" si="42"/>
        <v>0</v>
      </c>
      <c r="R58" s="375">
        <f t="shared" si="43"/>
        <v>0</v>
      </c>
      <c r="S58" s="375">
        <f t="shared" si="44"/>
        <v>0</v>
      </c>
      <c r="T58" s="375">
        <f t="shared" si="45"/>
        <v>0</v>
      </c>
      <c r="U58" s="375">
        <f t="shared" si="46"/>
        <v>0</v>
      </c>
      <c r="V58" s="375">
        <f t="shared" si="47"/>
        <v>0</v>
      </c>
      <c r="W58" s="375">
        <f t="shared" si="48"/>
        <v>0</v>
      </c>
      <c r="X58" s="375">
        <f t="shared" si="49"/>
        <v>0</v>
      </c>
      <c r="Y58" s="375">
        <f t="shared" si="50"/>
        <v>0</v>
      </c>
      <c r="Z58" s="375">
        <f t="shared" si="51"/>
        <v>0</v>
      </c>
      <c r="AA58" s="375">
        <f t="shared" si="52"/>
        <v>0</v>
      </c>
      <c r="AB58" s="375">
        <f t="shared" si="53"/>
        <v>0</v>
      </c>
      <c r="AC58" s="376">
        <f t="shared" si="54"/>
        <v>0</v>
      </c>
      <c r="AD58" s="376">
        <f t="shared" si="54"/>
        <v>0</v>
      </c>
      <c r="AE58" s="376">
        <f t="shared" si="54"/>
        <v>0</v>
      </c>
      <c r="AF58" s="377">
        <f t="shared" si="54"/>
        <v>0</v>
      </c>
      <c r="AG58" s="378">
        <f t="shared" si="54"/>
        <v>0</v>
      </c>
      <c r="AH58" s="373">
        <f t="shared" si="54"/>
        <v>0</v>
      </c>
      <c r="AI58" s="374">
        <f t="shared" si="54"/>
        <v>0</v>
      </c>
      <c r="AJ58" s="374">
        <f t="shared" si="54"/>
        <v>0</v>
      </c>
      <c r="AK58" s="374">
        <f t="shared" si="54"/>
        <v>0</v>
      </c>
      <c r="AL58" s="375">
        <f t="shared" si="54"/>
        <v>0</v>
      </c>
      <c r="AM58" s="375">
        <f t="shared" si="55"/>
        <v>0</v>
      </c>
      <c r="AN58" s="375">
        <f t="shared" si="55"/>
        <v>0</v>
      </c>
      <c r="AO58" s="375">
        <f t="shared" si="55"/>
        <v>0</v>
      </c>
      <c r="AP58" s="375">
        <f t="shared" si="55"/>
        <v>0</v>
      </c>
      <c r="AQ58" s="375">
        <f t="shared" si="55"/>
        <v>0</v>
      </c>
      <c r="AR58" s="375">
        <f t="shared" si="55"/>
        <v>0</v>
      </c>
      <c r="AS58" s="375">
        <f t="shared" si="55"/>
        <v>0</v>
      </c>
      <c r="AT58" s="375">
        <f t="shared" si="55"/>
        <v>0</v>
      </c>
      <c r="AU58" s="375">
        <f t="shared" si="55"/>
        <v>0</v>
      </c>
      <c r="AV58" s="375">
        <f t="shared" si="55"/>
        <v>0</v>
      </c>
      <c r="AW58" s="375">
        <f t="shared" si="55"/>
        <v>0</v>
      </c>
      <c r="AX58" s="375">
        <f t="shared" si="55"/>
        <v>0</v>
      </c>
      <c r="AY58" s="379">
        <f t="shared" si="55"/>
        <v>0</v>
      </c>
      <c r="AZ58" s="380">
        <f t="shared" si="55"/>
        <v>0</v>
      </c>
      <c r="BB58" s="203">
        <f t="shared" si="56"/>
        <v>0</v>
      </c>
      <c r="BC58" s="204" t="str">
        <f t="shared" si="57"/>
        <v>-</v>
      </c>
    </row>
    <row r="59" spans="2:55" s="2" customFormat="1" ht="12.75" customHeight="1" x14ac:dyDescent="0.25">
      <c r="B59" s="164" t="s">
        <v>149</v>
      </c>
      <c r="C59" s="796" t="s">
        <v>150</v>
      </c>
      <c r="D59" s="797"/>
      <c r="E59" s="797"/>
      <c r="F59" s="798"/>
      <c r="G59" s="371">
        <f>SUM('Priedas 6'!$Z$54,'Priedas 6'!$AC$54,'Priedas 9'!$I$57,'Priedas 9'!$J$57,'Priedas 11'!$Z$55,'Priedas 11'!$AC$55,)</f>
        <v>0</v>
      </c>
      <c r="H59" s="372"/>
      <c r="I59" s="372"/>
      <c r="J59" s="372"/>
      <c r="K59" s="373">
        <f t="shared" si="36"/>
        <v>0</v>
      </c>
      <c r="L59" s="374">
        <f t="shared" si="37"/>
        <v>0</v>
      </c>
      <c r="M59" s="374">
        <f t="shared" si="38"/>
        <v>0</v>
      </c>
      <c r="N59" s="374">
        <f t="shared" si="39"/>
        <v>0</v>
      </c>
      <c r="O59" s="375">
        <f t="shared" si="40"/>
        <v>0</v>
      </c>
      <c r="P59" s="375">
        <f t="shared" si="41"/>
        <v>0</v>
      </c>
      <c r="Q59" s="375">
        <f t="shared" si="42"/>
        <v>0</v>
      </c>
      <c r="R59" s="375">
        <f t="shared" si="43"/>
        <v>0</v>
      </c>
      <c r="S59" s="375">
        <f t="shared" si="44"/>
        <v>0</v>
      </c>
      <c r="T59" s="375">
        <f t="shared" si="45"/>
        <v>0</v>
      </c>
      <c r="U59" s="375">
        <f t="shared" si="46"/>
        <v>0</v>
      </c>
      <c r="V59" s="375">
        <f t="shared" si="47"/>
        <v>0</v>
      </c>
      <c r="W59" s="375">
        <f t="shared" si="48"/>
        <v>0</v>
      </c>
      <c r="X59" s="375">
        <f t="shared" si="49"/>
        <v>0</v>
      </c>
      <c r="Y59" s="375">
        <f t="shared" si="50"/>
        <v>0</v>
      </c>
      <c r="Z59" s="375">
        <f t="shared" si="51"/>
        <v>0</v>
      </c>
      <c r="AA59" s="375">
        <f t="shared" si="52"/>
        <v>0</v>
      </c>
      <c r="AB59" s="375">
        <f t="shared" si="53"/>
        <v>0</v>
      </c>
      <c r="AC59" s="376">
        <f t="shared" si="54"/>
        <v>0</v>
      </c>
      <c r="AD59" s="376">
        <f t="shared" si="54"/>
        <v>0</v>
      </c>
      <c r="AE59" s="376">
        <f t="shared" si="54"/>
        <v>0</v>
      </c>
      <c r="AF59" s="377">
        <f t="shared" si="54"/>
        <v>0</v>
      </c>
      <c r="AG59" s="378">
        <f t="shared" si="54"/>
        <v>0</v>
      </c>
      <c r="AH59" s="373">
        <f t="shared" si="54"/>
        <v>0</v>
      </c>
      <c r="AI59" s="374">
        <f t="shared" si="54"/>
        <v>0</v>
      </c>
      <c r="AJ59" s="374">
        <f t="shared" si="54"/>
        <v>0</v>
      </c>
      <c r="AK59" s="374">
        <f t="shared" si="54"/>
        <v>0</v>
      </c>
      <c r="AL59" s="375">
        <f t="shared" si="54"/>
        <v>0</v>
      </c>
      <c r="AM59" s="375">
        <f t="shared" si="55"/>
        <v>0</v>
      </c>
      <c r="AN59" s="375">
        <f t="shared" si="55"/>
        <v>0</v>
      </c>
      <c r="AO59" s="375">
        <f t="shared" si="55"/>
        <v>0</v>
      </c>
      <c r="AP59" s="375">
        <f t="shared" si="55"/>
        <v>0</v>
      </c>
      <c r="AQ59" s="375">
        <f t="shared" si="55"/>
        <v>0</v>
      </c>
      <c r="AR59" s="375">
        <f t="shared" si="55"/>
        <v>0</v>
      </c>
      <c r="AS59" s="375">
        <f t="shared" si="55"/>
        <v>0</v>
      </c>
      <c r="AT59" s="375">
        <f t="shared" si="55"/>
        <v>0</v>
      </c>
      <c r="AU59" s="375">
        <f t="shared" si="55"/>
        <v>0</v>
      </c>
      <c r="AV59" s="375">
        <f t="shared" si="55"/>
        <v>0</v>
      </c>
      <c r="AW59" s="375">
        <f t="shared" si="55"/>
        <v>0</v>
      </c>
      <c r="AX59" s="375">
        <f t="shared" si="55"/>
        <v>0</v>
      </c>
      <c r="AY59" s="379">
        <f t="shared" si="55"/>
        <v>0</v>
      </c>
      <c r="AZ59" s="380">
        <f t="shared" si="55"/>
        <v>0</v>
      </c>
      <c r="BB59" s="203">
        <f t="shared" si="56"/>
        <v>0</v>
      </c>
      <c r="BC59" s="204" t="str">
        <f t="shared" si="57"/>
        <v>-</v>
      </c>
    </row>
    <row r="60" spans="2:55" s="2" customFormat="1" ht="12.75" customHeight="1" x14ac:dyDescent="0.25">
      <c r="B60" s="164" t="s">
        <v>151</v>
      </c>
      <c r="C60" s="802" t="s">
        <v>152</v>
      </c>
      <c r="D60" s="803"/>
      <c r="E60" s="803"/>
      <c r="F60" s="804"/>
      <c r="G60" s="371">
        <f>SUM('Priedas 6'!$Z$55,'Priedas 6'!$AC$55,'Priedas 9'!$I$58,'Priedas 9'!$J$58,'Priedas 11'!$Z$56,'Priedas 11'!$AC$56,)</f>
        <v>0</v>
      </c>
      <c r="H60" s="372"/>
      <c r="I60" s="372"/>
      <c r="J60" s="372"/>
      <c r="K60" s="373">
        <f t="shared" si="36"/>
        <v>0</v>
      </c>
      <c r="L60" s="374">
        <f t="shared" si="37"/>
        <v>0</v>
      </c>
      <c r="M60" s="374">
        <f t="shared" si="38"/>
        <v>0</v>
      </c>
      <c r="N60" s="374">
        <f t="shared" si="39"/>
        <v>0</v>
      </c>
      <c r="O60" s="375">
        <f t="shared" si="40"/>
        <v>0</v>
      </c>
      <c r="P60" s="375">
        <f t="shared" si="41"/>
        <v>0</v>
      </c>
      <c r="Q60" s="375">
        <f t="shared" si="42"/>
        <v>0</v>
      </c>
      <c r="R60" s="375">
        <f t="shared" si="43"/>
        <v>0</v>
      </c>
      <c r="S60" s="375">
        <f t="shared" si="44"/>
        <v>0</v>
      </c>
      <c r="T60" s="375">
        <f t="shared" si="45"/>
        <v>0</v>
      </c>
      <c r="U60" s="375">
        <f t="shared" si="46"/>
        <v>0</v>
      </c>
      <c r="V60" s="375">
        <f t="shared" si="47"/>
        <v>0</v>
      </c>
      <c r="W60" s="375">
        <f t="shared" si="48"/>
        <v>0</v>
      </c>
      <c r="X60" s="375">
        <f t="shared" si="49"/>
        <v>0</v>
      </c>
      <c r="Y60" s="375">
        <f t="shared" si="50"/>
        <v>0</v>
      </c>
      <c r="Z60" s="375">
        <f t="shared" si="51"/>
        <v>0</v>
      </c>
      <c r="AA60" s="375">
        <f t="shared" si="52"/>
        <v>0</v>
      </c>
      <c r="AB60" s="375">
        <f t="shared" si="53"/>
        <v>0</v>
      </c>
      <c r="AC60" s="376">
        <f t="shared" si="54"/>
        <v>0</v>
      </c>
      <c r="AD60" s="376">
        <f t="shared" si="54"/>
        <v>0</v>
      </c>
      <c r="AE60" s="376">
        <f t="shared" si="54"/>
        <v>0</v>
      </c>
      <c r="AF60" s="377">
        <f t="shared" si="54"/>
        <v>0</v>
      </c>
      <c r="AG60" s="378">
        <f t="shared" si="54"/>
        <v>0</v>
      </c>
      <c r="AH60" s="373">
        <f t="shared" si="54"/>
        <v>0</v>
      </c>
      <c r="AI60" s="374">
        <f t="shared" si="54"/>
        <v>0</v>
      </c>
      <c r="AJ60" s="374">
        <f t="shared" si="54"/>
        <v>0</v>
      </c>
      <c r="AK60" s="374">
        <f t="shared" si="54"/>
        <v>0</v>
      </c>
      <c r="AL60" s="375">
        <f t="shared" si="54"/>
        <v>0</v>
      </c>
      <c r="AM60" s="375">
        <f t="shared" si="55"/>
        <v>0</v>
      </c>
      <c r="AN60" s="375">
        <f t="shared" si="55"/>
        <v>0</v>
      </c>
      <c r="AO60" s="375">
        <f t="shared" si="55"/>
        <v>0</v>
      </c>
      <c r="AP60" s="375">
        <f t="shared" si="55"/>
        <v>0</v>
      </c>
      <c r="AQ60" s="375">
        <f t="shared" si="55"/>
        <v>0</v>
      </c>
      <c r="AR60" s="375">
        <f t="shared" si="55"/>
        <v>0</v>
      </c>
      <c r="AS60" s="375">
        <f t="shared" si="55"/>
        <v>0</v>
      </c>
      <c r="AT60" s="375">
        <f t="shared" si="55"/>
        <v>0</v>
      </c>
      <c r="AU60" s="375">
        <f t="shared" si="55"/>
        <v>0</v>
      </c>
      <c r="AV60" s="375">
        <f t="shared" si="55"/>
        <v>0</v>
      </c>
      <c r="AW60" s="375">
        <f t="shared" si="55"/>
        <v>0</v>
      </c>
      <c r="AX60" s="375">
        <f t="shared" si="55"/>
        <v>0</v>
      </c>
      <c r="AY60" s="379">
        <f t="shared" si="55"/>
        <v>0</v>
      </c>
      <c r="AZ60" s="380">
        <f t="shared" si="55"/>
        <v>0</v>
      </c>
      <c r="BB60" s="203">
        <f t="shared" si="56"/>
        <v>0</v>
      </c>
      <c r="BC60" s="204" t="str">
        <f t="shared" si="57"/>
        <v>-</v>
      </c>
    </row>
    <row r="61" spans="2:55" s="2" customFormat="1" ht="25.5" customHeight="1" x14ac:dyDescent="0.25">
      <c r="B61" s="164" t="s">
        <v>153</v>
      </c>
      <c r="C61" s="802" t="s">
        <v>154</v>
      </c>
      <c r="D61" s="803"/>
      <c r="E61" s="803"/>
      <c r="F61" s="804"/>
      <c r="G61" s="371">
        <f>SUM('Priedas 6'!$Z$56,'Priedas 6'!$AC$56,'Priedas 9'!$I$59,'Priedas 9'!$J$59,'Priedas 11'!$Z$57,'Priedas 11'!$AC$57,)</f>
        <v>0</v>
      </c>
      <c r="H61" s="372"/>
      <c r="I61" s="372"/>
      <c r="J61" s="372"/>
      <c r="K61" s="373">
        <f t="shared" si="36"/>
        <v>0</v>
      </c>
      <c r="L61" s="374">
        <f t="shared" si="37"/>
        <v>0</v>
      </c>
      <c r="M61" s="374">
        <f t="shared" si="38"/>
        <v>0</v>
      </c>
      <c r="N61" s="374">
        <f t="shared" si="39"/>
        <v>0</v>
      </c>
      <c r="O61" s="375">
        <f t="shared" si="40"/>
        <v>0</v>
      </c>
      <c r="P61" s="375">
        <f t="shared" si="41"/>
        <v>0</v>
      </c>
      <c r="Q61" s="375">
        <f t="shared" si="42"/>
        <v>0</v>
      </c>
      <c r="R61" s="375">
        <f t="shared" si="43"/>
        <v>0</v>
      </c>
      <c r="S61" s="375">
        <f t="shared" si="44"/>
        <v>0</v>
      </c>
      <c r="T61" s="375">
        <f t="shared" si="45"/>
        <v>0</v>
      </c>
      <c r="U61" s="375">
        <f t="shared" si="46"/>
        <v>0</v>
      </c>
      <c r="V61" s="375">
        <f t="shared" si="47"/>
        <v>0</v>
      </c>
      <c r="W61" s="375">
        <f t="shared" si="48"/>
        <v>0</v>
      </c>
      <c r="X61" s="375">
        <f t="shared" si="49"/>
        <v>0</v>
      </c>
      <c r="Y61" s="375">
        <f t="shared" si="50"/>
        <v>0</v>
      </c>
      <c r="Z61" s="375">
        <f t="shared" si="51"/>
        <v>0</v>
      </c>
      <c r="AA61" s="375">
        <f t="shared" si="52"/>
        <v>0</v>
      </c>
      <c r="AB61" s="375">
        <f t="shared" si="53"/>
        <v>0</v>
      </c>
      <c r="AC61" s="376">
        <f t="shared" si="54"/>
        <v>0</v>
      </c>
      <c r="AD61" s="376">
        <f t="shared" si="54"/>
        <v>0</v>
      </c>
      <c r="AE61" s="376">
        <f t="shared" si="54"/>
        <v>0</v>
      </c>
      <c r="AF61" s="377">
        <f t="shared" si="54"/>
        <v>0</v>
      </c>
      <c r="AG61" s="378">
        <f t="shared" si="54"/>
        <v>0</v>
      </c>
      <c r="AH61" s="373">
        <f t="shared" si="54"/>
        <v>0</v>
      </c>
      <c r="AI61" s="374">
        <f t="shared" si="54"/>
        <v>0</v>
      </c>
      <c r="AJ61" s="374">
        <f t="shared" si="54"/>
        <v>0</v>
      </c>
      <c r="AK61" s="374">
        <f t="shared" si="54"/>
        <v>0</v>
      </c>
      <c r="AL61" s="375">
        <f t="shared" si="54"/>
        <v>0</v>
      </c>
      <c r="AM61" s="375">
        <f t="shared" si="55"/>
        <v>0</v>
      </c>
      <c r="AN61" s="375">
        <f t="shared" si="55"/>
        <v>0</v>
      </c>
      <c r="AO61" s="375">
        <f t="shared" si="55"/>
        <v>0</v>
      </c>
      <c r="AP61" s="375">
        <f t="shared" si="55"/>
        <v>0</v>
      </c>
      <c r="AQ61" s="375">
        <f t="shared" si="55"/>
        <v>0</v>
      </c>
      <c r="AR61" s="375">
        <f t="shared" si="55"/>
        <v>0</v>
      </c>
      <c r="AS61" s="375">
        <f t="shared" si="55"/>
        <v>0</v>
      </c>
      <c r="AT61" s="375">
        <f t="shared" si="55"/>
        <v>0</v>
      </c>
      <c r="AU61" s="375">
        <f t="shared" si="55"/>
        <v>0</v>
      </c>
      <c r="AV61" s="375">
        <f t="shared" si="55"/>
        <v>0</v>
      </c>
      <c r="AW61" s="375">
        <f t="shared" si="55"/>
        <v>0</v>
      </c>
      <c r="AX61" s="375">
        <f t="shared" si="55"/>
        <v>0</v>
      </c>
      <c r="AY61" s="379">
        <f t="shared" si="55"/>
        <v>0</v>
      </c>
      <c r="AZ61" s="380">
        <f t="shared" si="55"/>
        <v>0</v>
      </c>
      <c r="BB61" s="203">
        <f t="shared" si="56"/>
        <v>0</v>
      </c>
      <c r="BC61" s="204" t="str">
        <f t="shared" si="57"/>
        <v>-</v>
      </c>
    </row>
    <row r="62" spans="2:55" s="2" customFormat="1" ht="25.5" customHeight="1" x14ac:dyDescent="0.25">
      <c r="B62" s="164" t="s">
        <v>155</v>
      </c>
      <c r="C62" s="802" t="s">
        <v>156</v>
      </c>
      <c r="D62" s="803"/>
      <c r="E62" s="803"/>
      <c r="F62" s="804"/>
      <c r="G62" s="371">
        <f>SUM('Priedas 6'!$Z$57,'Priedas 6'!$AC$57,'Priedas 9'!$I$60,'Priedas 9'!$J$60,'Priedas 11'!$Z$58,'Priedas 11'!$AC$58,)</f>
        <v>0</v>
      </c>
      <c r="H62" s="372"/>
      <c r="I62" s="372"/>
      <c r="J62" s="372"/>
      <c r="K62" s="373">
        <f t="shared" si="36"/>
        <v>0</v>
      </c>
      <c r="L62" s="374">
        <f t="shared" si="37"/>
        <v>0</v>
      </c>
      <c r="M62" s="374">
        <f t="shared" si="38"/>
        <v>0</v>
      </c>
      <c r="N62" s="374">
        <f t="shared" si="39"/>
        <v>0</v>
      </c>
      <c r="O62" s="375">
        <f t="shared" si="40"/>
        <v>0</v>
      </c>
      <c r="P62" s="375">
        <f t="shared" si="41"/>
        <v>0</v>
      </c>
      <c r="Q62" s="375">
        <f t="shared" si="42"/>
        <v>0</v>
      </c>
      <c r="R62" s="375">
        <f t="shared" si="43"/>
        <v>0</v>
      </c>
      <c r="S62" s="375">
        <f t="shared" si="44"/>
        <v>0</v>
      </c>
      <c r="T62" s="375">
        <f t="shared" si="45"/>
        <v>0</v>
      </c>
      <c r="U62" s="375">
        <f t="shared" si="46"/>
        <v>0</v>
      </c>
      <c r="V62" s="375">
        <f t="shared" si="47"/>
        <v>0</v>
      </c>
      <c r="W62" s="375">
        <f t="shared" si="48"/>
        <v>0</v>
      </c>
      <c r="X62" s="375">
        <f t="shared" si="49"/>
        <v>0</v>
      </c>
      <c r="Y62" s="375">
        <f t="shared" si="50"/>
        <v>0</v>
      </c>
      <c r="Z62" s="375">
        <f t="shared" si="51"/>
        <v>0</v>
      </c>
      <c r="AA62" s="375">
        <f t="shared" si="52"/>
        <v>0</v>
      </c>
      <c r="AB62" s="375">
        <f t="shared" si="53"/>
        <v>0</v>
      </c>
      <c r="AC62" s="376">
        <f t="shared" si="54"/>
        <v>0</v>
      </c>
      <c r="AD62" s="376">
        <f t="shared" si="54"/>
        <v>0</v>
      </c>
      <c r="AE62" s="376">
        <f t="shared" si="54"/>
        <v>0</v>
      </c>
      <c r="AF62" s="377">
        <f t="shared" si="54"/>
        <v>0</v>
      </c>
      <c r="AG62" s="378">
        <f t="shared" si="54"/>
        <v>0</v>
      </c>
      <c r="AH62" s="373">
        <f t="shared" si="54"/>
        <v>0</v>
      </c>
      <c r="AI62" s="374">
        <f t="shared" si="54"/>
        <v>0</v>
      </c>
      <c r="AJ62" s="374">
        <f t="shared" si="54"/>
        <v>0</v>
      </c>
      <c r="AK62" s="374">
        <f t="shared" si="54"/>
        <v>0</v>
      </c>
      <c r="AL62" s="375">
        <f t="shared" si="54"/>
        <v>0</v>
      </c>
      <c r="AM62" s="375">
        <f t="shared" si="55"/>
        <v>0</v>
      </c>
      <c r="AN62" s="375">
        <f t="shared" si="55"/>
        <v>0</v>
      </c>
      <c r="AO62" s="375">
        <f t="shared" si="55"/>
        <v>0</v>
      </c>
      <c r="AP62" s="375">
        <f t="shared" si="55"/>
        <v>0</v>
      </c>
      <c r="AQ62" s="375">
        <f t="shared" si="55"/>
        <v>0</v>
      </c>
      <c r="AR62" s="375">
        <f t="shared" si="55"/>
        <v>0</v>
      </c>
      <c r="AS62" s="375">
        <f t="shared" si="55"/>
        <v>0</v>
      </c>
      <c r="AT62" s="375">
        <f t="shared" si="55"/>
        <v>0</v>
      </c>
      <c r="AU62" s="375">
        <f t="shared" si="55"/>
        <v>0</v>
      </c>
      <c r="AV62" s="375">
        <f t="shared" si="55"/>
        <v>0</v>
      </c>
      <c r="AW62" s="375">
        <f t="shared" si="55"/>
        <v>0</v>
      </c>
      <c r="AX62" s="375">
        <f t="shared" si="55"/>
        <v>0</v>
      </c>
      <c r="AY62" s="379">
        <f t="shared" si="55"/>
        <v>0</v>
      </c>
      <c r="AZ62" s="380">
        <f t="shared" si="55"/>
        <v>0</v>
      </c>
      <c r="BB62" s="203">
        <f t="shared" si="56"/>
        <v>0</v>
      </c>
      <c r="BC62" s="204" t="str">
        <f t="shared" si="57"/>
        <v>-</v>
      </c>
    </row>
    <row r="63" spans="2:55" s="2" customFormat="1" ht="25.5" customHeight="1" x14ac:dyDescent="0.25">
      <c r="B63" s="163" t="s">
        <v>157</v>
      </c>
      <c r="C63" s="592" t="s">
        <v>158</v>
      </c>
      <c r="D63" s="582"/>
      <c r="E63" s="582"/>
      <c r="F63" s="642"/>
      <c r="G63" s="371">
        <f>SUM('Priedas 6'!$Z$58,'Priedas 6'!$AC$58,'Priedas 9'!$I$61,'Priedas 9'!$J$61,'Priedas 11'!$Z$59,'Priedas 11'!$AC$59,)</f>
        <v>0</v>
      </c>
      <c r="H63" s="372"/>
      <c r="I63" s="372"/>
      <c r="J63" s="372"/>
      <c r="K63" s="373">
        <f t="shared" si="36"/>
        <v>0</v>
      </c>
      <c r="L63" s="374">
        <f t="shared" si="37"/>
        <v>0</v>
      </c>
      <c r="M63" s="374">
        <f t="shared" si="38"/>
        <v>0</v>
      </c>
      <c r="N63" s="374">
        <f t="shared" si="39"/>
        <v>0</v>
      </c>
      <c r="O63" s="375">
        <f t="shared" si="40"/>
        <v>0</v>
      </c>
      <c r="P63" s="375">
        <f t="shared" si="41"/>
        <v>0</v>
      </c>
      <c r="Q63" s="375">
        <f t="shared" si="42"/>
        <v>0</v>
      </c>
      <c r="R63" s="375">
        <f t="shared" si="43"/>
        <v>0</v>
      </c>
      <c r="S63" s="375">
        <f t="shared" si="44"/>
        <v>0</v>
      </c>
      <c r="T63" s="375">
        <f t="shared" si="45"/>
        <v>0</v>
      </c>
      <c r="U63" s="375">
        <f t="shared" si="46"/>
        <v>0</v>
      </c>
      <c r="V63" s="375">
        <f t="shared" si="47"/>
        <v>0</v>
      </c>
      <c r="W63" s="375">
        <f t="shared" si="48"/>
        <v>0</v>
      </c>
      <c r="X63" s="375">
        <f t="shared" si="49"/>
        <v>0</v>
      </c>
      <c r="Y63" s="375">
        <f t="shared" si="50"/>
        <v>0</v>
      </c>
      <c r="Z63" s="375">
        <f t="shared" si="51"/>
        <v>0</v>
      </c>
      <c r="AA63" s="375">
        <f t="shared" si="52"/>
        <v>0</v>
      </c>
      <c r="AB63" s="375">
        <f t="shared" si="53"/>
        <v>0</v>
      </c>
      <c r="AC63" s="376">
        <f t="shared" si="54"/>
        <v>0</v>
      </c>
      <c r="AD63" s="376">
        <f t="shared" si="54"/>
        <v>0</v>
      </c>
      <c r="AE63" s="376">
        <f t="shared" si="54"/>
        <v>0</v>
      </c>
      <c r="AF63" s="377">
        <f t="shared" si="54"/>
        <v>0</v>
      </c>
      <c r="AG63" s="378">
        <f t="shared" si="54"/>
        <v>0</v>
      </c>
      <c r="AH63" s="373">
        <f t="shared" si="54"/>
        <v>0</v>
      </c>
      <c r="AI63" s="374">
        <f t="shared" si="54"/>
        <v>0</v>
      </c>
      <c r="AJ63" s="374">
        <f t="shared" si="54"/>
        <v>0</v>
      </c>
      <c r="AK63" s="374">
        <f t="shared" si="54"/>
        <v>0</v>
      </c>
      <c r="AL63" s="375">
        <f t="shared" si="54"/>
        <v>0</v>
      </c>
      <c r="AM63" s="375">
        <f t="shared" si="55"/>
        <v>0</v>
      </c>
      <c r="AN63" s="375">
        <f t="shared" si="55"/>
        <v>0</v>
      </c>
      <c r="AO63" s="375">
        <f t="shared" si="55"/>
        <v>0</v>
      </c>
      <c r="AP63" s="375">
        <f t="shared" si="55"/>
        <v>0</v>
      </c>
      <c r="AQ63" s="375">
        <f t="shared" si="55"/>
        <v>0</v>
      </c>
      <c r="AR63" s="375">
        <f t="shared" si="55"/>
        <v>0</v>
      </c>
      <c r="AS63" s="375">
        <f t="shared" si="55"/>
        <v>0</v>
      </c>
      <c r="AT63" s="375">
        <f t="shared" si="55"/>
        <v>0</v>
      </c>
      <c r="AU63" s="375">
        <f t="shared" si="55"/>
        <v>0</v>
      </c>
      <c r="AV63" s="375">
        <f t="shared" si="55"/>
        <v>0</v>
      </c>
      <c r="AW63" s="375">
        <f t="shared" si="55"/>
        <v>0</v>
      </c>
      <c r="AX63" s="375">
        <f t="shared" si="55"/>
        <v>0</v>
      </c>
      <c r="AY63" s="379">
        <f t="shared" si="55"/>
        <v>0</v>
      </c>
      <c r="AZ63" s="380">
        <f t="shared" si="55"/>
        <v>0</v>
      </c>
      <c r="BB63" s="203">
        <f t="shared" si="56"/>
        <v>0</v>
      </c>
      <c r="BC63" s="204" t="str">
        <f t="shared" si="57"/>
        <v>-</v>
      </c>
    </row>
    <row r="64" spans="2:55" s="2" customFormat="1" ht="25.5" customHeight="1" x14ac:dyDescent="0.25">
      <c r="B64" s="163" t="s">
        <v>159</v>
      </c>
      <c r="C64" s="592" t="s">
        <v>160</v>
      </c>
      <c r="D64" s="582"/>
      <c r="E64" s="582"/>
      <c r="F64" s="642"/>
      <c r="G64" s="371">
        <f>SUM('Priedas 6'!$Z$59,'Priedas 6'!$AC$59,'Priedas 9'!$I$62,'Priedas 9'!$J$62,'Priedas 11'!$Z$60,'Priedas 11'!$AC$60,)</f>
        <v>0</v>
      </c>
      <c r="H64" s="372"/>
      <c r="I64" s="372"/>
      <c r="J64" s="372"/>
      <c r="K64" s="373">
        <f t="shared" si="36"/>
        <v>0</v>
      </c>
      <c r="L64" s="374">
        <f t="shared" si="37"/>
        <v>0</v>
      </c>
      <c r="M64" s="374">
        <f t="shared" si="38"/>
        <v>0</v>
      </c>
      <c r="N64" s="374">
        <f t="shared" si="39"/>
        <v>0</v>
      </c>
      <c r="O64" s="375">
        <f t="shared" si="40"/>
        <v>0</v>
      </c>
      <c r="P64" s="375">
        <f t="shared" si="41"/>
        <v>0</v>
      </c>
      <c r="Q64" s="375">
        <f t="shared" si="42"/>
        <v>0</v>
      </c>
      <c r="R64" s="375">
        <f t="shared" si="43"/>
        <v>0</v>
      </c>
      <c r="S64" s="375">
        <f t="shared" si="44"/>
        <v>0</v>
      </c>
      <c r="T64" s="375">
        <f t="shared" si="45"/>
        <v>0</v>
      </c>
      <c r="U64" s="375">
        <f t="shared" si="46"/>
        <v>0</v>
      </c>
      <c r="V64" s="375">
        <f t="shared" si="47"/>
        <v>0</v>
      </c>
      <c r="W64" s="375">
        <f t="shared" si="48"/>
        <v>0</v>
      </c>
      <c r="X64" s="375">
        <f t="shared" si="49"/>
        <v>0</v>
      </c>
      <c r="Y64" s="375">
        <f t="shared" si="50"/>
        <v>0</v>
      </c>
      <c r="Z64" s="375">
        <f t="shared" si="51"/>
        <v>0</v>
      </c>
      <c r="AA64" s="375">
        <f t="shared" si="52"/>
        <v>0</v>
      </c>
      <c r="AB64" s="375">
        <f t="shared" si="53"/>
        <v>0</v>
      </c>
      <c r="AC64" s="376">
        <f t="shared" si="54"/>
        <v>0</v>
      </c>
      <c r="AD64" s="376">
        <f t="shared" si="54"/>
        <v>0</v>
      </c>
      <c r="AE64" s="376">
        <f t="shared" si="54"/>
        <v>0</v>
      </c>
      <c r="AF64" s="377">
        <f t="shared" si="54"/>
        <v>0</v>
      </c>
      <c r="AG64" s="378">
        <f t="shared" si="54"/>
        <v>0</v>
      </c>
      <c r="AH64" s="373">
        <f t="shared" si="54"/>
        <v>0</v>
      </c>
      <c r="AI64" s="374">
        <f t="shared" si="54"/>
        <v>0</v>
      </c>
      <c r="AJ64" s="374">
        <f t="shared" si="54"/>
        <v>0</v>
      </c>
      <c r="AK64" s="374">
        <f t="shared" si="54"/>
        <v>0</v>
      </c>
      <c r="AL64" s="375">
        <f t="shared" si="54"/>
        <v>0</v>
      </c>
      <c r="AM64" s="375">
        <f t="shared" si="55"/>
        <v>0</v>
      </c>
      <c r="AN64" s="375">
        <f t="shared" si="55"/>
        <v>0</v>
      </c>
      <c r="AO64" s="375">
        <f t="shared" si="55"/>
        <v>0</v>
      </c>
      <c r="AP64" s="375">
        <f t="shared" si="55"/>
        <v>0</v>
      </c>
      <c r="AQ64" s="375">
        <f t="shared" si="55"/>
        <v>0</v>
      </c>
      <c r="AR64" s="375">
        <f t="shared" si="55"/>
        <v>0</v>
      </c>
      <c r="AS64" s="375">
        <f t="shared" si="55"/>
        <v>0</v>
      </c>
      <c r="AT64" s="375">
        <f t="shared" si="55"/>
        <v>0</v>
      </c>
      <c r="AU64" s="375">
        <f t="shared" si="55"/>
        <v>0</v>
      </c>
      <c r="AV64" s="375">
        <f t="shared" si="55"/>
        <v>0</v>
      </c>
      <c r="AW64" s="375">
        <f t="shared" si="55"/>
        <v>0</v>
      </c>
      <c r="AX64" s="375">
        <f t="shared" si="55"/>
        <v>0</v>
      </c>
      <c r="AY64" s="379">
        <f t="shared" si="55"/>
        <v>0</v>
      </c>
      <c r="AZ64" s="380">
        <f t="shared" si="55"/>
        <v>0</v>
      </c>
      <c r="BB64" s="203">
        <f t="shared" si="56"/>
        <v>0</v>
      </c>
      <c r="BC64" s="204" t="str">
        <f t="shared" si="57"/>
        <v>-</v>
      </c>
    </row>
    <row r="65" spans="2:55" s="2" customFormat="1" ht="25.5" customHeight="1" x14ac:dyDescent="0.25">
      <c r="B65" s="163" t="s">
        <v>161</v>
      </c>
      <c r="C65" s="592" t="s">
        <v>162</v>
      </c>
      <c r="D65" s="582"/>
      <c r="E65" s="582"/>
      <c r="F65" s="642"/>
      <c r="G65" s="371">
        <f>SUM('Priedas 6'!$Z$60,'Priedas 6'!$AC$60,'Priedas 9'!$I$63,'Priedas 9'!$J$63,'Priedas 11'!$Z$61,'Priedas 11'!$AC$61,)</f>
        <v>0</v>
      </c>
      <c r="H65" s="372"/>
      <c r="I65" s="372"/>
      <c r="J65" s="372"/>
      <c r="K65" s="373">
        <f t="shared" si="36"/>
        <v>0</v>
      </c>
      <c r="L65" s="374">
        <f t="shared" si="37"/>
        <v>0</v>
      </c>
      <c r="M65" s="374">
        <f t="shared" si="38"/>
        <v>0</v>
      </c>
      <c r="N65" s="374">
        <f t="shared" si="39"/>
        <v>0</v>
      </c>
      <c r="O65" s="375">
        <f t="shared" si="40"/>
        <v>0</v>
      </c>
      <c r="P65" s="375">
        <f t="shared" si="41"/>
        <v>0</v>
      </c>
      <c r="Q65" s="375">
        <f t="shared" si="42"/>
        <v>0</v>
      </c>
      <c r="R65" s="375">
        <f t="shared" si="43"/>
        <v>0</v>
      </c>
      <c r="S65" s="375">
        <f t="shared" si="44"/>
        <v>0</v>
      </c>
      <c r="T65" s="375">
        <f t="shared" si="45"/>
        <v>0</v>
      </c>
      <c r="U65" s="375">
        <f t="shared" si="46"/>
        <v>0</v>
      </c>
      <c r="V65" s="375">
        <f t="shared" si="47"/>
        <v>0</v>
      </c>
      <c r="W65" s="375">
        <f t="shared" si="48"/>
        <v>0</v>
      </c>
      <c r="X65" s="375">
        <f t="shared" si="49"/>
        <v>0</v>
      </c>
      <c r="Y65" s="375">
        <f t="shared" si="50"/>
        <v>0</v>
      </c>
      <c r="Z65" s="375">
        <f t="shared" si="51"/>
        <v>0</v>
      </c>
      <c r="AA65" s="375">
        <f t="shared" si="52"/>
        <v>0</v>
      </c>
      <c r="AB65" s="375">
        <f t="shared" si="53"/>
        <v>0</v>
      </c>
      <c r="AC65" s="376">
        <f t="shared" ref="AC65:AL74" si="58">IFERROR(($H65*(AC$20/$H$20)),"0")+IFERROR(($I65*(AC$21/$I$21)),"0")+IFERROR(($J65*(AC$22/$J$22)),"0")</f>
        <v>0</v>
      </c>
      <c r="AD65" s="376">
        <f t="shared" si="58"/>
        <v>0</v>
      </c>
      <c r="AE65" s="376">
        <f t="shared" si="58"/>
        <v>0</v>
      </c>
      <c r="AF65" s="377">
        <f t="shared" si="58"/>
        <v>0</v>
      </c>
      <c r="AG65" s="378">
        <f t="shared" si="58"/>
        <v>0</v>
      </c>
      <c r="AH65" s="373">
        <f t="shared" si="58"/>
        <v>0</v>
      </c>
      <c r="AI65" s="374">
        <f t="shared" si="58"/>
        <v>0</v>
      </c>
      <c r="AJ65" s="374">
        <f t="shared" si="58"/>
        <v>0</v>
      </c>
      <c r="AK65" s="374">
        <f t="shared" si="58"/>
        <v>0</v>
      </c>
      <c r="AL65" s="375">
        <f t="shared" si="58"/>
        <v>0</v>
      </c>
      <c r="AM65" s="375">
        <f t="shared" ref="AM65:AZ74" si="59">IFERROR(($H65*(AM$20/$H$20)),"0")+IFERROR(($I65*(AM$21/$I$21)),"0")+IFERROR(($J65*(AM$22/$J$22)),"0")</f>
        <v>0</v>
      </c>
      <c r="AN65" s="375">
        <f t="shared" si="59"/>
        <v>0</v>
      </c>
      <c r="AO65" s="375">
        <f t="shared" si="59"/>
        <v>0</v>
      </c>
      <c r="AP65" s="375">
        <f t="shared" si="59"/>
        <v>0</v>
      </c>
      <c r="AQ65" s="375">
        <f t="shared" si="59"/>
        <v>0</v>
      </c>
      <c r="AR65" s="375">
        <f t="shared" si="59"/>
        <v>0</v>
      </c>
      <c r="AS65" s="375">
        <f t="shared" si="59"/>
        <v>0</v>
      </c>
      <c r="AT65" s="375">
        <f t="shared" si="59"/>
        <v>0</v>
      </c>
      <c r="AU65" s="375">
        <f t="shared" si="59"/>
        <v>0</v>
      </c>
      <c r="AV65" s="375">
        <f t="shared" si="59"/>
        <v>0</v>
      </c>
      <c r="AW65" s="375">
        <f t="shared" si="59"/>
        <v>0</v>
      </c>
      <c r="AX65" s="375">
        <f t="shared" si="59"/>
        <v>0</v>
      </c>
      <c r="AY65" s="379">
        <f t="shared" si="59"/>
        <v>0</v>
      </c>
      <c r="AZ65" s="380">
        <f t="shared" si="59"/>
        <v>0</v>
      </c>
      <c r="BB65" s="203">
        <f t="shared" si="56"/>
        <v>0</v>
      </c>
      <c r="BC65" s="204" t="str">
        <f t="shared" si="57"/>
        <v>-</v>
      </c>
    </row>
    <row r="66" spans="2:55" s="2" customFormat="1" ht="12.75" customHeight="1" x14ac:dyDescent="0.25">
      <c r="B66" s="163" t="s">
        <v>163</v>
      </c>
      <c r="C66" s="592" t="s">
        <v>164</v>
      </c>
      <c r="D66" s="582"/>
      <c r="E66" s="582"/>
      <c r="F66" s="642"/>
      <c r="G66" s="371">
        <f>SUM('Priedas 6'!$Z$61,'Priedas 6'!$AC$61,'Priedas 9'!$I$64,'Priedas 9'!$J$64,'Priedas 11'!$Z$62,'Priedas 11'!$AC$62,)</f>
        <v>0</v>
      </c>
      <c r="H66" s="372"/>
      <c r="I66" s="372"/>
      <c r="J66" s="372"/>
      <c r="K66" s="373">
        <f t="shared" si="36"/>
        <v>0</v>
      </c>
      <c r="L66" s="374">
        <f t="shared" si="37"/>
        <v>0</v>
      </c>
      <c r="M66" s="374">
        <f t="shared" si="38"/>
        <v>0</v>
      </c>
      <c r="N66" s="374">
        <f t="shared" si="39"/>
        <v>0</v>
      </c>
      <c r="O66" s="375">
        <f t="shared" si="40"/>
        <v>0</v>
      </c>
      <c r="P66" s="375">
        <f t="shared" si="41"/>
        <v>0</v>
      </c>
      <c r="Q66" s="375">
        <f t="shared" si="42"/>
        <v>0</v>
      </c>
      <c r="R66" s="375">
        <f t="shared" si="43"/>
        <v>0</v>
      </c>
      <c r="S66" s="375">
        <f t="shared" si="44"/>
        <v>0</v>
      </c>
      <c r="T66" s="375">
        <f t="shared" si="45"/>
        <v>0</v>
      </c>
      <c r="U66" s="375">
        <f t="shared" si="46"/>
        <v>0</v>
      </c>
      <c r="V66" s="375">
        <f t="shared" si="47"/>
        <v>0</v>
      </c>
      <c r="W66" s="375">
        <f t="shared" si="48"/>
        <v>0</v>
      </c>
      <c r="X66" s="375">
        <f t="shared" si="49"/>
        <v>0</v>
      </c>
      <c r="Y66" s="375">
        <f t="shared" si="50"/>
        <v>0</v>
      </c>
      <c r="Z66" s="375">
        <f t="shared" si="51"/>
        <v>0</v>
      </c>
      <c r="AA66" s="375">
        <f t="shared" si="52"/>
        <v>0</v>
      </c>
      <c r="AB66" s="375">
        <f t="shared" si="53"/>
        <v>0</v>
      </c>
      <c r="AC66" s="376">
        <f t="shared" si="58"/>
        <v>0</v>
      </c>
      <c r="AD66" s="376">
        <f t="shared" si="58"/>
        <v>0</v>
      </c>
      <c r="AE66" s="376">
        <f t="shared" si="58"/>
        <v>0</v>
      </c>
      <c r="AF66" s="377">
        <f t="shared" si="58"/>
        <v>0</v>
      </c>
      <c r="AG66" s="378">
        <f t="shared" si="58"/>
        <v>0</v>
      </c>
      <c r="AH66" s="373">
        <f t="shared" si="58"/>
        <v>0</v>
      </c>
      <c r="AI66" s="374">
        <f t="shared" si="58"/>
        <v>0</v>
      </c>
      <c r="AJ66" s="374">
        <f t="shared" si="58"/>
        <v>0</v>
      </c>
      <c r="AK66" s="374">
        <f t="shared" si="58"/>
        <v>0</v>
      </c>
      <c r="AL66" s="375">
        <f t="shared" si="58"/>
        <v>0</v>
      </c>
      <c r="AM66" s="375">
        <f t="shared" si="59"/>
        <v>0</v>
      </c>
      <c r="AN66" s="375">
        <f t="shared" si="59"/>
        <v>0</v>
      </c>
      <c r="AO66" s="375">
        <f t="shared" si="59"/>
        <v>0</v>
      </c>
      <c r="AP66" s="375">
        <f t="shared" si="59"/>
        <v>0</v>
      </c>
      <c r="AQ66" s="375">
        <f t="shared" si="59"/>
        <v>0</v>
      </c>
      <c r="AR66" s="375">
        <f t="shared" si="59"/>
        <v>0</v>
      </c>
      <c r="AS66" s="375">
        <f t="shared" si="59"/>
        <v>0</v>
      </c>
      <c r="AT66" s="375">
        <f t="shared" si="59"/>
        <v>0</v>
      </c>
      <c r="AU66" s="375">
        <f t="shared" si="59"/>
        <v>0</v>
      </c>
      <c r="AV66" s="375">
        <f t="shared" si="59"/>
        <v>0</v>
      </c>
      <c r="AW66" s="375">
        <f t="shared" si="59"/>
        <v>0</v>
      </c>
      <c r="AX66" s="375">
        <f t="shared" si="59"/>
        <v>0</v>
      </c>
      <c r="AY66" s="379">
        <f t="shared" si="59"/>
        <v>0</v>
      </c>
      <c r="AZ66" s="380">
        <f t="shared" si="59"/>
        <v>0</v>
      </c>
      <c r="BB66" s="203">
        <f t="shared" si="56"/>
        <v>0</v>
      </c>
      <c r="BC66" s="204" t="str">
        <f t="shared" si="57"/>
        <v>-</v>
      </c>
    </row>
    <row r="67" spans="2:55" s="2" customFormat="1" ht="12.75" customHeight="1" x14ac:dyDescent="0.25">
      <c r="B67" s="163" t="s">
        <v>165</v>
      </c>
      <c r="C67" s="802" t="s">
        <v>166</v>
      </c>
      <c r="D67" s="803"/>
      <c r="E67" s="803"/>
      <c r="F67" s="804"/>
      <c r="G67" s="371">
        <f>SUM('Priedas 6'!$Z$62,'Priedas 6'!$AC$62,'Priedas 9'!$I$65,'Priedas 9'!$J$65,'Priedas 11'!$Z$63,'Priedas 11'!$AC$63,)</f>
        <v>0</v>
      </c>
      <c r="H67" s="372"/>
      <c r="I67" s="372"/>
      <c r="J67" s="372"/>
      <c r="K67" s="373">
        <f t="shared" si="36"/>
        <v>0</v>
      </c>
      <c r="L67" s="374">
        <f t="shared" si="37"/>
        <v>0</v>
      </c>
      <c r="M67" s="374">
        <f t="shared" si="38"/>
        <v>0</v>
      </c>
      <c r="N67" s="374">
        <f t="shared" si="39"/>
        <v>0</v>
      </c>
      <c r="O67" s="375">
        <f t="shared" si="40"/>
        <v>0</v>
      </c>
      <c r="P67" s="375">
        <f t="shared" si="41"/>
        <v>0</v>
      </c>
      <c r="Q67" s="375">
        <f t="shared" si="42"/>
        <v>0</v>
      </c>
      <c r="R67" s="375">
        <f t="shared" si="43"/>
        <v>0</v>
      </c>
      <c r="S67" s="375">
        <f t="shared" si="44"/>
        <v>0</v>
      </c>
      <c r="T67" s="375">
        <f t="shared" si="45"/>
        <v>0</v>
      </c>
      <c r="U67" s="375">
        <f t="shared" si="46"/>
        <v>0</v>
      </c>
      <c r="V67" s="375">
        <f t="shared" si="47"/>
        <v>0</v>
      </c>
      <c r="W67" s="375">
        <f t="shared" si="48"/>
        <v>0</v>
      </c>
      <c r="X67" s="375">
        <f t="shared" si="49"/>
        <v>0</v>
      </c>
      <c r="Y67" s="375">
        <f t="shared" si="50"/>
        <v>0</v>
      </c>
      <c r="Z67" s="375">
        <f t="shared" si="51"/>
        <v>0</v>
      </c>
      <c r="AA67" s="375">
        <f t="shared" si="52"/>
        <v>0</v>
      </c>
      <c r="AB67" s="375">
        <f t="shared" si="53"/>
        <v>0</v>
      </c>
      <c r="AC67" s="376">
        <f t="shared" si="58"/>
        <v>0</v>
      </c>
      <c r="AD67" s="376">
        <f t="shared" si="58"/>
        <v>0</v>
      </c>
      <c r="AE67" s="376">
        <f t="shared" si="58"/>
        <v>0</v>
      </c>
      <c r="AF67" s="377">
        <f t="shared" si="58"/>
        <v>0</v>
      </c>
      <c r="AG67" s="378">
        <f t="shared" si="58"/>
        <v>0</v>
      </c>
      <c r="AH67" s="373">
        <f t="shared" si="58"/>
        <v>0</v>
      </c>
      <c r="AI67" s="374">
        <f t="shared" si="58"/>
        <v>0</v>
      </c>
      <c r="AJ67" s="374">
        <f t="shared" si="58"/>
        <v>0</v>
      </c>
      <c r="AK67" s="374">
        <f t="shared" si="58"/>
        <v>0</v>
      </c>
      <c r="AL67" s="375">
        <f t="shared" si="58"/>
        <v>0</v>
      </c>
      <c r="AM67" s="375">
        <f t="shared" si="59"/>
        <v>0</v>
      </c>
      <c r="AN67" s="375">
        <f t="shared" si="59"/>
        <v>0</v>
      </c>
      <c r="AO67" s="375">
        <f t="shared" si="59"/>
        <v>0</v>
      </c>
      <c r="AP67" s="375">
        <f t="shared" si="59"/>
        <v>0</v>
      </c>
      <c r="AQ67" s="375">
        <f t="shared" si="59"/>
        <v>0</v>
      </c>
      <c r="AR67" s="375">
        <f t="shared" si="59"/>
        <v>0</v>
      </c>
      <c r="AS67" s="375">
        <f t="shared" si="59"/>
        <v>0</v>
      </c>
      <c r="AT67" s="375">
        <f t="shared" si="59"/>
        <v>0</v>
      </c>
      <c r="AU67" s="375">
        <f t="shared" si="59"/>
        <v>0</v>
      </c>
      <c r="AV67" s="375">
        <f t="shared" si="59"/>
        <v>0</v>
      </c>
      <c r="AW67" s="375">
        <f t="shared" si="59"/>
        <v>0</v>
      </c>
      <c r="AX67" s="375">
        <f t="shared" si="59"/>
        <v>0</v>
      </c>
      <c r="AY67" s="379">
        <f t="shared" si="59"/>
        <v>0</v>
      </c>
      <c r="AZ67" s="380">
        <f t="shared" si="59"/>
        <v>0</v>
      </c>
      <c r="BB67" s="203">
        <f t="shared" si="56"/>
        <v>0</v>
      </c>
      <c r="BC67" s="204" t="str">
        <f t="shared" si="57"/>
        <v>-</v>
      </c>
    </row>
    <row r="68" spans="2:55" s="2" customFormat="1" ht="12.75" customHeight="1" x14ac:dyDescent="0.25">
      <c r="B68" s="163" t="s">
        <v>167</v>
      </c>
      <c r="C68" s="802" t="s">
        <v>168</v>
      </c>
      <c r="D68" s="803"/>
      <c r="E68" s="803"/>
      <c r="F68" s="804"/>
      <c r="G68" s="371">
        <f>SUM('Priedas 6'!$Z$63,'Priedas 6'!$AC$63,'Priedas 9'!$I$66,'Priedas 9'!$J$66,'Priedas 11'!$Z$64,'Priedas 11'!$AC$64,)</f>
        <v>0</v>
      </c>
      <c r="H68" s="372"/>
      <c r="I68" s="372"/>
      <c r="J68" s="372"/>
      <c r="K68" s="373">
        <f t="shared" si="36"/>
        <v>0</v>
      </c>
      <c r="L68" s="374">
        <f t="shared" si="37"/>
        <v>0</v>
      </c>
      <c r="M68" s="374">
        <f t="shared" si="38"/>
        <v>0</v>
      </c>
      <c r="N68" s="374">
        <f t="shared" si="39"/>
        <v>0</v>
      </c>
      <c r="O68" s="375">
        <f t="shared" si="40"/>
        <v>0</v>
      </c>
      <c r="P68" s="375">
        <f t="shared" si="41"/>
        <v>0</v>
      </c>
      <c r="Q68" s="375">
        <f t="shared" si="42"/>
        <v>0</v>
      </c>
      <c r="R68" s="375">
        <f t="shared" si="43"/>
        <v>0</v>
      </c>
      <c r="S68" s="375">
        <f t="shared" si="44"/>
        <v>0</v>
      </c>
      <c r="T68" s="375">
        <f t="shared" si="45"/>
        <v>0</v>
      </c>
      <c r="U68" s="375">
        <f t="shared" si="46"/>
        <v>0</v>
      </c>
      <c r="V68" s="375">
        <f t="shared" si="47"/>
        <v>0</v>
      </c>
      <c r="W68" s="375">
        <f t="shared" si="48"/>
        <v>0</v>
      </c>
      <c r="X68" s="375">
        <f t="shared" si="49"/>
        <v>0</v>
      </c>
      <c r="Y68" s="375">
        <f t="shared" si="50"/>
        <v>0</v>
      </c>
      <c r="Z68" s="375">
        <f t="shared" si="51"/>
        <v>0</v>
      </c>
      <c r="AA68" s="375">
        <f t="shared" si="52"/>
        <v>0</v>
      </c>
      <c r="AB68" s="375">
        <f t="shared" si="53"/>
        <v>0</v>
      </c>
      <c r="AC68" s="376">
        <f t="shared" si="58"/>
        <v>0</v>
      </c>
      <c r="AD68" s="376">
        <f t="shared" si="58"/>
        <v>0</v>
      </c>
      <c r="AE68" s="376">
        <f t="shared" si="58"/>
        <v>0</v>
      </c>
      <c r="AF68" s="377">
        <f t="shared" si="58"/>
        <v>0</v>
      </c>
      <c r="AG68" s="378">
        <f t="shared" si="58"/>
        <v>0</v>
      </c>
      <c r="AH68" s="373">
        <f t="shared" si="58"/>
        <v>0</v>
      </c>
      <c r="AI68" s="374">
        <f t="shared" si="58"/>
        <v>0</v>
      </c>
      <c r="AJ68" s="374">
        <f t="shared" si="58"/>
        <v>0</v>
      </c>
      <c r="AK68" s="374">
        <f t="shared" si="58"/>
        <v>0</v>
      </c>
      <c r="AL68" s="375">
        <f t="shared" si="58"/>
        <v>0</v>
      </c>
      <c r="AM68" s="375">
        <f t="shared" si="59"/>
        <v>0</v>
      </c>
      <c r="AN68" s="375">
        <f t="shared" si="59"/>
        <v>0</v>
      </c>
      <c r="AO68" s="375">
        <f t="shared" si="59"/>
        <v>0</v>
      </c>
      <c r="AP68" s="375">
        <f t="shared" si="59"/>
        <v>0</v>
      </c>
      <c r="AQ68" s="375">
        <f t="shared" si="59"/>
        <v>0</v>
      </c>
      <c r="AR68" s="375">
        <f t="shared" si="59"/>
        <v>0</v>
      </c>
      <c r="AS68" s="375">
        <f t="shared" si="59"/>
        <v>0</v>
      </c>
      <c r="AT68" s="375">
        <f t="shared" si="59"/>
        <v>0</v>
      </c>
      <c r="AU68" s="375">
        <f t="shared" si="59"/>
        <v>0</v>
      </c>
      <c r="AV68" s="375">
        <f t="shared" si="59"/>
        <v>0</v>
      </c>
      <c r="AW68" s="375">
        <f t="shared" si="59"/>
        <v>0</v>
      </c>
      <c r="AX68" s="375">
        <f t="shared" si="59"/>
        <v>0</v>
      </c>
      <c r="AY68" s="379">
        <f t="shared" si="59"/>
        <v>0</v>
      </c>
      <c r="AZ68" s="380">
        <f t="shared" si="59"/>
        <v>0</v>
      </c>
      <c r="BB68" s="203">
        <f t="shared" si="56"/>
        <v>0</v>
      </c>
      <c r="BC68" s="204" t="str">
        <f t="shared" si="57"/>
        <v>-</v>
      </c>
    </row>
    <row r="69" spans="2:55" s="2" customFormat="1" ht="24.75" customHeight="1" x14ac:dyDescent="0.25">
      <c r="B69" s="163" t="s">
        <v>169</v>
      </c>
      <c r="C69" s="802" t="s">
        <v>170</v>
      </c>
      <c r="D69" s="803"/>
      <c r="E69" s="803"/>
      <c r="F69" s="804"/>
      <c r="G69" s="371">
        <f>SUM('Priedas 6'!$Z$64,'Priedas 6'!$AC$64,'Priedas 9'!$I$67,'Priedas 9'!$J$67,'Priedas 11'!$Z$65,'Priedas 11'!$AC$65,)</f>
        <v>0</v>
      </c>
      <c r="H69" s="372"/>
      <c r="I69" s="372"/>
      <c r="J69" s="372"/>
      <c r="K69" s="373">
        <f t="shared" si="36"/>
        <v>0</v>
      </c>
      <c r="L69" s="374">
        <f t="shared" si="37"/>
        <v>0</v>
      </c>
      <c r="M69" s="374">
        <f t="shared" si="38"/>
        <v>0</v>
      </c>
      <c r="N69" s="374">
        <f t="shared" si="39"/>
        <v>0</v>
      </c>
      <c r="O69" s="375">
        <f t="shared" si="40"/>
        <v>0</v>
      </c>
      <c r="P69" s="375">
        <f t="shared" si="41"/>
        <v>0</v>
      </c>
      <c r="Q69" s="375">
        <f t="shared" si="42"/>
        <v>0</v>
      </c>
      <c r="R69" s="375">
        <f t="shared" si="43"/>
        <v>0</v>
      </c>
      <c r="S69" s="375">
        <f t="shared" si="44"/>
        <v>0</v>
      </c>
      <c r="T69" s="375">
        <f t="shared" si="45"/>
        <v>0</v>
      </c>
      <c r="U69" s="375">
        <f t="shared" si="46"/>
        <v>0</v>
      </c>
      <c r="V69" s="375">
        <f t="shared" si="47"/>
        <v>0</v>
      </c>
      <c r="W69" s="375">
        <f t="shared" si="48"/>
        <v>0</v>
      </c>
      <c r="X69" s="375">
        <f t="shared" si="49"/>
        <v>0</v>
      </c>
      <c r="Y69" s="375">
        <f t="shared" si="50"/>
        <v>0</v>
      </c>
      <c r="Z69" s="375">
        <f t="shared" si="51"/>
        <v>0</v>
      </c>
      <c r="AA69" s="375">
        <f t="shared" si="52"/>
        <v>0</v>
      </c>
      <c r="AB69" s="375">
        <f t="shared" si="53"/>
        <v>0</v>
      </c>
      <c r="AC69" s="376">
        <f t="shared" si="58"/>
        <v>0</v>
      </c>
      <c r="AD69" s="376">
        <f t="shared" si="58"/>
        <v>0</v>
      </c>
      <c r="AE69" s="376">
        <f t="shared" si="58"/>
        <v>0</v>
      </c>
      <c r="AF69" s="377">
        <f t="shared" si="58"/>
        <v>0</v>
      </c>
      <c r="AG69" s="378">
        <f t="shared" si="58"/>
        <v>0</v>
      </c>
      <c r="AH69" s="373">
        <f t="shared" si="58"/>
        <v>0</v>
      </c>
      <c r="AI69" s="374">
        <f t="shared" si="58"/>
        <v>0</v>
      </c>
      <c r="AJ69" s="374">
        <f t="shared" si="58"/>
        <v>0</v>
      </c>
      <c r="AK69" s="374">
        <f t="shared" si="58"/>
        <v>0</v>
      </c>
      <c r="AL69" s="375">
        <f t="shared" si="58"/>
        <v>0</v>
      </c>
      <c r="AM69" s="375">
        <f t="shared" si="59"/>
        <v>0</v>
      </c>
      <c r="AN69" s="375">
        <f t="shared" si="59"/>
        <v>0</v>
      </c>
      <c r="AO69" s="375">
        <f t="shared" si="59"/>
        <v>0</v>
      </c>
      <c r="AP69" s="375">
        <f t="shared" si="59"/>
        <v>0</v>
      </c>
      <c r="AQ69" s="375">
        <f t="shared" si="59"/>
        <v>0</v>
      </c>
      <c r="AR69" s="375">
        <f t="shared" si="59"/>
        <v>0</v>
      </c>
      <c r="AS69" s="375">
        <f t="shared" si="59"/>
        <v>0</v>
      </c>
      <c r="AT69" s="375">
        <f t="shared" si="59"/>
        <v>0</v>
      </c>
      <c r="AU69" s="375">
        <f t="shared" si="59"/>
        <v>0</v>
      </c>
      <c r="AV69" s="375">
        <f t="shared" si="59"/>
        <v>0</v>
      </c>
      <c r="AW69" s="375">
        <f t="shared" si="59"/>
        <v>0</v>
      </c>
      <c r="AX69" s="375">
        <f t="shared" si="59"/>
        <v>0</v>
      </c>
      <c r="AY69" s="379">
        <f t="shared" si="59"/>
        <v>0</v>
      </c>
      <c r="AZ69" s="380">
        <f t="shared" si="59"/>
        <v>0</v>
      </c>
      <c r="BB69" s="203">
        <f t="shared" si="56"/>
        <v>0</v>
      </c>
      <c r="BC69" s="204" t="str">
        <f t="shared" si="57"/>
        <v>-</v>
      </c>
    </row>
    <row r="70" spans="2:55" s="2" customFormat="1" ht="24.75" customHeight="1" x14ac:dyDescent="0.25">
      <c r="B70" s="163" t="s">
        <v>171</v>
      </c>
      <c r="C70" s="802" t="s">
        <v>172</v>
      </c>
      <c r="D70" s="803"/>
      <c r="E70" s="803"/>
      <c r="F70" s="804"/>
      <c r="G70" s="371">
        <f>SUM('Priedas 6'!$Z$65,'Priedas 6'!$AC$65,'Priedas 9'!$I$68,'Priedas 9'!$J$68,'Priedas 11'!$Z$66,'Priedas 11'!$AC$66,)</f>
        <v>0</v>
      </c>
      <c r="H70" s="372"/>
      <c r="I70" s="372"/>
      <c r="J70" s="372"/>
      <c r="K70" s="373">
        <f t="shared" si="36"/>
        <v>0</v>
      </c>
      <c r="L70" s="374">
        <f t="shared" si="37"/>
        <v>0</v>
      </c>
      <c r="M70" s="374">
        <f t="shared" si="38"/>
        <v>0</v>
      </c>
      <c r="N70" s="374">
        <f t="shared" si="39"/>
        <v>0</v>
      </c>
      <c r="O70" s="375">
        <f t="shared" si="40"/>
        <v>0</v>
      </c>
      <c r="P70" s="375">
        <f t="shared" si="41"/>
        <v>0</v>
      </c>
      <c r="Q70" s="375">
        <f t="shared" si="42"/>
        <v>0</v>
      </c>
      <c r="R70" s="375">
        <f t="shared" si="43"/>
        <v>0</v>
      </c>
      <c r="S70" s="375">
        <f t="shared" si="44"/>
        <v>0</v>
      </c>
      <c r="T70" s="375">
        <f t="shared" si="45"/>
        <v>0</v>
      </c>
      <c r="U70" s="375">
        <f t="shared" si="46"/>
        <v>0</v>
      </c>
      <c r="V70" s="375">
        <f t="shared" si="47"/>
        <v>0</v>
      </c>
      <c r="W70" s="375">
        <f t="shared" si="48"/>
        <v>0</v>
      </c>
      <c r="X70" s="375">
        <f t="shared" si="49"/>
        <v>0</v>
      </c>
      <c r="Y70" s="375">
        <f t="shared" si="50"/>
        <v>0</v>
      </c>
      <c r="Z70" s="375">
        <f t="shared" si="51"/>
        <v>0</v>
      </c>
      <c r="AA70" s="375">
        <f t="shared" si="52"/>
        <v>0</v>
      </c>
      <c r="AB70" s="375">
        <f t="shared" si="53"/>
        <v>0</v>
      </c>
      <c r="AC70" s="376">
        <f t="shared" si="58"/>
        <v>0</v>
      </c>
      <c r="AD70" s="376">
        <f t="shared" si="58"/>
        <v>0</v>
      </c>
      <c r="AE70" s="376">
        <f t="shared" si="58"/>
        <v>0</v>
      </c>
      <c r="AF70" s="377">
        <f t="shared" si="58"/>
        <v>0</v>
      </c>
      <c r="AG70" s="378">
        <f t="shared" si="58"/>
        <v>0</v>
      </c>
      <c r="AH70" s="373">
        <f t="shared" si="58"/>
        <v>0</v>
      </c>
      <c r="AI70" s="374">
        <f t="shared" si="58"/>
        <v>0</v>
      </c>
      <c r="AJ70" s="374">
        <f t="shared" si="58"/>
        <v>0</v>
      </c>
      <c r="AK70" s="374">
        <f t="shared" si="58"/>
        <v>0</v>
      </c>
      <c r="AL70" s="375">
        <f t="shared" si="58"/>
        <v>0</v>
      </c>
      <c r="AM70" s="375">
        <f t="shared" si="59"/>
        <v>0</v>
      </c>
      <c r="AN70" s="375">
        <f t="shared" si="59"/>
        <v>0</v>
      </c>
      <c r="AO70" s="375">
        <f t="shared" si="59"/>
        <v>0</v>
      </c>
      <c r="AP70" s="375">
        <f t="shared" si="59"/>
        <v>0</v>
      </c>
      <c r="AQ70" s="375">
        <f t="shared" si="59"/>
        <v>0</v>
      </c>
      <c r="AR70" s="375">
        <f t="shared" si="59"/>
        <v>0</v>
      </c>
      <c r="AS70" s="375">
        <f t="shared" si="59"/>
        <v>0</v>
      </c>
      <c r="AT70" s="375">
        <f t="shared" si="59"/>
        <v>0</v>
      </c>
      <c r="AU70" s="375">
        <f t="shared" si="59"/>
        <v>0</v>
      </c>
      <c r="AV70" s="375">
        <f t="shared" si="59"/>
        <v>0</v>
      </c>
      <c r="AW70" s="375">
        <f t="shared" si="59"/>
        <v>0</v>
      </c>
      <c r="AX70" s="375">
        <f t="shared" si="59"/>
        <v>0</v>
      </c>
      <c r="AY70" s="379">
        <f t="shared" si="59"/>
        <v>0</v>
      </c>
      <c r="AZ70" s="380">
        <f t="shared" si="59"/>
        <v>0</v>
      </c>
      <c r="BB70" s="203">
        <f t="shared" si="56"/>
        <v>0</v>
      </c>
      <c r="BC70" s="204" t="str">
        <f t="shared" si="57"/>
        <v>-</v>
      </c>
    </row>
    <row r="71" spans="2:55" s="2" customFormat="1" ht="12.75" customHeight="1" x14ac:dyDescent="0.25">
      <c r="B71" s="163" t="s">
        <v>173</v>
      </c>
      <c r="C71" s="802" t="s">
        <v>174</v>
      </c>
      <c r="D71" s="803"/>
      <c r="E71" s="803"/>
      <c r="F71" s="804"/>
      <c r="G71" s="371">
        <f>SUM('Priedas 6'!$Z$66,'Priedas 6'!$AC$66,'Priedas 9'!$I$69,'Priedas 9'!$J$69,'Priedas 11'!$Z$67,'Priedas 11'!$AC$67,)</f>
        <v>0</v>
      </c>
      <c r="H71" s="372"/>
      <c r="I71" s="372"/>
      <c r="J71" s="372"/>
      <c r="K71" s="373">
        <f t="shared" si="36"/>
        <v>0</v>
      </c>
      <c r="L71" s="374">
        <f t="shared" si="37"/>
        <v>0</v>
      </c>
      <c r="M71" s="374">
        <f t="shared" si="38"/>
        <v>0</v>
      </c>
      <c r="N71" s="374">
        <f t="shared" si="39"/>
        <v>0</v>
      </c>
      <c r="O71" s="375">
        <f t="shared" si="40"/>
        <v>0</v>
      </c>
      <c r="P71" s="375">
        <f t="shared" si="41"/>
        <v>0</v>
      </c>
      <c r="Q71" s="375">
        <f t="shared" si="42"/>
        <v>0</v>
      </c>
      <c r="R71" s="375">
        <f t="shared" si="43"/>
        <v>0</v>
      </c>
      <c r="S71" s="375">
        <f t="shared" si="44"/>
        <v>0</v>
      </c>
      <c r="T71" s="375">
        <f t="shared" si="45"/>
        <v>0</v>
      </c>
      <c r="U71" s="375">
        <f t="shared" si="46"/>
        <v>0</v>
      </c>
      <c r="V71" s="375">
        <f t="shared" si="47"/>
        <v>0</v>
      </c>
      <c r="W71" s="375">
        <f t="shared" si="48"/>
        <v>0</v>
      </c>
      <c r="X71" s="375">
        <f t="shared" si="49"/>
        <v>0</v>
      </c>
      <c r="Y71" s="375">
        <f t="shared" si="50"/>
        <v>0</v>
      </c>
      <c r="Z71" s="375">
        <f t="shared" si="51"/>
        <v>0</v>
      </c>
      <c r="AA71" s="375">
        <f t="shared" si="52"/>
        <v>0</v>
      </c>
      <c r="AB71" s="375">
        <f t="shared" si="53"/>
        <v>0</v>
      </c>
      <c r="AC71" s="376">
        <f t="shared" si="58"/>
        <v>0</v>
      </c>
      <c r="AD71" s="376">
        <f t="shared" si="58"/>
        <v>0</v>
      </c>
      <c r="AE71" s="376">
        <f t="shared" si="58"/>
        <v>0</v>
      </c>
      <c r="AF71" s="377">
        <f t="shared" si="58"/>
        <v>0</v>
      </c>
      <c r="AG71" s="378">
        <f t="shared" si="58"/>
        <v>0</v>
      </c>
      <c r="AH71" s="373">
        <f t="shared" si="58"/>
        <v>0</v>
      </c>
      <c r="AI71" s="374">
        <f t="shared" si="58"/>
        <v>0</v>
      </c>
      <c r="AJ71" s="374">
        <f t="shared" si="58"/>
        <v>0</v>
      </c>
      <c r="AK71" s="374">
        <f t="shared" si="58"/>
        <v>0</v>
      </c>
      <c r="AL71" s="375">
        <f t="shared" si="58"/>
        <v>0</v>
      </c>
      <c r="AM71" s="375">
        <f t="shared" si="59"/>
        <v>0</v>
      </c>
      <c r="AN71" s="375">
        <f t="shared" si="59"/>
        <v>0</v>
      </c>
      <c r="AO71" s="375">
        <f t="shared" si="59"/>
        <v>0</v>
      </c>
      <c r="AP71" s="375">
        <f t="shared" si="59"/>
        <v>0</v>
      </c>
      <c r="AQ71" s="375">
        <f t="shared" si="59"/>
        <v>0</v>
      </c>
      <c r="AR71" s="375">
        <f t="shared" si="59"/>
        <v>0</v>
      </c>
      <c r="AS71" s="375">
        <f t="shared" si="59"/>
        <v>0</v>
      </c>
      <c r="AT71" s="375">
        <f t="shared" si="59"/>
        <v>0</v>
      </c>
      <c r="AU71" s="375">
        <f t="shared" si="59"/>
        <v>0</v>
      </c>
      <c r="AV71" s="375">
        <f t="shared" si="59"/>
        <v>0</v>
      </c>
      <c r="AW71" s="375">
        <f t="shared" si="59"/>
        <v>0</v>
      </c>
      <c r="AX71" s="375">
        <f t="shared" si="59"/>
        <v>0</v>
      </c>
      <c r="AY71" s="379">
        <f t="shared" si="59"/>
        <v>0</v>
      </c>
      <c r="AZ71" s="380">
        <f t="shared" si="59"/>
        <v>0</v>
      </c>
      <c r="BB71" s="203">
        <f t="shared" si="56"/>
        <v>0</v>
      </c>
      <c r="BC71" s="204" t="str">
        <f t="shared" si="57"/>
        <v>-</v>
      </c>
    </row>
    <row r="72" spans="2:55" s="2" customFormat="1" ht="24.75" customHeight="1" x14ac:dyDescent="0.25">
      <c r="B72" s="163" t="s">
        <v>175</v>
      </c>
      <c r="C72" s="802" t="s">
        <v>176</v>
      </c>
      <c r="D72" s="803"/>
      <c r="E72" s="803"/>
      <c r="F72" s="804"/>
      <c r="G72" s="371">
        <f>SUM('Priedas 6'!$Z$67,'Priedas 6'!$AC$67,'Priedas 9'!$I$70,'Priedas 9'!$J$70,'Priedas 11'!$Z$68,'Priedas 11'!$AC$68,)</f>
        <v>0</v>
      </c>
      <c r="H72" s="372"/>
      <c r="I72" s="372"/>
      <c r="J72" s="372"/>
      <c r="K72" s="373">
        <f t="shared" si="36"/>
        <v>0</v>
      </c>
      <c r="L72" s="374">
        <f t="shared" si="37"/>
        <v>0</v>
      </c>
      <c r="M72" s="374">
        <f t="shared" si="38"/>
        <v>0</v>
      </c>
      <c r="N72" s="374">
        <f t="shared" si="39"/>
        <v>0</v>
      </c>
      <c r="O72" s="375">
        <f t="shared" si="40"/>
        <v>0</v>
      </c>
      <c r="P72" s="375">
        <f t="shared" si="41"/>
        <v>0</v>
      </c>
      <c r="Q72" s="375">
        <f t="shared" si="42"/>
        <v>0</v>
      </c>
      <c r="R72" s="375">
        <f t="shared" si="43"/>
        <v>0</v>
      </c>
      <c r="S72" s="375">
        <f t="shared" si="44"/>
        <v>0</v>
      </c>
      <c r="T72" s="375">
        <f t="shared" si="45"/>
        <v>0</v>
      </c>
      <c r="U72" s="375">
        <f t="shared" si="46"/>
        <v>0</v>
      </c>
      <c r="V72" s="375">
        <f t="shared" si="47"/>
        <v>0</v>
      </c>
      <c r="W72" s="375">
        <f t="shared" si="48"/>
        <v>0</v>
      </c>
      <c r="X72" s="375">
        <f t="shared" si="49"/>
        <v>0</v>
      </c>
      <c r="Y72" s="375">
        <f t="shared" si="50"/>
        <v>0</v>
      </c>
      <c r="Z72" s="375">
        <f t="shared" si="51"/>
        <v>0</v>
      </c>
      <c r="AA72" s="375">
        <f t="shared" si="52"/>
        <v>0</v>
      </c>
      <c r="AB72" s="375">
        <f t="shared" si="53"/>
        <v>0</v>
      </c>
      <c r="AC72" s="376">
        <f t="shared" si="58"/>
        <v>0</v>
      </c>
      <c r="AD72" s="376">
        <f t="shared" si="58"/>
        <v>0</v>
      </c>
      <c r="AE72" s="376">
        <f t="shared" si="58"/>
        <v>0</v>
      </c>
      <c r="AF72" s="377">
        <f t="shared" si="58"/>
        <v>0</v>
      </c>
      <c r="AG72" s="378">
        <f t="shared" si="58"/>
        <v>0</v>
      </c>
      <c r="AH72" s="373">
        <f t="shared" si="58"/>
        <v>0</v>
      </c>
      <c r="AI72" s="374">
        <f t="shared" si="58"/>
        <v>0</v>
      </c>
      <c r="AJ72" s="374">
        <f t="shared" si="58"/>
        <v>0</v>
      </c>
      <c r="AK72" s="374">
        <f t="shared" si="58"/>
        <v>0</v>
      </c>
      <c r="AL72" s="375">
        <f t="shared" si="58"/>
        <v>0</v>
      </c>
      <c r="AM72" s="375">
        <f t="shared" si="59"/>
        <v>0</v>
      </c>
      <c r="AN72" s="375">
        <f t="shared" si="59"/>
        <v>0</v>
      </c>
      <c r="AO72" s="375">
        <f t="shared" si="59"/>
        <v>0</v>
      </c>
      <c r="AP72" s="375">
        <f t="shared" si="59"/>
        <v>0</v>
      </c>
      <c r="AQ72" s="375">
        <f t="shared" si="59"/>
        <v>0</v>
      </c>
      <c r="AR72" s="375">
        <f t="shared" si="59"/>
        <v>0</v>
      </c>
      <c r="AS72" s="375">
        <f t="shared" si="59"/>
        <v>0</v>
      </c>
      <c r="AT72" s="375">
        <f t="shared" si="59"/>
        <v>0</v>
      </c>
      <c r="AU72" s="375">
        <f t="shared" si="59"/>
        <v>0</v>
      </c>
      <c r="AV72" s="375">
        <f t="shared" si="59"/>
        <v>0</v>
      </c>
      <c r="AW72" s="375">
        <f t="shared" si="59"/>
        <v>0</v>
      </c>
      <c r="AX72" s="375">
        <f t="shared" si="59"/>
        <v>0</v>
      </c>
      <c r="AY72" s="379">
        <f t="shared" si="59"/>
        <v>0</v>
      </c>
      <c r="AZ72" s="380">
        <f t="shared" si="59"/>
        <v>0</v>
      </c>
      <c r="BB72" s="203">
        <f t="shared" si="56"/>
        <v>0</v>
      </c>
      <c r="BC72" s="204" t="str">
        <f t="shared" si="57"/>
        <v>-</v>
      </c>
    </row>
    <row r="73" spans="2:55" s="2" customFormat="1" ht="24.75" customHeight="1" x14ac:dyDescent="0.25">
      <c r="B73" s="163" t="s">
        <v>177</v>
      </c>
      <c r="C73" s="802" t="s">
        <v>178</v>
      </c>
      <c r="D73" s="803"/>
      <c r="E73" s="803"/>
      <c r="F73" s="804"/>
      <c r="G73" s="371">
        <f>SUM('Priedas 6'!$Z$68,'Priedas 6'!$AC$68,'Priedas 9'!$I$71,'Priedas 9'!$J$71,'Priedas 11'!$Z$69,'Priedas 11'!$AC$69,)</f>
        <v>0</v>
      </c>
      <c r="H73" s="372"/>
      <c r="I73" s="372"/>
      <c r="J73" s="372"/>
      <c r="K73" s="373">
        <f t="shared" si="36"/>
        <v>0</v>
      </c>
      <c r="L73" s="374">
        <f t="shared" si="37"/>
        <v>0</v>
      </c>
      <c r="M73" s="374">
        <f t="shared" si="38"/>
        <v>0</v>
      </c>
      <c r="N73" s="374">
        <f t="shared" si="39"/>
        <v>0</v>
      </c>
      <c r="O73" s="375">
        <f t="shared" si="40"/>
        <v>0</v>
      </c>
      <c r="P73" s="375">
        <f t="shared" si="41"/>
        <v>0</v>
      </c>
      <c r="Q73" s="375">
        <f t="shared" si="42"/>
        <v>0</v>
      </c>
      <c r="R73" s="375">
        <f t="shared" si="43"/>
        <v>0</v>
      </c>
      <c r="S73" s="375">
        <f t="shared" si="44"/>
        <v>0</v>
      </c>
      <c r="T73" s="375">
        <f t="shared" si="45"/>
        <v>0</v>
      </c>
      <c r="U73" s="375">
        <f t="shared" si="46"/>
        <v>0</v>
      </c>
      <c r="V73" s="375">
        <f t="shared" si="47"/>
        <v>0</v>
      </c>
      <c r="W73" s="375">
        <f t="shared" si="48"/>
        <v>0</v>
      </c>
      <c r="X73" s="375">
        <f t="shared" si="49"/>
        <v>0</v>
      </c>
      <c r="Y73" s="375">
        <f t="shared" si="50"/>
        <v>0</v>
      </c>
      <c r="Z73" s="375">
        <f t="shared" si="51"/>
        <v>0</v>
      </c>
      <c r="AA73" s="375">
        <f t="shared" si="52"/>
        <v>0</v>
      </c>
      <c r="AB73" s="375">
        <f t="shared" si="53"/>
        <v>0</v>
      </c>
      <c r="AC73" s="376">
        <f t="shared" si="58"/>
        <v>0</v>
      </c>
      <c r="AD73" s="376">
        <f t="shared" si="58"/>
        <v>0</v>
      </c>
      <c r="AE73" s="376">
        <f t="shared" si="58"/>
        <v>0</v>
      </c>
      <c r="AF73" s="377">
        <f t="shared" si="58"/>
        <v>0</v>
      </c>
      <c r="AG73" s="378">
        <f t="shared" si="58"/>
        <v>0</v>
      </c>
      <c r="AH73" s="373">
        <f t="shared" si="58"/>
        <v>0</v>
      </c>
      <c r="AI73" s="374">
        <f t="shared" si="58"/>
        <v>0</v>
      </c>
      <c r="AJ73" s="374">
        <f t="shared" si="58"/>
        <v>0</v>
      </c>
      <c r="AK73" s="374">
        <f t="shared" si="58"/>
        <v>0</v>
      </c>
      <c r="AL73" s="375">
        <f t="shared" si="58"/>
        <v>0</v>
      </c>
      <c r="AM73" s="375">
        <f t="shared" si="59"/>
        <v>0</v>
      </c>
      <c r="AN73" s="375">
        <f t="shared" si="59"/>
        <v>0</v>
      </c>
      <c r="AO73" s="375">
        <f t="shared" si="59"/>
        <v>0</v>
      </c>
      <c r="AP73" s="375">
        <f t="shared" si="59"/>
        <v>0</v>
      </c>
      <c r="AQ73" s="375">
        <f t="shared" si="59"/>
        <v>0</v>
      </c>
      <c r="AR73" s="375">
        <f t="shared" si="59"/>
        <v>0</v>
      </c>
      <c r="AS73" s="375">
        <f t="shared" si="59"/>
        <v>0</v>
      </c>
      <c r="AT73" s="375">
        <f t="shared" si="59"/>
        <v>0</v>
      </c>
      <c r="AU73" s="375">
        <f t="shared" si="59"/>
        <v>0</v>
      </c>
      <c r="AV73" s="375">
        <f t="shared" si="59"/>
        <v>0</v>
      </c>
      <c r="AW73" s="375">
        <f t="shared" si="59"/>
        <v>0</v>
      </c>
      <c r="AX73" s="375">
        <f t="shared" si="59"/>
        <v>0</v>
      </c>
      <c r="AY73" s="379">
        <f t="shared" si="59"/>
        <v>0</v>
      </c>
      <c r="AZ73" s="380">
        <f t="shared" si="59"/>
        <v>0</v>
      </c>
      <c r="BB73" s="203">
        <f t="shared" si="56"/>
        <v>0</v>
      </c>
      <c r="BC73" s="204" t="str">
        <f t="shared" si="57"/>
        <v>-</v>
      </c>
    </row>
    <row r="74" spans="2:55" s="2" customFormat="1" ht="12.75" customHeight="1" x14ac:dyDescent="0.25">
      <c r="B74" s="163" t="s">
        <v>179</v>
      </c>
      <c r="C74" s="802" t="s">
        <v>180</v>
      </c>
      <c r="D74" s="803"/>
      <c r="E74" s="803"/>
      <c r="F74" s="804"/>
      <c r="G74" s="371">
        <f>SUM('Priedas 6'!$Z$69,'Priedas 6'!$AC$69,'Priedas 9'!$I$72,'Priedas 9'!$J$72,'Priedas 11'!$Z$70,'Priedas 11'!$AC$70,)</f>
        <v>0</v>
      </c>
      <c r="H74" s="372"/>
      <c r="I74" s="372"/>
      <c r="J74" s="372"/>
      <c r="K74" s="373">
        <f t="shared" si="36"/>
        <v>0</v>
      </c>
      <c r="L74" s="374">
        <f t="shared" si="37"/>
        <v>0</v>
      </c>
      <c r="M74" s="374">
        <f t="shared" si="38"/>
        <v>0</v>
      </c>
      <c r="N74" s="374">
        <f t="shared" si="39"/>
        <v>0</v>
      </c>
      <c r="O74" s="375">
        <f t="shared" si="40"/>
        <v>0</v>
      </c>
      <c r="P74" s="375">
        <f t="shared" si="41"/>
        <v>0</v>
      </c>
      <c r="Q74" s="375">
        <f t="shared" si="42"/>
        <v>0</v>
      </c>
      <c r="R74" s="375">
        <f t="shared" si="43"/>
        <v>0</v>
      </c>
      <c r="S74" s="375">
        <f t="shared" si="44"/>
        <v>0</v>
      </c>
      <c r="T74" s="375">
        <f t="shared" si="45"/>
        <v>0</v>
      </c>
      <c r="U74" s="375">
        <f t="shared" si="46"/>
        <v>0</v>
      </c>
      <c r="V74" s="375">
        <f t="shared" si="47"/>
        <v>0</v>
      </c>
      <c r="W74" s="375">
        <f t="shared" si="48"/>
        <v>0</v>
      </c>
      <c r="X74" s="375">
        <f t="shared" si="49"/>
        <v>0</v>
      </c>
      <c r="Y74" s="375">
        <f t="shared" si="50"/>
        <v>0</v>
      </c>
      <c r="Z74" s="375">
        <f t="shared" si="51"/>
        <v>0</v>
      </c>
      <c r="AA74" s="375">
        <f t="shared" si="52"/>
        <v>0</v>
      </c>
      <c r="AB74" s="375">
        <f t="shared" si="53"/>
        <v>0</v>
      </c>
      <c r="AC74" s="376">
        <f t="shared" si="58"/>
        <v>0</v>
      </c>
      <c r="AD74" s="376">
        <f t="shared" si="58"/>
        <v>0</v>
      </c>
      <c r="AE74" s="376">
        <f t="shared" si="58"/>
        <v>0</v>
      </c>
      <c r="AF74" s="377">
        <f t="shared" si="58"/>
        <v>0</v>
      </c>
      <c r="AG74" s="378">
        <f t="shared" si="58"/>
        <v>0</v>
      </c>
      <c r="AH74" s="373">
        <f t="shared" si="58"/>
        <v>0</v>
      </c>
      <c r="AI74" s="374">
        <f t="shared" si="58"/>
        <v>0</v>
      </c>
      <c r="AJ74" s="374">
        <f t="shared" si="58"/>
        <v>0</v>
      </c>
      <c r="AK74" s="374">
        <f t="shared" si="58"/>
        <v>0</v>
      </c>
      <c r="AL74" s="375">
        <f t="shared" si="58"/>
        <v>0</v>
      </c>
      <c r="AM74" s="375">
        <f t="shared" si="59"/>
        <v>0</v>
      </c>
      <c r="AN74" s="375">
        <f t="shared" si="59"/>
        <v>0</v>
      </c>
      <c r="AO74" s="375">
        <f t="shared" si="59"/>
        <v>0</v>
      </c>
      <c r="AP74" s="375">
        <f t="shared" si="59"/>
        <v>0</v>
      </c>
      <c r="AQ74" s="375">
        <f t="shared" si="59"/>
        <v>0</v>
      </c>
      <c r="AR74" s="375">
        <f t="shared" si="59"/>
        <v>0</v>
      </c>
      <c r="AS74" s="375">
        <f t="shared" si="59"/>
        <v>0</v>
      </c>
      <c r="AT74" s="375">
        <f t="shared" si="59"/>
        <v>0</v>
      </c>
      <c r="AU74" s="375">
        <f t="shared" si="59"/>
        <v>0</v>
      </c>
      <c r="AV74" s="375">
        <f t="shared" si="59"/>
        <v>0</v>
      </c>
      <c r="AW74" s="375">
        <f t="shared" si="59"/>
        <v>0</v>
      </c>
      <c r="AX74" s="375">
        <f t="shared" si="59"/>
        <v>0</v>
      </c>
      <c r="AY74" s="379">
        <f t="shared" si="59"/>
        <v>0</v>
      </c>
      <c r="AZ74" s="380">
        <f t="shared" si="59"/>
        <v>0</v>
      </c>
      <c r="BB74" s="203">
        <f t="shared" si="56"/>
        <v>0</v>
      </c>
      <c r="BC74" s="204" t="str">
        <f t="shared" si="57"/>
        <v>-</v>
      </c>
    </row>
    <row r="75" spans="2:55" s="2" customFormat="1" ht="12.75" customHeight="1" x14ac:dyDescent="0.25">
      <c r="B75" s="163" t="s">
        <v>181</v>
      </c>
      <c r="C75" s="802" t="s">
        <v>182</v>
      </c>
      <c r="D75" s="803"/>
      <c r="E75" s="803"/>
      <c r="F75" s="804"/>
      <c r="G75" s="371">
        <f>SUM('Priedas 6'!$Z$70,'Priedas 6'!$AC$70,'Priedas 9'!$I$73,'Priedas 9'!$J$73,'Priedas 11'!$Z$71,'Priedas 11'!$AC$71,)</f>
        <v>0</v>
      </c>
      <c r="H75" s="372"/>
      <c r="I75" s="372"/>
      <c r="J75" s="372"/>
      <c r="K75" s="373">
        <f t="shared" si="36"/>
        <v>0</v>
      </c>
      <c r="L75" s="374">
        <f t="shared" si="37"/>
        <v>0</v>
      </c>
      <c r="M75" s="374">
        <f t="shared" si="38"/>
        <v>0</v>
      </c>
      <c r="N75" s="374">
        <f t="shared" si="39"/>
        <v>0</v>
      </c>
      <c r="O75" s="375">
        <f t="shared" si="40"/>
        <v>0</v>
      </c>
      <c r="P75" s="375">
        <f t="shared" si="41"/>
        <v>0</v>
      </c>
      <c r="Q75" s="375">
        <f t="shared" si="42"/>
        <v>0</v>
      </c>
      <c r="R75" s="375">
        <f t="shared" si="43"/>
        <v>0</v>
      </c>
      <c r="S75" s="375">
        <f t="shared" si="44"/>
        <v>0</v>
      </c>
      <c r="T75" s="375">
        <f t="shared" si="45"/>
        <v>0</v>
      </c>
      <c r="U75" s="375">
        <f t="shared" si="46"/>
        <v>0</v>
      </c>
      <c r="V75" s="375">
        <f t="shared" si="47"/>
        <v>0</v>
      </c>
      <c r="W75" s="375">
        <f t="shared" si="48"/>
        <v>0</v>
      </c>
      <c r="X75" s="375">
        <f t="shared" si="49"/>
        <v>0</v>
      </c>
      <c r="Y75" s="375">
        <f t="shared" si="50"/>
        <v>0</v>
      </c>
      <c r="Z75" s="375">
        <f t="shared" si="51"/>
        <v>0</v>
      </c>
      <c r="AA75" s="375">
        <f t="shared" si="52"/>
        <v>0</v>
      </c>
      <c r="AB75" s="375">
        <f t="shared" si="53"/>
        <v>0</v>
      </c>
      <c r="AC75" s="376">
        <f t="shared" ref="AC75:AL81" si="60">IFERROR(($H75*(AC$20/$H$20)),"0")+IFERROR(($I75*(AC$21/$I$21)),"0")+IFERROR(($J75*(AC$22/$J$22)),"0")</f>
        <v>0</v>
      </c>
      <c r="AD75" s="376">
        <f t="shared" si="60"/>
        <v>0</v>
      </c>
      <c r="AE75" s="376">
        <f t="shared" si="60"/>
        <v>0</v>
      </c>
      <c r="AF75" s="377">
        <f t="shared" si="60"/>
        <v>0</v>
      </c>
      <c r="AG75" s="378">
        <f t="shared" si="60"/>
        <v>0</v>
      </c>
      <c r="AH75" s="373">
        <f t="shared" si="60"/>
        <v>0</v>
      </c>
      <c r="AI75" s="374">
        <f t="shared" si="60"/>
        <v>0</v>
      </c>
      <c r="AJ75" s="374">
        <f t="shared" si="60"/>
        <v>0</v>
      </c>
      <c r="AK75" s="374">
        <f t="shared" si="60"/>
        <v>0</v>
      </c>
      <c r="AL75" s="375">
        <f t="shared" si="60"/>
        <v>0</v>
      </c>
      <c r="AM75" s="375">
        <f t="shared" ref="AM75:AZ81" si="61">IFERROR(($H75*(AM$20/$H$20)),"0")+IFERROR(($I75*(AM$21/$I$21)),"0")+IFERROR(($J75*(AM$22/$J$22)),"0")</f>
        <v>0</v>
      </c>
      <c r="AN75" s="375">
        <f t="shared" si="61"/>
        <v>0</v>
      </c>
      <c r="AO75" s="375">
        <f t="shared" si="61"/>
        <v>0</v>
      </c>
      <c r="AP75" s="375">
        <f t="shared" si="61"/>
        <v>0</v>
      </c>
      <c r="AQ75" s="375">
        <f t="shared" si="61"/>
        <v>0</v>
      </c>
      <c r="AR75" s="375">
        <f t="shared" si="61"/>
        <v>0</v>
      </c>
      <c r="AS75" s="375">
        <f t="shared" si="61"/>
        <v>0</v>
      </c>
      <c r="AT75" s="375">
        <f t="shared" si="61"/>
        <v>0</v>
      </c>
      <c r="AU75" s="375">
        <f t="shared" si="61"/>
        <v>0</v>
      </c>
      <c r="AV75" s="375">
        <f t="shared" si="61"/>
        <v>0</v>
      </c>
      <c r="AW75" s="375">
        <f t="shared" si="61"/>
        <v>0</v>
      </c>
      <c r="AX75" s="375">
        <f t="shared" si="61"/>
        <v>0</v>
      </c>
      <c r="AY75" s="379">
        <f t="shared" si="61"/>
        <v>0</v>
      </c>
      <c r="AZ75" s="380">
        <f t="shared" si="61"/>
        <v>0</v>
      </c>
      <c r="BB75" s="203">
        <f t="shared" si="56"/>
        <v>0</v>
      </c>
      <c r="BC75" s="204" t="str">
        <f t="shared" si="57"/>
        <v>-</v>
      </c>
    </row>
    <row r="76" spans="2:55" s="2" customFormat="1" ht="12.75" customHeight="1" x14ac:dyDescent="0.25">
      <c r="B76" s="163" t="s">
        <v>183</v>
      </c>
      <c r="C76" s="802" t="s">
        <v>184</v>
      </c>
      <c r="D76" s="803"/>
      <c r="E76" s="803"/>
      <c r="F76" s="804"/>
      <c r="G76" s="371">
        <f>SUM('Priedas 6'!$Z$71,'Priedas 6'!$AC$71,'Priedas 9'!$I$74,'Priedas 9'!$J$74,'Priedas 11'!$Z$72,'Priedas 11'!$AC$72,)</f>
        <v>0</v>
      </c>
      <c r="H76" s="372"/>
      <c r="I76" s="372"/>
      <c r="J76" s="372"/>
      <c r="K76" s="373">
        <f t="shared" si="36"/>
        <v>0</v>
      </c>
      <c r="L76" s="374">
        <f t="shared" si="37"/>
        <v>0</v>
      </c>
      <c r="M76" s="374">
        <f t="shared" si="38"/>
        <v>0</v>
      </c>
      <c r="N76" s="374">
        <f t="shared" si="39"/>
        <v>0</v>
      </c>
      <c r="O76" s="375">
        <f t="shared" si="40"/>
        <v>0</v>
      </c>
      <c r="P76" s="375">
        <f t="shared" si="41"/>
        <v>0</v>
      </c>
      <c r="Q76" s="375">
        <f t="shared" si="42"/>
        <v>0</v>
      </c>
      <c r="R76" s="375">
        <f t="shared" si="43"/>
        <v>0</v>
      </c>
      <c r="S76" s="375">
        <f t="shared" si="44"/>
        <v>0</v>
      </c>
      <c r="T76" s="375">
        <f t="shared" si="45"/>
        <v>0</v>
      </c>
      <c r="U76" s="375">
        <f t="shared" si="46"/>
        <v>0</v>
      </c>
      <c r="V76" s="375">
        <f t="shared" si="47"/>
        <v>0</v>
      </c>
      <c r="W76" s="375">
        <f t="shared" si="48"/>
        <v>0</v>
      </c>
      <c r="X76" s="375">
        <f t="shared" si="49"/>
        <v>0</v>
      </c>
      <c r="Y76" s="375">
        <f t="shared" si="50"/>
        <v>0</v>
      </c>
      <c r="Z76" s="375">
        <f t="shared" si="51"/>
        <v>0</v>
      </c>
      <c r="AA76" s="375">
        <f t="shared" si="52"/>
        <v>0</v>
      </c>
      <c r="AB76" s="375">
        <f t="shared" si="53"/>
        <v>0</v>
      </c>
      <c r="AC76" s="376">
        <f t="shared" si="60"/>
        <v>0</v>
      </c>
      <c r="AD76" s="376">
        <f t="shared" si="60"/>
        <v>0</v>
      </c>
      <c r="AE76" s="376">
        <f t="shared" si="60"/>
        <v>0</v>
      </c>
      <c r="AF76" s="377">
        <f t="shared" si="60"/>
        <v>0</v>
      </c>
      <c r="AG76" s="378">
        <f t="shared" si="60"/>
        <v>0</v>
      </c>
      <c r="AH76" s="373">
        <f t="shared" si="60"/>
        <v>0</v>
      </c>
      <c r="AI76" s="374">
        <f t="shared" si="60"/>
        <v>0</v>
      </c>
      <c r="AJ76" s="374">
        <f t="shared" si="60"/>
        <v>0</v>
      </c>
      <c r="AK76" s="374">
        <f t="shared" si="60"/>
        <v>0</v>
      </c>
      <c r="AL76" s="375">
        <f t="shared" si="60"/>
        <v>0</v>
      </c>
      <c r="AM76" s="375">
        <f t="shared" si="61"/>
        <v>0</v>
      </c>
      <c r="AN76" s="375">
        <f t="shared" si="61"/>
        <v>0</v>
      </c>
      <c r="AO76" s="375">
        <f t="shared" si="61"/>
        <v>0</v>
      </c>
      <c r="AP76" s="375">
        <f t="shared" si="61"/>
        <v>0</v>
      </c>
      <c r="AQ76" s="375">
        <f t="shared" si="61"/>
        <v>0</v>
      </c>
      <c r="AR76" s="375">
        <f t="shared" si="61"/>
        <v>0</v>
      </c>
      <c r="AS76" s="375">
        <f t="shared" si="61"/>
        <v>0</v>
      </c>
      <c r="AT76" s="375">
        <f t="shared" si="61"/>
        <v>0</v>
      </c>
      <c r="AU76" s="375">
        <f t="shared" si="61"/>
        <v>0</v>
      </c>
      <c r="AV76" s="375">
        <f t="shared" si="61"/>
        <v>0</v>
      </c>
      <c r="AW76" s="375">
        <f t="shared" si="61"/>
        <v>0</v>
      </c>
      <c r="AX76" s="375">
        <f t="shared" si="61"/>
        <v>0</v>
      </c>
      <c r="AY76" s="379">
        <f t="shared" si="61"/>
        <v>0</v>
      </c>
      <c r="AZ76" s="380">
        <f t="shared" si="61"/>
        <v>0</v>
      </c>
      <c r="BB76" s="203">
        <f t="shared" si="56"/>
        <v>0</v>
      </c>
      <c r="BC76" s="204" t="str">
        <f t="shared" si="57"/>
        <v>-</v>
      </c>
    </row>
    <row r="77" spans="2:55" s="2" customFormat="1" ht="24.75" customHeight="1" x14ac:dyDescent="0.25">
      <c r="B77" s="163" t="s">
        <v>185</v>
      </c>
      <c r="C77" s="802" t="s">
        <v>186</v>
      </c>
      <c r="D77" s="803"/>
      <c r="E77" s="803"/>
      <c r="F77" s="804"/>
      <c r="G77" s="371">
        <f>SUM('Priedas 6'!$Z$72,'Priedas 6'!$AC$72,'Priedas 9'!$I$75,'Priedas 9'!$J$75,'Priedas 11'!$Z$73,'Priedas 11'!$AC$73,)</f>
        <v>0</v>
      </c>
      <c r="H77" s="372"/>
      <c r="I77" s="372"/>
      <c r="J77" s="372"/>
      <c r="K77" s="373">
        <f t="shared" si="36"/>
        <v>0</v>
      </c>
      <c r="L77" s="374">
        <f t="shared" si="37"/>
        <v>0</v>
      </c>
      <c r="M77" s="374">
        <f t="shared" si="38"/>
        <v>0</v>
      </c>
      <c r="N77" s="374">
        <f t="shared" si="39"/>
        <v>0</v>
      </c>
      <c r="O77" s="375">
        <f t="shared" si="40"/>
        <v>0</v>
      </c>
      <c r="P77" s="375">
        <f t="shared" si="41"/>
        <v>0</v>
      </c>
      <c r="Q77" s="375">
        <f t="shared" si="42"/>
        <v>0</v>
      </c>
      <c r="R77" s="375">
        <f t="shared" si="43"/>
        <v>0</v>
      </c>
      <c r="S77" s="375">
        <f t="shared" si="44"/>
        <v>0</v>
      </c>
      <c r="T77" s="375">
        <f t="shared" si="45"/>
        <v>0</v>
      </c>
      <c r="U77" s="375">
        <f t="shared" si="46"/>
        <v>0</v>
      </c>
      <c r="V77" s="375">
        <f t="shared" si="47"/>
        <v>0</v>
      </c>
      <c r="W77" s="375">
        <f t="shared" si="48"/>
        <v>0</v>
      </c>
      <c r="X77" s="375">
        <f t="shared" si="49"/>
        <v>0</v>
      </c>
      <c r="Y77" s="375">
        <f t="shared" si="50"/>
        <v>0</v>
      </c>
      <c r="Z77" s="375">
        <f t="shared" si="51"/>
        <v>0</v>
      </c>
      <c r="AA77" s="375">
        <f t="shared" si="52"/>
        <v>0</v>
      </c>
      <c r="AB77" s="375">
        <f t="shared" si="53"/>
        <v>0</v>
      </c>
      <c r="AC77" s="376">
        <f t="shared" si="60"/>
        <v>0</v>
      </c>
      <c r="AD77" s="376">
        <f t="shared" si="60"/>
        <v>0</v>
      </c>
      <c r="AE77" s="376">
        <f t="shared" si="60"/>
        <v>0</v>
      </c>
      <c r="AF77" s="377">
        <f t="shared" si="60"/>
        <v>0</v>
      </c>
      <c r="AG77" s="378">
        <f t="shared" si="60"/>
        <v>0</v>
      </c>
      <c r="AH77" s="373">
        <f t="shared" si="60"/>
        <v>0</v>
      </c>
      <c r="AI77" s="374">
        <f t="shared" si="60"/>
        <v>0</v>
      </c>
      <c r="AJ77" s="374">
        <f t="shared" si="60"/>
        <v>0</v>
      </c>
      <c r="AK77" s="374">
        <f t="shared" si="60"/>
        <v>0</v>
      </c>
      <c r="AL77" s="375">
        <f t="shared" si="60"/>
        <v>0</v>
      </c>
      <c r="AM77" s="375">
        <f t="shared" si="61"/>
        <v>0</v>
      </c>
      <c r="AN77" s="375">
        <f t="shared" si="61"/>
        <v>0</v>
      </c>
      <c r="AO77" s="375">
        <f t="shared" si="61"/>
        <v>0</v>
      </c>
      <c r="AP77" s="375">
        <f t="shared" si="61"/>
        <v>0</v>
      </c>
      <c r="AQ77" s="375">
        <f t="shared" si="61"/>
        <v>0</v>
      </c>
      <c r="AR77" s="375">
        <f t="shared" si="61"/>
        <v>0</v>
      </c>
      <c r="AS77" s="375">
        <f t="shared" si="61"/>
        <v>0</v>
      </c>
      <c r="AT77" s="375">
        <f t="shared" si="61"/>
        <v>0</v>
      </c>
      <c r="AU77" s="375">
        <f t="shared" si="61"/>
        <v>0</v>
      </c>
      <c r="AV77" s="375">
        <f t="shared" si="61"/>
        <v>0</v>
      </c>
      <c r="AW77" s="375">
        <f t="shared" si="61"/>
        <v>0</v>
      </c>
      <c r="AX77" s="375">
        <f t="shared" si="61"/>
        <v>0</v>
      </c>
      <c r="AY77" s="379">
        <f t="shared" si="61"/>
        <v>0</v>
      </c>
      <c r="AZ77" s="380">
        <f t="shared" si="61"/>
        <v>0</v>
      </c>
      <c r="BB77" s="203">
        <f t="shared" si="56"/>
        <v>0</v>
      </c>
      <c r="BC77" s="204" t="str">
        <f t="shared" si="57"/>
        <v>-</v>
      </c>
    </row>
    <row r="78" spans="2:55" s="2" customFormat="1" ht="12.75" customHeight="1" x14ac:dyDescent="0.25">
      <c r="B78" s="163" t="s">
        <v>187</v>
      </c>
      <c r="C78" s="802" t="s">
        <v>188</v>
      </c>
      <c r="D78" s="803"/>
      <c r="E78" s="803"/>
      <c r="F78" s="804"/>
      <c r="G78" s="371">
        <f>SUM('Priedas 6'!$Z$73,'Priedas 6'!$AC$73,'Priedas 9'!$I$76,'Priedas 9'!$J$76,'Priedas 11'!$Z$74,'Priedas 11'!$AC$74,)</f>
        <v>0</v>
      </c>
      <c r="H78" s="372"/>
      <c r="I78" s="372"/>
      <c r="J78" s="372"/>
      <c r="K78" s="373">
        <f t="shared" si="36"/>
        <v>0</v>
      </c>
      <c r="L78" s="374">
        <f t="shared" si="37"/>
        <v>0</v>
      </c>
      <c r="M78" s="374">
        <f t="shared" si="38"/>
        <v>0</v>
      </c>
      <c r="N78" s="374">
        <f t="shared" si="39"/>
        <v>0</v>
      </c>
      <c r="O78" s="375">
        <f t="shared" si="40"/>
        <v>0</v>
      </c>
      <c r="P78" s="375">
        <f t="shared" si="41"/>
        <v>0</v>
      </c>
      <c r="Q78" s="375">
        <f t="shared" si="42"/>
        <v>0</v>
      </c>
      <c r="R78" s="375">
        <f t="shared" si="43"/>
        <v>0</v>
      </c>
      <c r="S78" s="375">
        <f t="shared" si="44"/>
        <v>0</v>
      </c>
      <c r="T78" s="375">
        <f t="shared" si="45"/>
        <v>0</v>
      </c>
      <c r="U78" s="375">
        <f t="shared" si="46"/>
        <v>0</v>
      </c>
      <c r="V78" s="375">
        <f t="shared" si="47"/>
        <v>0</v>
      </c>
      <c r="W78" s="375">
        <f t="shared" si="48"/>
        <v>0</v>
      </c>
      <c r="X78" s="375">
        <f t="shared" si="49"/>
        <v>0</v>
      </c>
      <c r="Y78" s="375">
        <f t="shared" si="50"/>
        <v>0</v>
      </c>
      <c r="Z78" s="375">
        <f t="shared" si="51"/>
        <v>0</v>
      </c>
      <c r="AA78" s="375">
        <f t="shared" si="52"/>
        <v>0</v>
      </c>
      <c r="AB78" s="375">
        <f t="shared" si="53"/>
        <v>0</v>
      </c>
      <c r="AC78" s="376">
        <f t="shared" si="60"/>
        <v>0</v>
      </c>
      <c r="AD78" s="376">
        <f t="shared" si="60"/>
        <v>0</v>
      </c>
      <c r="AE78" s="376">
        <f t="shared" si="60"/>
        <v>0</v>
      </c>
      <c r="AF78" s="377">
        <f t="shared" si="60"/>
        <v>0</v>
      </c>
      <c r="AG78" s="378">
        <f t="shared" si="60"/>
        <v>0</v>
      </c>
      <c r="AH78" s="373">
        <f t="shared" si="60"/>
        <v>0</v>
      </c>
      <c r="AI78" s="374">
        <f t="shared" si="60"/>
        <v>0</v>
      </c>
      <c r="AJ78" s="374">
        <f t="shared" si="60"/>
        <v>0</v>
      </c>
      <c r="AK78" s="374">
        <f t="shared" si="60"/>
        <v>0</v>
      </c>
      <c r="AL78" s="375">
        <f t="shared" si="60"/>
        <v>0</v>
      </c>
      <c r="AM78" s="375">
        <f t="shared" si="61"/>
        <v>0</v>
      </c>
      <c r="AN78" s="375">
        <f t="shared" si="61"/>
        <v>0</v>
      </c>
      <c r="AO78" s="375">
        <f t="shared" si="61"/>
        <v>0</v>
      </c>
      <c r="AP78" s="375">
        <f t="shared" si="61"/>
        <v>0</v>
      </c>
      <c r="AQ78" s="375">
        <f t="shared" si="61"/>
        <v>0</v>
      </c>
      <c r="AR78" s="375">
        <f t="shared" si="61"/>
        <v>0</v>
      </c>
      <c r="AS78" s="375">
        <f t="shared" si="61"/>
        <v>0</v>
      </c>
      <c r="AT78" s="375">
        <f t="shared" si="61"/>
        <v>0</v>
      </c>
      <c r="AU78" s="375">
        <f t="shared" si="61"/>
        <v>0</v>
      </c>
      <c r="AV78" s="375">
        <f t="shared" si="61"/>
        <v>0</v>
      </c>
      <c r="AW78" s="375">
        <f t="shared" si="61"/>
        <v>0</v>
      </c>
      <c r="AX78" s="375">
        <f t="shared" si="61"/>
        <v>0</v>
      </c>
      <c r="AY78" s="379">
        <f t="shared" si="61"/>
        <v>0</v>
      </c>
      <c r="AZ78" s="380">
        <f t="shared" si="61"/>
        <v>0</v>
      </c>
      <c r="BB78" s="203">
        <f t="shared" si="56"/>
        <v>0</v>
      </c>
      <c r="BC78" s="204" t="str">
        <f t="shared" si="57"/>
        <v>-</v>
      </c>
    </row>
    <row r="79" spans="2:55" s="2" customFormat="1" ht="12.75" customHeight="1" x14ac:dyDescent="0.25">
      <c r="B79" s="163" t="s">
        <v>189</v>
      </c>
      <c r="C79" s="802" t="s">
        <v>190</v>
      </c>
      <c r="D79" s="803"/>
      <c r="E79" s="803"/>
      <c r="F79" s="804"/>
      <c r="G79" s="371">
        <f>SUM('Priedas 6'!$Z$74,'Priedas 6'!$AC$74,'Priedas 9'!$I$77,'Priedas 9'!$J$77,'Priedas 11'!$Z$75,'Priedas 11'!$AC$75,)</f>
        <v>0</v>
      </c>
      <c r="H79" s="372"/>
      <c r="I79" s="372"/>
      <c r="J79" s="372"/>
      <c r="K79" s="373">
        <f t="shared" si="36"/>
        <v>0</v>
      </c>
      <c r="L79" s="374">
        <f t="shared" si="37"/>
        <v>0</v>
      </c>
      <c r="M79" s="374">
        <f t="shared" si="38"/>
        <v>0</v>
      </c>
      <c r="N79" s="374">
        <f t="shared" si="39"/>
        <v>0</v>
      </c>
      <c r="O79" s="375">
        <f t="shared" si="40"/>
        <v>0</v>
      </c>
      <c r="P79" s="375">
        <f t="shared" si="41"/>
        <v>0</v>
      </c>
      <c r="Q79" s="375">
        <f t="shared" si="42"/>
        <v>0</v>
      </c>
      <c r="R79" s="375">
        <f t="shared" si="43"/>
        <v>0</v>
      </c>
      <c r="S79" s="375">
        <f t="shared" si="44"/>
        <v>0</v>
      </c>
      <c r="T79" s="375">
        <f t="shared" si="45"/>
        <v>0</v>
      </c>
      <c r="U79" s="375">
        <f t="shared" si="46"/>
        <v>0</v>
      </c>
      <c r="V79" s="375">
        <f t="shared" si="47"/>
        <v>0</v>
      </c>
      <c r="W79" s="375">
        <f t="shared" si="48"/>
        <v>0</v>
      </c>
      <c r="X79" s="375">
        <f t="shared" si="49"/>
        <v>0</v>
      </c>
      <c r="Y79" s="375">
        <f t="shared" si="50"/>
        <v>0</v>
      </c>
      <c r="Z79" s="375">
        <f t="shared" si="51"/>
        <v>0</v>
      </c>
      <c r="AA79" s="375">
        <f t="shared" si="52"/>
        <v>0</v>
      </c>
      <c r="AB79" s="375">
        <f t="shared" si="53"/>
        <v>0</v>
      </c>
      <c r="AC79" s="376">
        <f t="shared" si="60"/>
        <v>0</v>
      </c>
      <c r="AD79" s="376">
        <f t="shared" si="60"/>
        <v>0</v>
      </c>
      <c r="AE79" s="376">
        <f t="shared" si="60"/>
        <v>0</v>
      </c>
      <c r="AF79" s="377">
        <f t="shared" si="60"/>
        <v>0</v>
      </c>
      <c r="AG79" s="378">
        <f t="shared" si="60"/>
        <v>0</v>
      </c>
      <c r="AH79" s="373">
        <f t="shared" si="60"/>
        <v>0</v>
      </c>
      <c r="AI79" s="374">
        <f t="shared" si="60"/>
        <v>0</v>
      </c>
      <c r="AJ79" s="374">
        <f t="shared" si="60"/>
        <v>0</v>
      </c>
      <c r="AK79" s="374">
        <f t="shared" si="60"/>
        <v>0</v>
      </c>
      <c r="AL79" s="375">
        <f t="shared" si="60"/>
        <v>0</v>
      </c>
      <c r="AM79" s="375">
        <f t="shared" si="61"/>
        <v>0</v>
      </c>
      <c r="AN79" s="375">
        <f t="shared" si="61"/>
        <v>0</v>
      </c>
      <c r="AO79" s="375">
        <f t="shared" si="61"/>
        <v>0</v>
      </c>
      <c r="AP79" s="375">
        <f t="shared" si="61"/>
        <v>0</v>
      </c>
      <c r="AQ79" s="375">
        <f t="shared" si="61"/>
        <v>0</v>
      </c>
      <c r="AR79" s="375">
        <f t="shared" si="61"/>
        <v>0</v>
      </c>
      <c r="AS79" s="375">
        <f t="shared" si="61"/>
        <v>0</v>
      </c>
      <c r="AT79" s="375">
        <f t="shared" si="61"/>
        <v>0</v>
      </c>
      <c r="AU79" s="375">
        <f t="shared" si="61"/>
        <v>0</v>
      </c>
      <c r="AV79" s="375">
        <f t="shared" si="61"/>
        <v>0</v>
      </c>
      <c r="AW79" s="375">
        <f t="shared" si="61"/>
        <v>0</v>
      </c>
      <c r="AX79" s="375">
        <f t="shared" si="61"/>
        <v>0</v>
      </c>
      <c r="AY79" s="379">
        <f t="shared" si="61"/>
        <v>0</v>
      </c>
      <c r="AZ79" s="380">
        <f t="shared" si="61"/>
        <v>0</v>
      </c>
      <c r="BB79" s="203">
        <f t="shared" si="56"/>
        <v>0</v>
      </c>
      <c r="BC79" s="204" t="str">
        <f t="shared" si="57"/>
        <v>-</v>
      </c>
    </row>
    <row r="80" spans="2:55" s="2" customFormat="1" ht="12.75" customHeight="1" x14ac:dyDescent="0.25">
      <c r="B80" s="163" t="s">
        <v>191</v>
      </c>
      <c r="C80" s="802" t="s">
        <v>192</v>
      </c>
      <c r="D80" s="803"/>
      <c r="E80" s="803"/>
      <c r="F80" s="804"/>
      <c r="G80" s="371">
        <f>SUM('Priedas 6'!$Z$75,'Priedas 6'!$AC$75,'Priedas 9'!$I$78,'Priedas 9'!$J$78,'Priedas 11'!$Z$76,'Priedas 11'!$AC$76,)</f>
        <v>0</v>
      </c>
      <c r="H80" s="372"/>
      <c r="I80" s="372"/>
      <c r="J80" s="372"/>
      <c r="K80" s="373">
        <f t="shared" si="36"/>
        <v>0</v>
      </c>
      <c r="L80" s="374">
        <f t="shared" si="37"/>
        <v>0</v>
      </c>
      <c r="M80" s="374">
        <f t="shared" si="38"/>
        <v>0</v>
      </c>
      <c r="N80" s="374">
        <f t="shared" si="39"/>
        <v>0</v>
      </c>
      <c r="O80" s="375">
        <f t="shared" si="40"/>
        <v>0</v>
      </c>
      <c r="P80" s="375">
        <f t="shared" si="41"/>
        <v>0</v>
      </c>
      <c r="Q80" s="375">
        <f t="shared" si="42"/>
        <v>0</v>
      </c>
      <c r="R80" s="375">
        <f t="shared" si="43"/>
        <v>0</v>
      </c>
      <c r="S80" s="375">
        <f t="shared" si="44"/>
        <v>0</v>
      </c>
      <c r="T80" s="375">
        <f t="shared" si="45"/>
        <v>0</v>
      </c>
      <c r="U80" s="375">
        <f t="shared" si="46"/>
        <v>0</v>
      </c>
      <c r="V80" s="375">
        <f t="shared" si="47"/>
        <v>0</v>
      </c>
      <c r="W80" s="375">
        <f t="shared" si="48"/>
        <v>0</v>
      </c>
      <c r="X80" s="375">
        <f t="shared" si="49"/>
        <v>0</v>
      </c>
      <c r="Y80" s="375">
        <f t="shared" si="50"/>
        <v>0</v>
      </c>
      <c r="Z80" s="375">
        <f t="shared" si="51"/>
        <v>0</v>
      </c>
      <c r="AA80" s="375">
        <f t="shared" si="52"/>
        <v>0</v>
      </c>
      <c r="AB80" s="375">
        <f t="shared" si="53"/>
        <v>0</v>
      </c>
      <c r="AC80" s="376">
        <f t="shared" si="60"/>
        <v>0</v>
      </c>
      <c r="AD80" s="376">
        <f t="shared" si="60"/>
        <v>0</v>
      </c>
      <c r="AE80" s="376">
        <f t="shared" si="60"/>
        <v>0</v>
      </c>
      <c r="AF80" s="377">
        <f t="shared" si="60"/>
        <v>0</v>
      </c>
      <c r="AG80" s="378">
        <f t="shared" si="60"/>
        <v>0</v>
      </c>
      <c r="AH80" s="373">
        <f t="shared" si="60"/>
        <v>0</v>
      </c>
      <c r="AI80" s="374">
        <f t="shared" si="60"/>
        <v>0</v>
      </c>
      <c r="AJ80" s="374">
        <f t="shared" si="60"/>
        <v>0</v>
      </c>
      <c r="AK80" s="374">
        <f t="shared" si="60"/>
        <v>0</v>
      </c>
      <c r="AL80" s="375">
        <f t="shared" si="60"/>
        <v>0</v>
      </c>
      <c r="AM80" s="375">
        <f t="shared" si="61"/>
        <v>0</v>
      </c>
      <c r="AN80" s="375">
        <f t="shared" si="61"/>
        <v>0</v>
      </c>
      <c r="AO80" s="375">
        <f t="shared" si="61"/>
        <v>0</v>
      </c>
      <c r="AP80" s="375">
        <f t="shared" si="61"/>
        <v>0</v>
      </c>
      <c r="AQ80" s="375">
        <f t="shared" si="61"/>
        <v>0</v>
      </c>
      <c r="AR80" s="375">
        <f t="shared" si="61"/>
        <v>0</v>
      </c>
      <c r="AS80" s="375">
        <f t="shared" si="61"/>
        <v>0</v>
      </c>
      <c r="AT80" s="375">
        <f t="shared" si="61"/>
        <v>0</v>
      </c>
      <c r="AU80" s="375">
        <f t="shared" si="61"/>
        <v>0</v>
      </c>
      <c r="AV80" s="375">
        <f t="shared" si="61"/>
        <v>0</v>
      </c>
      <c r="AW80" s="375">
        <f t="shared" si="61"/>
        <v>0</v>
      </c>
      <c r="AX80" s="375">
        <f t="shared" si="61"/>
        <v>0</v>
      </c>
      <c r="AY80" s="379">
        <f t="shared" si="61"/>
        <v>0</v>
      </c>
      <c r="AZ80" s="380">
        <f t="shared" si="61"/>
        <v>0</v>
      </c>
      <c r="BB80" s="203">
        <f t="shared" si="56"/>
        <v>0</v>
      </c>
      <c r="BC80" s="204" t="str">
        <f t="shared" si="57"/>
        <v>-</v>
      </c>
    </row>
    <row r="81" spans="2:55" s="2" customFormat="1" ht="12.75" customHeight="1" x14ac:dyDescent="0.25">
      <c r="B81" s="163" t="s">
        <v>193</v>
      </c>
      <c r="C81" s="802" t="s">
        <v>194</v>
      </c>
      <c r="D81" s="803"/>
      <c r="E81" s="803"/>
      <c r="F81" s="804"/>
      <c r="G81" s="371">
        <f>SUM('Priedas 6'!$Z$76,'Priedas 6'!$AC$76,'Priedas 9'!$I$79,'Priedas 9'!$J$79,'Priedas 11'!$Z$77,'Priedas 11'!$AC$77,)</f>
        <v>0</v>
      </c>
      <c r="H81" s="372"/>
      <c r="I81" s="372"/>
      <c r="J81" s="372"/>
      <c r="K81" s="373">
        <f t="shared" si="36"/>
        <v>0</v>
      </c>
      <c r="L81" s="374">
        <f t="shared" si="37"/>
        <v>0</v>
      </c>
      <c r="M81" s="374">
        <f t="shared" si="38"/>
        <v>0</v>
      </c>
      <c r="N81" s="374">
        <f t="shared" si="39"/>
        <v>0</v>
      </c>
      <c r="O81" s="375">
        <f t="shared" si="40"/>
        <v>0</v>
      </c>
      <c r="P81" s="375">
        <f t="shared" si="41"/>
        <v>0</v>
      </c>
      <c r="Q81" s="375">
        <f t="shared" si="42"/>
        <v>0</v>
      </c>
      <c r="R81" s="375">
        <f t="shared" si="43"/>
        <v>0</v>
      </c>
      <c r="S81" s="375">
        <f t="shared" si="44"/>
        <v>0</v>
      </c>
      <c r="T81" s="375">
        <f t="shared" si="45"/>
        <v>0</v>
      </c>
      <c r="U81" s="375">
        <f t="shared" si="46"/>
        <v>0</v>
      </c>
      <c r="V81" s="375">
        <f t="shared" si="47"/>
        <v>0</v>
      </c>
      <c r="W81" s="375">
        <f t="shared" si="48"/>
        <v>0</v>
      </c>
      <c r="X81" s="375">
        <f t="shared" si="49"/>
        <v>0</v>
      </c>
      <c r="Y81" s="375">
        <f t="shared" si="50"/>
        <v>0</v>
      </c>
      <c r="Z81" s="375">
        <f t="shared" si="51"/>
        <v>0</v>
      </c>
      <c r="AA81" s="375">
        <f t="shared" si="52"/>
        <v>0</v>
      </c>
      <c r="AB81" s="375">
        <f t="shared" si="53"/>
        <v>0</v>
      </c>
      <c r="AC81" s="376">
        <f t="shared" si="60"/>
        <v>0</v>
      </c>
      <c r="AD81" s="376">
        <f t="shared" si="60"/>
        <v>0</v>
      </c>
      <c r="AE81" s="376">
        <f t="shared" si="60"/>
        <v>0</v>
      </c>
      <c r="AF81" s="377">
        <f t="shared" si="60"/>
        <v>0</v>
      </c>
      <c r="AG81" s="378">
        <f t="shared" si="60"/>
        <v>0</v>
      </c>
      <c r="AH81" s="373">
        <f t="shared" si="60"/>
        <v>0</v>
      </c>
      <c r="AI81" s="374">
        <f t="shared" si="60"/>
        <v>0</v>
      </c>
      <c r="AJ81" s="374">
        <f t="shared" si="60"/>
        <v>0</v>
      </c>
      <c r="AK81" s="374">
        <f t="shared" si="60"/>
        <v>0</v>
      </c>
      <c r="AL81" s="375">
        <f t="shared" si="60"/>
        <v>0</v>
      </c>
      <c r="AM81" s="375">
        <f t="shared" si="61"/>
        <v>0</v>
      </c>
      <c r="AN81" s="375">
        <f t="shared" si="61"/>
        <v>0</v>
      </c>
      <c r="AO81" s="375">
        <f t="shared" si="61"/>
        <v>0</v>
      </c>
      <c r="AP81" s="375">
        <f t="shared" si="61"/>
        <v>0</v>
      </c>
      <c r="AQ81" s="375">
        <f t="shared" si="61"/>
        <v>0</v>
      </c>
      <c r="AR81" s="375">
        <f t="shared" si="61"/>
        <v>0</v>
      </c>
      <c r="AS81" s="375">
        <f t="shared" si="61"/>
        <v>0</v>
      </c>
      <c r="AT81" s="375">
        <f t="shared" si="61"/>
        <v>0</v>
      </c>
      <c r="AU81" s="375">
        <f t="shared" si="61"/>
        <v>0</v>
      </c>
      <c r="AV81" s="375">
        <f t="shared" si="61"/>
        <v>0</v>
      </c>
      <c r="AW81" s="375">
        <f t="shared" si="61"/>
        <v>0</v>
      </c>
      <c r="AX81" s="375">
        <f t="shared" si="61"/>
        <v>0</v>
      </c>
      <c r="AY81" s="379">
        <f t="shared" si="61"/>
        <v>0</v>
      </c>
      <c r="AZ81" s="380">
        <f t="shared" si="61"/>
        <v>0</v>
      </c>
      <c r="BB81" s="203">
        <f t="shared" si="56"/>
        <v>0</v>
      </c>
      <c r="BC81" s="204" t="str">
        <f t="shared" si="57"/>
        <v>-</v>
      </c>
    </row>
    <row r="82" spans="2:55" s="2" customFormat="1" ht="12.75" customHeight="1" x14ac:dyDescent="0.25">
      <c r="B82" s="155" t="s">
        <v>195</v>
      </c>
      <c r="C82" s="799" t="s">
        <v>196</v>
      </c>
      <c r="D82" s="800"/>
      <c r="E82" s="800"/>
      <c r="F82" s="801"/>
      <c r="G82" s="371">
        <f>SUM('Priedas 6'!$Z$77,'Priedas 6'!$AC$77,'Priedas 9'!$I$80,'Priedas 9'!$J$80,'Priedas 11'!$Z$78,'Priedas 11'!$AC$78,)</f>
        <v>0</v>
      </c>
      <c r="H82" s="371">
        <f t="shared" ref="H82:AZ82" si="62">SUM(H83:H108)</f>
        <v>0</v>
      </c>
      <c r="I82" s="371">
        <f t="shared" si="62"/>
        <v>0</v>
      </c>
      <c r="J82" s="371">
        <f t="shared" si="62"/>
        <v>0</v>
      </c>
      <c r="K82" s="364">
        <f t="shared" si="62"/>
        <v>0</v>
      </c>
      <c r="L82" s="365">
        <f t="shared" si="62"/>
        <v>0</v>
      </c>
      <c r="M82" s="365">
        <f t="shared" si="62"/>
        <v>0</v>
      </c>
      <c r="N82" s="365">
        <f t="shared" si="62"/>
        <v>0</v>
      </c>
      <c r="O82" s="366">
        <f t="shared" si="62"/>
        <v>0</v>
      </c>
      <c r="P82" s="366">
        <f t="shared" si="62"/>
        <v>0</v>
      </c>
      <c r="Q82" s="366">
        <f t="shared" si="62"/>
        <v>0</v>
      </c>
      <c r="R82" s="366">
        <f t="shared" si="62"/>
        <v>0</v>
      </c>
      <c r="S82" s="366">
        <f t="shared" si="62"/>
        <v>0</v>
      </c>
      <c r="T82" s="366">
        <f t="shared" si="62"/>
        <v>0</v>
      </c>
      <c r="U82" s="366">
        <f t="shared" si="62"/>
        <v>0</v>
      </c>
      <c r="V82" s="366">
        <f t="shared" si="62"/>
        <v>0</v>
      </c>
      <c r="W82" s="366">
        <f t="shared" si="62"/>
        <v>0</v>
      </c>
      <c r="X82" s="366">
        <f t="shared" si="62"/>
        <v>0</v>
      </c>
      <c r="Y82" s="366">
        <f t="shared" si="62"/>
        <v>0</v>
      </c>
      <c r="Z82" s="366">
        <f t="shared" si="62"/>
        <v>0</v>
      </c>
      <c r="AA82" s="366">
        <f t="shared" si="62"/>
        <v>0</v>
      </c>
      <c r="AB82" s="366">
        <f t="shared" si="62"/>
        <v>0</v>
      </c>
      <c r="AC82" s="366">
        <f t="shared" si="62"/>
        <v>0</v>
      </c>
      <c r="AD82" s="366">
        <f t="shared" si="62"/>
        <v>0</v>
      </c>
      <c r="AE82" s="366">
        <f t="shared" si="62"/>
        <v>0</v>
      </c>
      <c r="AF82" s="367">
        <f t="shared" si="62"/>
        <v>0</v>
      </c>
      <c r="AG82" s="368">
        <f t="shared" si="62"/>
        <v>0</v>
      </c>
      <c r="AH82" s="369">
        <f t="shared" si="62"/>
        <v>0</v>
      </c>
      <c r="AI82" s="241">
        <f t="shared" si="62"/>
        <v>0</v>
      </c>
      <c r="AJ82" s="241">
        <f t="shared" si="62"/>
        <v>0</v>
      </c>
      <c r="AK82" s="241">
        <f t="shared" si="62"/>
        <v>0</v>
      </c>
      <c r="AL82" s="242">
        <f t="shared" si="62"/>
        <v>0</v>
      </c>
      <c r="AM82" s="242">
        <f t="shared" si="62"/>
        <v>0</v>
      </c>
      <c r="AN82" s="242">
        <f t="shared" si="62"/>
        <v>0</v>
      </c>
      <c r="AO82" s="242">
        <f t="shared" si="62"/>
        <v>0</v>
      </c>
      <c r="AP82" s="242">
        <f t="shared" si="62"/>
        <v>0</v>
      </c>
      <c r="AQ82" s="242">
        <f t="shared" si="62"/>
        <v>0</v>
      </c>
      <c r="AR82" s="242">
        <f t="shared" si="62"/>
        <v>0</v>
      </c>
      <c r="AS82" s="242">
        <f t="shared" si="62"/>
        <v>0</v>
      </c>
      <c r="AT82" s="242">
        <f t="shared" si="62"/>
        <v>0</v>
      </c>
      <c r="AU82" s="242">
        <f t="shared" si="62"/>
        <v>0</v>
      </c>
      <c r="AV82" s="242">
        <f t="shared" si="62"/>
        <v>0</v>
      </c>
      <c r="AW82" s="242">
        <f t="shared" si="62"/>
        <v>0</v>
      </c>
      <c r="AX82" s="242">
        <f t="shared" si="62"/>
        <v>0</v>
      </c>
      <c r="AY82" s="243">
        <f t="shared" si="62"/>
        <v>0</v>
      </c>
      <c r="AZ82" s="370">
        <f t="shared" si="62"/>
        <v>0</v>
      </c>
      <c r="BB82" s="203">
        <f t="shared" si="56"/>
        <v>0</v>
      </c>
      <c r="BC82" s="204" t="str">
        <f t="shared" si="57"/>
        <v>-</v>
      </c>
    </row>
    <row r="83" spans="2:55" s="2" customFormat="1" ht="12.75" customHeight="1" x14ac:dyDescent="0.25">
      <c r="B83" s="148" t="s">
        <v>197</v>
      </c>
      <c r="C83" s="796" t="s">
        <v>198</v>
      </c>
      <c r="D83" s="797"/>
      <c r="E83" s="797"/>
      <c r="F83" s="798"/>
      <c r="G83" s="371">
        <f>SUM('Priedas 6'!$Z$78,'Priedas 6'!$AC$78,'Priedas 9'!$I$81,'Priedas 9'!$J$81,'Priedas 11'!$Z$79,'Priedas 11'!$AC$79,)</f>
        <v>0</v>
      </c>
      <c r="H83" s="372"/>
      <c r="I83" s="372"/>
      <c r="J83" s="372"/>
      <c r="K83" s="373">
        <f t="shared" ref="K83:K108" si="63">SUM(AH83)</f>
        <v>0</v>
      </c>
      <c r="L83" s="374">
        <f t="shared" ref="L83:L108" si="64">SUM(AI83)</f>
        <v>0</v>
      </c>
      <c r="M83" s="374">
        <f t="shared" ref="M83:M108" si="65">SUM(AJ83)</f>
        <v>0</v>
      </c>
      <c r="N83" s="374">
        <f t="shared" ref="N83:N108" si="66">SUM(AK83)</f>
        <v>0</v>
      </c>
      <c r="O83" s="375">
        <f t="shared" ref="O83:O108" si="67">SUM(AL83)</f>
        <v>0</v>
      </c>
      <c r="P83" s="375">
        <f t="shared" ref="P83:P108" si="68">SUM(AM83)</f>
        <v>0</v>
      </c>
      <c r="Q83" s="375">
        <f t="shared" ref="Q83:Q108" si="69">SUM(AN83)</f>
        <v>0</v>
      </c>
      <c r="R83" s="375">
        <f t="shared" ref="R83:R108" si="70">SUM(AO83)</f>
        <v>0</v>
      </c>
      <c r="S83" s="375">
        <f t="shared" ref="S83:S108" si="71">SUM(AP83)</f>
        <v>0</v>
      </c>
      <c r="T83" s="375">
        <f t="shared" ref="T83:T108" si="72">SUM(AQ83)</f>
        <v>0</v>
      </c>
      <c r="U83" s="375">
        <f t="shared" ref="U83:U108" si="73">SUM(AR83)</f>
        <v>0</v>
      </c>
      <c r="V83" s="375">
        <f t="shared" ref="V83:V108" si="74">SUM(AS83)</f>
        <v>0</v>
      </c>
      <c r="W83" s="375">
        <f t="shared" ref="W83:W108" si="75">SUM(AT83)</f>
        <v>0</v>
      </c>
      <c r="X83" s="375">
        <f t="shared" ref="X83:X108" si="76">SUM(AU83)</f>
        <v>0</v>
      </c>
      <c r="Y83" s="375">
        <f t="shared" ref="Y83:Y108" si="77">SUM(AV83)</f>
        <v>0</v>
      </c>
      <c r="Z83" s="375">
        <f t="shared" ref="Z83:Z108" si="78">SUM(AW83)</f>
        <v>0</v>
      </c>
      <c r="AA83" s="375">
        <f t="shared" ref="AA83:AA108" si="79">SUM(AX83)</f>
        <v>0</v>
      </c>
      <c r="AB83" s="375">
        <f t="shared" ref="AB83:AB108" si="80">SUM(AY83)</f>
        <v>0</v>
      </c>
      <c r="AC83" s="376">
        <f t="shared" ref="AC83:AL92" si="81">IFERROR(($H83*(AC$20/$H$20)),"0")+IFERROR(($I83*(AC$21/$I$21)),"0")+IFERROR(($J83*(AC$22/$J$22)),"0")</f>
        <v>0</v>
      </c>
      <c r="AD83" s="376">
        <f t="shared" si="81"/>
        <v>0</v>
      </c>
      <c r="AE83" s="376">
        <f t="shared" si="81"/>
        <v>0</v>
      </c>
      <c r="AF83" s="377">
        <f t="shared" si="81"/>
        <v>0</v>
      </c>
      <c r="AG83" s="378">
        <f t="shared" si="81"/>
        <v>0</v>
      </c>
      <c r="AH83" s="373">
        <f t="shared" si="81"/>
        <v>0</v>
      </c>
      <c r="AI83" s="374">
        <f t="shared" si="81"/>
        <v>0</v>
      </c>
      <c r="AJ83" s="374">
        <f t="shared" si="81"/>
        <v>0</v>
      </c>
      <c r="AK83" s="374">
        <f t="shared" si="81"/>
        <v>0</v>
      </c>
      <c r="AL83" s="375">
        <f t="shared" si="81"/>
        <v>0</v>
      </c>
      <c r="AM83" s="375">
        <f t="shared" ref="AM83:AZ92" si="82">IFERROR(($H83*(AM$20/$H$20)),"0")+IFERROR(($I83*(AM$21/$I$21)),"0")+IFERROR(($J83*(AM$22/$J$22)),"0")</f>
        <v>0</v>
      </c>
      <c r="AN83" s="375">
        <f t="shared" si="82"/>
        <v>0</v>
      </c>
      <c r="AO83" s="375">
        <f t="shared" si="82"/>
        <v>0</v>
      </c>
      <c r="AP83" s="375">
        <f t="shared" si="82"/>
        <v>0</v>
      </c>
      <c r="AQ83" s="375">
        <f t="shared" si="82"/>
        <v>0</v>
      </c>
      <c r="AR83" s="375">
        <f t="shared" si="82"/>
        <v>0</v>
      </c>
      <c r="AS83" s="375">
        <f t="shared" si="82"/>
        <v>0</v>
      </c>
      <c r="AT83" s="375">
        <f t="shared" si="82"/>
        <v>0</v>
      </c>
      <c r="AU83" s="375">
        <f t="shared" si="82"/>
        <v>0</v>
      </c>
      <c r="AV83" s="375">
        <f t="shared" si="82"/>
        <v>0</v>
      </c>
      <c r="AW83" s="375">
        <f t="shared" si="82"/>
        <v>0</v>
      </c>
      <c r="AX83" s="375">
        <f t="shared" si="82"/>
        <v>0</v>
      </c>
      <c r="AY83" s="379">
        <f t="shared" si="82"/>
        <v>0</v>
      </c>
      <c r="AZ83" s="380">
        <f t="shared" si="82"/>
        <v>0</v>
      </c>
      <c r="BB83" s="203">
        <f t="shared" si="56"/>
        <v>0</v>
      </c>
      <c r="BC83" s="204" t="str">
        <f t="shared" si="57"/>
        <v>-</v>
      </c>
    </row>
    <row r="84" spans="2:55" s="2" customFormat="1" ht="12.75" customHeight="1" x14ac:dyDescent="0.25">
      <c r="B84" s="148" t="s">
        <v>199</v>
      </c>
      <c r="C84" s="796" t="s">
        <v>200</v>
      </c>
      <c r="D84" s="797"/>
      <c r="E84" s="797"/>
      <c r="F84" s="798"/>
      <c r="G84" s="371">
        <f>SUM('Priedas 6'!$Z$79,'Priedas 6'!$AC$79,'Priedas 9'!$I$82,'Priedas 9'!$J$82,'Priedas 11'!$Z$80,'Priedas 11'!$AC$80,)</f>
        <v>0</v>
      </c>
      <c r="H84" s="372"/>
      <c r="I84" s="372"/>
      <c r="J84" s="372"/>
      <c r="K84" s="373">
        <f t="shared" si="63"/>
        <v>0</v>
      </c>
      <c r="L84" s="374">
        <f t="shared" si="64"/>
        <v>0</v>
      </c>
      <c r="M84" s="374">
        <f t="shared" si="65"/>
        <v>0</v>
      </c>
      <c r="N84" s="374">
        <f t="shared" si="66"/>
        <v>0</v>
      </c>
      <c r="O84" s="375">
        <f t="shared" si="67"/>
        <v>0</v>
      </c>
      <c r="P84" s="375">
        <f t="shared" si="68"/>
        <v>0</v>
      </c>
      <c r="Q84" s="375">
        <f t="shared" si="69"/>
        <v>0</v>
      </c>
      <c r="R84" s="375">
        <f t="shared" si="70"/>
        <v>0</v>
      </c>
      <c r="S84" s="375">
        <f t="shared" si="71"/>
        <v>0</v>
      </c>
      <c r="T84" s="375">
        <f t="shared" si="72"/>
        <v>0</v>
      </c>
      <c r="U84" s="375">
        <f t="shared" si="73"/>
        <v>0</v>
      </c>
      <c r="V84" s="375">
        <f t="shared" si="74"/>
        <v>0</v>
      </c>
      <c r="W84" s="375">
        <f t="shared" si="75"/>
        <v>0</v>
      </c>
      <c r="X84" s="375">
        <f t="shared" si="76"/>
        <v>0</v>
      </c>
      <c r="Y84" s="375">
        <f t="shared" si="77"/>
        <v>0</v>
      </c>
      <c r="Z84" s="375">
        <f t="shared" si="78"/>
        <v>0</v>
      </c>
      <c r="AA84" s="375">
        <f t="shared" si="79"/>
        <v>0</v>
      </c>
      <c r="AB84" s="375">
        <f t="shared" si="80"/>
        <v>0</v>
      </c>
      <c r="AC84" s="376">
        <f t="shared" si="81"/>
        <v>0</v>
      </c>
      <c r="AD84" s="376">
        <f t="shared" si="81"/>
        <v>0</v>
      </c>
      <c r="AE84" s="376">
        <f t="shared" si="81"/>
        <v>0</v>
      </c>
      <c r="AF84" s="377">
        <f t="shared" si="81"/>
        <v>0</v>
      </c>
      <c r="AG84" s="378">
        <f t="shared" si="81"/>
        <v>0</v>
      </c>
      <c r="AH84" s="373">
        <f t="shared" si="81"/>
        <v>0</v>
      </c>
      <c r="AI84" s="374">
        <f t="shared" si="81"/>
        <v>0</v>
      </c>
      <c r="AJ84" s="374">
        <f t="shared" si="81"/>
        <v>0</v>
      </c>
      <c r="AK84" s="374">
        <f t="shared" si="81"/>
        <v>0</v>
      </c>
      <c r="AL84" s="375">
        <f t="shared" si="81"/>
        <v>0</v>
      </c>
      <c r="AM84" s="375">
        <f t="shared" si="82"/>
        <v>0</v>
      </c>
      <c r="AN84" s="375">
        <f t="shared" si="82"/>
        <v>0</v>
      </c>
      <c r="AO84" s="375">
        <f t="shared" si="82"/>
        <v>0</v>
      </c>
      <c r="AP84" s="375">
        <f t="shared" si="82"/>
        <v>0</v>
      </c>
      <c r="AQ84" s="375">
        <f t="shared" si="82"/>
        <v>0</v>
      </c>
      <c r="AR84" s="375">
        <f t="shared" si="82"/>
        <v>0</v>
      </c>
      <c r="AS84" s="375">
        <f t="shared" si="82"/>
        <v>0</v>
      </c>
      <c r="AT84" s="375">
        <f t="shared" si="82"/>
        <v>0</v>
      </c>
      <c r="AU84" s="375">
        <f t="shared" si="82"/>
        <v>0</v>
      </c>
      <c r="AV84" s="375">
        <f t="shared" si="82"/>
        <v>0</v>
      </c>
      <c r="AW84" s="375">
        <f t="shared" si="82"/>
        <v>0</v>
      </c>
      <c r="AX84" s="375">
        <f t="shared" si="82"/>
        <v>0</v>
      </c>
      <c r="AY84" s="379">
        <f t="shared" si="82"/>
        <v>0</v>
      </c>
      <c r="AZ84" s="380">
        <f t="shared" si="82"/>
        <v>0</v>
      </c>
      <c r="BB84" s="203">
        <f t="shared" si="56"/>
        <v>0</v>
      </c>
      <c r="BC84" s="204" t="str">
        <f t="shared" si="57"/>
        <v>-</v>
      </c>
    </row>
    <row r="85" spans="2:55" s="2" customFormat="1" ht="12.75" customHeight="1" x14ac:dyDescent="0.25">
      <c r="B85" s="148" t="s">
        <v>201</v>
      </c>
      <c r="C85" s="796" t="s">
        <v>202</v>
      </c>
      <c r="D85" s="797"/>
      <c r="E85" s="797"/>
      <c r="F85" s="798"/>
      <c r="G85" s="371">
        <f>SUM('Priedas 6'!$Z$80,'Priedas 6'!$AC$80,'Priedas 9'!$I$83,'Priedas 9'!$J$83,'Priedas 11'!$Z$81,'Priedas 11'!$AC$81,)</f>
        <v>0</v>
      </c>
      <c r="H85" s="372"/>
      <c r="I85" s="372"/>
      <c r="J85" s="372"/>
      <c r="K85" s="373">
        <f t="shared" si="63"/>
        <v>0</v>
      </c>
      <c r="L85" s="374">
        <f t="shared" si="64"/>
        <v>0</v>
      </c>
      <c r="M85" s="374">
        <f t="shared" si="65"/>
        <v>0</v>
      </c>
      <c r="N85" s="374">
        <f t="shared" si="66"/>
        <v>0</v>
      </c>
      <c r="O85" s="375">
        <f t="shared" si="67"/>
        <v>0</v>
      </c>
      <c r="P85" s="375">
        <f t="shared" si="68"/>
        <v>0</v>
      </c>
      <c r="Q85" s="375">
        <f t="shared" si="69"/>
        <v>0</v>
      </c>
      <c r="R85" s="375">
        <f t="shared" si="70"/>
        <v>0</v>
      </c>
      <c r="S85" s="375">
        <f t="shared" si="71"/>
        <v>0</v>
      </c>
      <c r="T85" s="375">
        <f t="shared" si="72"/>
        <v>0</v>
      </c>
      <c r="U85" s="375">
        <f t="shared" si="73"/>
        <v>0</v>
      </c>
      <c r="V85" s="375">
        <f t="shared" si="74"/>
        <v>0</v>
      </c>
      <c r="W85" s="375">
        <f t="shared" si="75"/>
        <v>0</v>
      </c>
      <c r="X85" s="375">
        <f t="shared" si="76"/>
        <v>0</v>
      </c>
      <c r="Y85" s="375">
        <f t="shared" si="77"/>
        <v>0</v>
      </c>
      <c r="Z85" s="375">
        <f t="shared" si="78"/>
        <v>0</v>
      </c>
      <c r="AA85" s="375">
        <f t="shared" si="79"/>
        <v>0</v>
      </c>
      <c r="AB85" s="375">
        <f t="shared" si="80"/>
        <v>0</v>
      </c>
      <c r="AC85" s="376">
        <f t="shared" si="81"/>
        <v>0</v>
      </c>
      <c r="AD85" s="376">
        <f t="shared" si="81"/>
        <v>0</v>
      </c>
      <c r="AE85" s="376">
        <f t="shared" si="81"/>
        <v>0</v>
      </c>
      <c r="AF85" s="377">
        <f t="shared" si="81"/>
        <v>0</v>
      </c>
      <c r="AG85" s="378">
        <f t="shared" si="81"/>
        <v>0</v>
      </c>
      <c r="AH85" s="373">
        <f t="shared" si="81"/>
        <v>0</v>
      </c>
      <c r="AI85" s="374">
        <f t="shared" si="81"/>
        <v>0</v>
      </c>
      <c r="AJ85" s="374">
        <f t="shared" si="81"/>
        <v>0</v>
      </c>
      <c r="AK85" s="374">
        <f t="shared" si="81"/>
        <v>0</v>
      </c>
      <c r="AL85" s="375">
        <f t="shared" si="81"/>
        <v>0</v>
      </c>
      <c r="AM85" s="375">
        <f t="shared" si="82"/>
        <v>0</v>
      </c>
      <c r="AN85" s="375">
        <f t="shared" si="82"/>
        <v>0</v>
      </c>
      <c r="AO85" s="375">
        <f t="shared" si="82"/>
        <v>0</v>
      </c>
      <c r="AP85" s="375">
        <f t="shared" si="82"/>
        <v>0</v>
      </c>
      <c r="AQ85" s="375">
        <f t="shared" si="82"/>
        <v>0</v>
      </c>
      <c r="AR85" s="375">
        <f t="shared" si="82"/>
        <v>0</v>
      </c>
      <c r="AS85" s="375">
        <f t="shared" si="82"/>
        <v>0</v>
      </c>
      <c r="AT85" s="375">
        <f t="shared" si="82"/>
        <v>0</v>
      </c>
      <c r="AU85" s="375">
        <f t="shared" si="82"/>
        <v>0</v>
      </c>
      <c r="AV85" s="375">
        <f t="shared" si="82"/>
        <v>0</v>
      </c>
      <c r="AW85" s="375">
        <f t="shared" si="82"/>
        <v>0</v>
      </c>
      <c r="AX85" s="375">
        <f t="shared" si="82"/>
        <v>0</v>
      </c>
      <c r="AY85" s="379">
        <f t="shared" si="82"/>
        <v>0</v>
      </c>
      <c r="AZ85" s="380">
        <f t="shared" si="82"/>
        <v>0</v>
      </c>
      <c r="BB85" s="203">
        <f t="shared" si="56"/>
        <v>0</v>
      </c>
      <c r="BC85" s="204" t="str">
        <f t="shared" si="57"/>
        <v>-</v>
      </c>
    </row>
    <row r="86" spans="2:55" s="2" customFormat="1" ht="12.75" customHeight="1" x14ac:dyDescent="0.25">
      <c r="B86" s="148" t="s">
        <v>203</v>
      </c>
      <c r="C86" s="796" t="s">
        <v>204</v>
      </c>
      <c r="D86" s="797"/>
      <c r="E86" s="797"/>
      <c r="F86" s="798"/>
      <c r="G86" s="371">
        <f>SUM('Priedas 6'!$Z$81,'Priedas 6'!$AC$81,'Priedas 9'!$I$84,'Priedas 9'!$J$84,'Priedas 11'!$Z$82,'Priedas 11'!$AC$82,)</f>
        <v>0</v>
      </c>
      <c r="H86" s="372"/>
      <c r="I86" s="372"/>
      <c r="J86" s="372"/>
      <c r="K86" s="373">
        <f t="shared" si="63"/>
        <v>0</v>
      </c>
      <c r="L86" s="374">
        <f t="shared" si="64"/>
        <v>0</v>
      </c>
      <c r="M86" s="374">
        <f t="shared" si="65"/>
        <v>0</v>
      </c>
      <c r="N86" s="374">
        <f t="shared" si="66"/>
        <v>0</v>
      </c>
      <c r="O86" s="375">
        <f t="shared" si="67"/>
        <v>0</v>
      </c>
      <c r="P86" s="375">
        <f t="shared" si="68"/>
        <v>0</v>
      </c>
      <c r="Q86" s="375">
        <f t="shared" si="69"/>
        <v>0</v>
      </c>
      <c r="R86" s="375">
        <f t="shared" si="70"/>
        <v>0</v>
      </c>
      <c r="S86" s="375">
        <f t="shared" si="71"/>
        <v>0</v>
      </c>
      <c r="T86" s="375">
        <f t="shared" si="72"/>
        <v>0</v>
      </c>
      <c r="U86" s="375">
        <f t="shared" si="73"/>
        <v>0</v>
      </c>
      <c r="V86" s="375">
        <f t="shared" si="74"/>
        <v>0</v>
      </c>
      <c r="W86" s="375">
        <f t="shared" si="75"/>
        <v>0</v>
      </c>
      <c r="X86" s="375">
        <f t="shared" si="76"/>
        <v>0</v>
      </c>
      <c r="Y86" s="375">
        <f t="shared" si="77"/>
        <v>0</v>
      </c>
      <c r="Z86" s="375">
        <f t="shared" si="78"/>
        <v>0</v>
      </c>
      <c r="AA86" s="375">
        <f t="shared" si="79"/>
        <v>0</v>
      </c>
      <c r="AB86" s="375">
        <f t="shared" si="80"/>
        <v>0</v>
      </c>
      <c r="AC86" s="376">
        <f t="shared" si="81"/>
        <v>0</v>
      </c>
      <c r="AD86" s="376">
        <f t="shared" si="81"/>
        <v>0</v>
      </c>
      <c r="AE86" s="376">
        <f t="shared" si="81"/>
        <v>0</v>
      </c>
      <c r="AF86" s="377">
        <f t="shared" si="81"/>
        <v>0</v>
      </c>
      <c r="AG86" s="378">
        <f t="shared" si="81"/>
        <v>0</v>
      </c>
      <c r="AH86" s="373">
        <f t="shared" si="81"/>
        <v>0</v>
      </c>
      <c r="AI86" s="374">
        <f t="shared" si="81"/>
        <v>0</v>
      </c>
      <c r="AJ86" s="374">
        <f t="shared" si="81"/>
        <v>0</v>
      </c>
      <c r="AK86" s="374">
        <f t="shared" si="81"/>
        <v>0</v>
      </c>
      <c r="AL86" s="375">
        <f t="shared" si="81"/>
        <v>0</v>
      </c>
      <c r="AM86" s="375">
        <f t="shared" si="82"/>
        <v>0</v>
      </c>
      <c r="AN86" s="375">
        <f t="shared" si="82"/>
        <v>0</v>
      </c>
      <c r="AO86" s="375">
        <f t="shared" si="82"/>
        <v>0</v>
      </c>
      <c r="AP86" s="375">
        <f t="shared" si="82"/>
        <v>0</v>
      </c>
      <c r="AQ86" s="375">
        <f t="shared" si="82"/>
        <v>0</v>
      </c>
      <c r="AR86" s="375">
        <f t="shared" si="82"/>
        <v>0</v>
      </c>
      <c r="AS86" s="375">
        <f t="shared" si="82"/>
        <v>0</v>
      </c>
      <c r="AT86" s="375">
        <f t="shared" si="82"/>
        <v>0</v>
      </c>
      <c r="AU86" s="375">
        <f t="shared" si="82"/>
        <v>0</v>
      </c>
      <c r="AV86" s="375">
        <f t="shared" si="82"/>
        <v>0</v>
      </c>
      <c r="AW86" s="375">
        <f t="shared" si="82"/>
        <v>0</v>
      </c>
      <c r="AX86" s="375">
        <f t="shared" si="82"/>
        <v>0</v>
      </c>
      <c r="AY86" s="379">
        <f t="shared" si="82"/>
        <v>0</v>
      </c>
      <c r="AZ86" s="380">
        <f t="shared" si="82"/>
        <v>0</v>
      </c>
      <c r="BB86" s="203">
        <f t="shared" si="56"/>
        <v>0</v>
      </c>
      <c r="BC86" s="204" t="str">
        <f t="shared" si="57"/>
        <v>-</v>
      </c>
    </row>
    <row r="87" spans="2:55" s="2" customFormat="1" ht="12.75" customHeight="1" x14ac:dyDescent="0.25">
      <c r="B87" s="148" t="s">
        <v>205</v>
      </c>
      <c r="C87" s="796" t="s">
        <v>206</v>
      </c>
      <c r="D87" s="797"/>
      <c r="E87" s="797"/>
      <c r="F87" s="798"/>
      <c r="G87" s="371">
        <f>SUM('Priedas 6'!$Z$82,'Priedas 6'!$AC$82,'Priedas 9'!$I$85,'Priedas 9'!$J$85,'Priedas 11'!$Z$83,'Priedas 11'!$AC$83,)</f>
        <v>0</v>
      </c>
      <c r="H87" s="372"/>
      <c r="I87" s="372"/>
      <c r="J87" s="372"/>
      <c r="K87" s="373">
        <f t="shared" si="63"/>
        <v>0</v>
      </c>
      <c r="L87" s="374">
        <f t="shared" si="64"/>
        <v>0</v>
      </c>
      <c r="M87" s="374">
        <f t="shared" si="65"/>
        <v>0</v>
      </c>
      <c r="N87" s="374">
        <f t="shared" si="66"/>
        <v>0</v>
      </c>
      <c r="O87" s="375">
        <f t="shared" si="67"/>
        <v>0</v>
      </c>
      <c r="P87" s="375">
        <f t="shared" si="68"/>
        <v>0</v>
      </c>
      <c r="Q87" s="375">
        <f t="shared" si="69"/>
        <v>0</v>
      </c>
      <c r="R87" s="375">
        <f t="shared" si="70"/>
        <v>0</v>
      </c>
      <c r="S87" s="375">
        <f t="shared" si="71"/>
        <v>0</v>
      </c>
      <c r="T87" s="375">
        <f t="shared" si="72"/>
        <v>0</v>
      </c>
      <c r="U87" s="375">
        <f t="shared" si="73"/>
        <v>0</v>
      </c>
      <c r="V87" s="375">
        <f t="shared" si="74"/>
        <v>0</v>
      </c>
      <c r="W87" s="375">
        <f t="shared" si="75"/>
        <v>0</v>
      </c>
      <c r="X87" s="375">
        <f t="shared" si="76"/>
        <v>0</v>
      </c>
      <c r="Y87" s="375">
        <f t="shared" si="77"/>
        <v>0</v>
      </c>
      <c r="Z87" s="375">
        <f t="shared" si="78"/>
        <v>0</v>
      </c>
      <c r="AA87" s="375">
        <f t="shared" si="79"/>
        <v>0</v>
      </c>
      <c r="AB87" s="375">
        <f t="shared" si="80"/>
        <v>0</v>
      </c>
      <c r="AC87" s="376">
        <f t="shared" si="81"/>
        <v>0</v>
      </c>
      <c r="AD87" s="376">
        <f t="shared" si="81"/>
        <v>0</v>
      </c>
      <c r="AE87" s="376">
        <f t="shared" si="81"/>
        <v>0</v>
      </c>
      <c r="AF87" s="377">
        <f t="shared" si="81"/>
        <v>0</v>
      </c>
      <c r="AG87" s="378">
        <f t="shared" si="81"/>
        <v>0</v>
      </c>
      <c r="AH87" s="373">
        <f t="shared" si="81"/>
        <v>0</v>
      </c>
      <c r="AI87" s="374">
        <f t="shared" si="81"/>
        <v>0</v>
      </c>
      <c r="AJ87" s="374">
        <f t="shared" si="81"/>
        <v>0</v>
      </c>
      <c r="AK87" s="374">
        <f t="shared" si="81"/>
        <v>0</v>
      </c>
      <c r="AL87" s="375">
        <f t="shared" si="81"/>
        <v>0</v>
      </c>
      <c r="AM87" s="375">
        <f t="shared" si="82"/>
        <v>0</v>
      </c>
      <c r="AN87" s="375">
        <f t="shared" si="82"/>
        <v>0</v>
      </c>
      <c r="AO87" s="375">
        <f t="shared" si="82"/>
        <v>0</v>
      </c>
      <c r="AP87" s="375">
        <f t="shared" si="82"/>
        <v>0</v>
      </c>
      <c r="AQ87" s="375">
        <f t="shared" si="82"/>
        <v>0</v>
      </c>
      <c r="AR87" s="375">
        <f t="shared" si="82"/>
        <v>0</v>
      </c>
      <c r="AS87" s="375">
        <f t="shared" si="82"/>
        <v>0</v>
      </c>
      <c r="AT87" s="375">
        <f t="shared" si="82"/>
        <v>0</v>
      </c>
      <c r="AU87" s="375">
        <f t="shared" si="82"/>
        <v>0</v>
      </c>
      <c r="AV87" s="375">
        <f t="shared" si="82"/>
        <v>0</v>
      </c>
      <c r="AW87" s="375">
        <f t="shared" si="82"/>
        <v>0</v>
      </c>
      <c r="AX87" s="375">
        <f t="shared" si="82"/>
        <v>0</v>
      </c>
      <c r="AY87" s="379">
        <f t="shared" si="82"/>
        <v>0</v>
      </c>
      <c r="AZ87" s="380">
        <f t="shared" si="82"/>
        <v>0</v>
      </c>
      <c r="BB87" s="203">
        <f t="shared" ref="BB87:BB118" si="83">G87-SUM(H87:J87)</f>
        <v>0</v>
      </c>
      <c r="BC87" s="204" t="str">
        <f t="shared" ref="BC87:BC118" si="84">IF(BB87&gt;0.5,"Prašome paskirstyti likusias sąnaudas",IF(BB87&lt;-0.5,"Paskirstėte daugiau sąnaudų negu yra priskirta šiam pogrupiui","-"))</f>
        <v>-</v>
      </c>
    </row>
    <row r="88" spans="2:55" s="2" customFormat="1" ht="12.75" customHeight="1" x14ac:dyDescent="0.25">
      <c r="B88" s="148" t="s">
        <v>207</v>
      </c>
      <c r="C88" s="796" t="s">
        <v>208</v>
      </c>
      <c r="D88" s="797"/>
      <c r="E88" s="797"/>
      <c r="F88" s="798"/>
      <c r="G88" s="371">
        <f>SUM('Priedas 6'!$Z$83,'Priedas 6'!$AC$83,'Priedas 9'!$I$86,'Priedas 9'!$J$86,'Priedas 11'!$Z$84,'Priedas 11'!$AC$84,)</f>
        <v>0</v>
      </c>
      <c r="H88" s="372"/>
      <c r="I88" s="372"/>
      <c r="J88" s="372"/>
      <c r="K88" s="373">
        <f t="shared" si="63"/>
        <v>0</v>
      </c>
      <c r="L88" s="374">
        <f t="shared" si="64"/>
        <v>0</v>
      </c>
      <c r="M88" s="374">
        <f t="shared" si="65"/>
        <v>0</v>
      </c>
      <c r="N88" s="374">
        <f t="shared" si="66"/>
        <v>0</v>
      </c>
      <c r="O88" s="375">
        <f t="shared" si="67"/>
        <v>0</v>
      </c>
      <c r="P88" s="375">
        <f t="shared" si="68"/>
        <v>0</v>
      </c>
      <c r="Q88" s="375">
        <f t="shared" si="69"/>
        <v>0</v>
      </c>
      <c r="R88" s="375">
        <f t="shared" si="70"/>
        <v>0</v>
      </c>
      <c r="S88" s="375">
        <f t="shared" si="71"/>
        <v>0</v>
      </c>
      <c r="T88" s="375">
        <f t="shared" si="72"/>
        <v>0</v>
      </c>
      <c r="U88" s="375">
        <f t="shared" si="73"/>
        <v>0</v>
      </c>
      <c r="V88" s="375">
        <f t="shared" si="74"/>
        <v>0</v>
      </c>
      <c r="W88" s="375">
        <f t="shared" si="75"/>
        <v>0</v>
      </c>
      <c r="X88" s="375">
        <f t="shared" si="76"/>
        <v>0</v>
      </c>
      <c r="Y88" s="375">
        <f t="shared" si="77"/>
        <v>0</v>
      </c>
      <c r="Z88" s="375">
        <f t="shared" si="78"/>
        <v>0</v>
      </c>
      <c r="AA88" s="375">
        <f t="shared" si="79"/>
        <v>0</v>
      </c>
      <c r="AB88" s="375">
        <f t="shared" si="80"/>
        <v>0</v>
      </c>
      <c r="AC88" s="376">
        <f t="shared" si="81"/>
        <v>0</v>
      </c>
      <c r="AD88" s="376">
        <f t="shared" si="81"/>
        <v>0</v>
      </c>
      <c r="AE88" s="376">
        <f t="shared" si="81"/>
        <v>0</v>
      </c>
      <c r="AF88" s="377">
        <f t="shared" si="81"/>
        <v>0</v>
      </c>
      <c r="AG88" s="378">
        <f t="shared" si="81"/>
        <v>0</v>
      </c>
      <c r="AH88" s="373">
        <f t="shared" si="81"/>
        <v>0</v>
      </c>
      <c r="AI88" s="374">
        <f t="shared" si="81"/>
        <v>0</v>
      </c>
      <c r="AJ88" s="374">
        <f t="shared" si="81"/>
        <v>0</v>
      </c>
      <c r="AK88" s="374">
        <f t="shared" si="81"/>
        <v>0</v>
      </c>
      <c r="AL88" s="375">
        <f t="shared" si="81"/>
        <v>0</v>
      </c>
      <c r="AM88" s="375">
        <f t="shared" si="82"/>
        <v>0</v>
      </c>
      <c r="AN88" s="375">
        <f t="shared" si="82"/>
        <v>0</v>
      </c>
      <c r="AO88" s="375">
        <f t="shared" si="82"/>
        <v>0</v>
      </c>
      <c r="AP88" s="375">
        <f t="shared" si="82"/>
        <v>0</v>
      </c>
      <c r="AQ88" s="375">
        <f t="shared" si="82"/>
        <v>0</v>
      </c>
      <c r="AR88" s="375">
        <f t="shared" si="82"/>
        <v>0</v>
      </c>
      <c r="AS88" s="375">
        <f t="shared" si="82"/>
        <v>0</v>
      </c>
      <c r="AT88" s="375">
        <f t="shared" si="82"/>
        <v>0</v>
      </c>
      <c r="AU88" s="375">
        <f t="shared" si="82"/>
        <v>0</v>
      </c>
      <c r="AV88" s="375">
        <f t="shared" si="82"/>
        <v>0</v>
      </c>
      <c r="AW88" s="375">
        <f t="shared" si="82"/>
        <v>0</v>
      </c>
      <c r="AX88" s="375">
        <f t="shared" si="82"/>
        <v>0</v>
      </c>
      <c r="AY88" s="379">
        <f t="shared" si="82"/>
        <v>0</v>
      </c>
      <c r="AZ88" s="380">
        <f t="shared" si="82"/>
        <v>0</v>
      </c>
      <c r="BB88" s="203">
        <f t="shared" si="83"/>
        <v>0</v>
      </c>
      <c r="BC88" s="204" t="str">
        <f t="shared" si="84"/>
        <v>-</v>
      </c>
    </row>
    <row r="89" spans="2:55" s="2" customFormat="1" ht="12.75" customHeight="1" x14ac:dyDescent="0.25">
      <c r="B89" s="148" t="s">
        <v>209</v>
      </c>
      <c r="C89" s="796" t="s">
        <v>210</v>
      </c>
      <c r="D89" s="797"/>
      <c r="E89" s="797"/>
      <c r="F89" s="798"/>
      <c r="G89" s="371">
        <f>SUM('Priedas 6'!$Z$84,'Priedas 6'!$AC$84,'Priedas 9'!$I$87,'Priedas 9'!$J$87,'Priedas 11'!$Z$85,'Priedas 11'!$AC$85,)</f>
        <v>0</v>
      </c>
      <c r="H89" s="372"/>
      <c r="I89" s="372"/>
      <c r="J89" s="372"/>
      <c r="K89" s="373">
        <f t="shared" si="63"/>
        <v>0</v>
      </c>
      <c r="L89" s="374">
        <f t="shared" si="64"/>
        <v>0</v>
      </c>
      <c r="M89" s="374">
        <f t="shared" si="65"/>
        <v>0</v>
      </c>
      <c r="N89" s="374">
        <f t="shared" si="66"/>
        <v>0</v>
      </c>
      <c r="O89" s="375">
        <f t="shared" si="67"/>
        <v>0</v>
      </c>
      <c r="P89" s="375">
        <f t="shared" si="68"/>
        <v>0</v>
      </c>
      <c r="Q89" s="375">
        <f t="shared" si="69"/>
        <v>0</v>
      </c>
      <c r="R89" s="375">
        <f t="shared" si="70"/>
        <v>0</v>
      </c>
      <c r="S89" s="375">
        <f t="shared" si="71"/>
        <v>0</v>
      </c>
      <c r="T89" s="375">
        <f t="shared" si="72"/>
        <v>0</v>
      </c>
      <c r="U89" s="375">
        <f t="shared" si="73"/>
        <v>0</v>
      </c>
      <c r="V89" s="375">
        <f t="shared" si="74"/>
        <v>0</v>
      </c>
      <c r="W89" s="375">
        <f t="shared" si="75"/>
        <v>0</v>
      </c>
      <c r="X89" s="375">
        <f t="shared" si="76"/>
        <v>0</v>
      </c>
      <c r="Y89" s="375">
        <f t="shared" si="77"/>
        <v>0</v>
      </c>
      <c r="Z89" s="375">
        <f t="shared" si="78"/>
        <v>0</v>
      </c>
      <c r="AA89" s="375">
        <f t="shared" si="79"/>
        <v>0</v>
      </c>
      <c r="AB89" s="375">
        <f t="shared" si="80"/>
        <v>0</v>
      </c>
      <c r="AC89" s="376">
        <f t="shared" si="81"/>
        <v>0</v>
      </c>
      <c r="AD89" s="376">
        <f t="shared" si="81"/>
        <v>0</v>
      </c>
      <c r="AE89" s="376">
        <f t="shared" si="81"/>
        <v>0</v>
      </c>
      <c r="AF89" s="377">
        <f t="shared" si="81"/>
        <v>0</v>
      </c>
      <c r="AG89" s="378">
        <f t="shared" si="81"/>
        <v>0</v>
      </c>
      <c r="AH89" s="373">
        <f t="shared" si="81"/>
        <v>0</v>
      </c>
      <c r="AI89" s="374">
        <f t="shared" si="81"/>
        <v>0</v>
      </c>
      <c r="AJ89" s="374">
        <f t="shared" si="81"/>
        <v>0</v>
      </c>
      <c r="AK89" s="374">
        <f t="shared" si="81"/>
        <v>0</v>
      </c>
      <c r="AL89" s="375">
        <f t="shared" si="81"/>
        <v>0</v>
      </c>
      <c r="AM89" s="375">
        <f t="shared" si="82"/>
        <v>0</v>
      </c>
      <c r="AN89" s="375">
        <f t="shared" si="82"/>
        <v>0</v>
      </c>
      <c r="AO89" s="375">
        <f t="shared" si="82"/>
        <v>0</v>
      </c>
      <c r="AP89" s="375">
        <f t="shared" si="82"/>
        <v>0</v>
      </c>
      <c r="AQ89" s="375">
        <f t="shared" si="82"/>
        <v>0</v>
      </c>
      <c r="AR89" s="375">
        <f t="shared" si="82"/>
        <v>0</v>
      </c>
      <c r="AS89" s="375">
        <f t="shared" si="82"/>
        <v>0</v>
      </c>
      <c r="AT89" s="375">
        <f t="shared" si="82"/>
        <v>0</v>
      </c>
      <c r="AU89" s="375">
        <f t="shared" si="82"/>
        <v>0</v>
      </c>
      <c r="AV89" s="375">
        <f t="shared" si="82"/>
        <v>0</v>
      </c>
      <c r="AW89" s="375">
        <f t="shared" si="82"/>
        <v>0</v>
      </c>
      <c r="AX89" s="375">
        <f t="shared" si="82"/>
        <v>0</v>
      </c>
      <c r="AY89" s="379">
        <f t="shared" si="82"/>
        <v>0</v>
      </c>
      <c r="AZ89" s="380">
        <f t="shared" si="82"/>
        <v>0</v>
      </c>
      <c r="BB89" s="203">
        <f t="shared" si="83"/>
        <v>0</v>
      </c>
      <c r="BC89" s="204" t="str">
        <f t="shared" si="84"/>
        <v>-</v>
      </c>
    </row>
    <row r="90" spans="2:55" s="2" customFormat="1" ht="12.75" customHeight="1" x14ac:dyDescent="0.25">
      <c r="B90" s="148" t="s">
        <v>211</v>
      </c>
      <c r="C90" s="796" t="s">
        <v>212</v>
      </c>
      <c r="D90" s="797"/>
      <c r="E90" s="797"/>
      <c r="F90" s="798"/>
      <c r="G90" s="371">
        <f>SUM('Priedas 6'!$Z$85,'Priedas 6'!$AC$85,'Priedas 9'!$I$88,'Priedas 9'!$J$88,'Priedas 11'!$Z$86,'Priedas 11'!$AC$86,)</f>
        <v>0</v>
      </c>
      <c r="H90" s="372"/>
      <c r="I90" s="372"/>
      <c r="J90" s="372"/>
      <c r="K90" s="373">
        <f t="shared" si="63"/>
        <v>0</v>
      </c>
      <c r="L90" s="374">
        <f t="shared" si="64"/>
        <v>0</v>
      </c>
      <c r="M90" s="374">
        <f t="shared" si="65"/>
        <v>0</v>
      </c>
      <c r="N90" s="374">
        <f t="shared" si="66"/>
        <v>0</v>
      </c>
      <c r="O90" s="375">
        <f t="shared" si="67"/>
        <v>0</v>
      </c>
      <c r="P90" s="375">
        <f t="shared" si="68"/>
        <v>0</v>
      </c>
      <c r="Q90" s="375">
        <f t="shared" si="69"/>
        <v>0</v>
      </c>
      <c r="R90" s="375">
        <f t="shared" si="70"/>
        <v>0</v>
      </c>
      <c r="S90" s="375">
        <f t="shared" si="71"/>
        <v>0</v>
      </c>
      <c r="T90" s="375">
        <f t="shared" si="72"/>
        <v>0</v>
      </c>
      <c r="U90" s="375">
        <f t="shared" si="73"/>
        <v>0</v>
      </c>
      <c r="V90" s="375">
        <f t="shared" si="74"/>
        <v>0</v>
      </c>
      <c r="W90" s="375">
        <f t="shared" si="75"/>
        <v>0</v>
      </c>
      <c r="X90" s="375">
        <f t="shared" si="76"/>
        <v>0</v>
      </c>
      <c r="Y90" s="375">
        <f t="shared" si="77"/>
        <v>0</v>
      </c>
      <c r="Z90" s="375">
        <f t="shared" si="78"/>
        <v>0</v>
      </c>
      <c r="AA90" s="375">
        <f t="shared" si="79"/>
        <v>0</v>
      </c>
      <c r="AB90" s="375">
        <f t="shared" si="80"/>
        <v>0</v>
      </c>
      <c r="AC90" s="376">
        <f t="shared" si="81"/>
        <v>0</v>
      </c>
      <c r="AD90" s="376">
        <f t="shared" si="81"/>
        <v>0</v>
      </c>
      <c r="AE90" s="376">
        <f t="shared" si="81"/>
        <v>0</v>
      </c>
      <c r="AF90" s="377">
        <f t="shared" si="81"/>
        <v>0</v>
      </c>
      <c r="AG90" s="378">
        <f t="shared" si="81"/>
        <v>0</v>
      </c>
      <c r="AH90" s="373">
        <f t="shared" si="81"/>
        <v>0</v>
      </c>
      <c r="AI90" s="374">
        <f t="shared" si="81"/>
        <v>0</v>
      </c>
      <c r="AJ90" s="374">
        <f t="shared" si="81"/>
        <v>0</v>
      </c>
      <c r="AK90" s="374">
        <f t="shared" si="81"/>
        <v>0</v>
      </c>
      <c r="AL90" s="375">
        <f t="shared" si="81"/>
        <v>0</v>
      </c>
      <c r="AM90" s="375">
        <f t="shared" si="82"/>
        <v>0</v>
      </c>
      <c r="AN90" s="375">
        <f t="shared" si="82"/>
        <v>0</v>
      </c>
      <c r="AO90" s="375">
        <f t="shared" si="82"/>
        <v>0</v>
      </c>
      <c r="AP90" s="375">
        <f t="shared" si="82"/>
        <v>0</v>
      </c>
      <c r="AQ90" s="375">
        <f t="shared" si="82"/>
        <v>0</v>
      </c>
      <c r="AR90" s="375">
        <f t="shared" si="82"/>
        <v>0</v>
      </c>
      <c r="AS90" s="375">
        <f t="shared" si="82"/>
        <v>0</v>
      </c>
      <c r="AT90" s="375">
        <f t="shared" si="82"/>
        <v>0</v>
      </c>
      <c r="AU90" s="375">
        <f t="shared" si="82"/>
        <v>0</v>
      </c>
      <c r="AV90" s="375">
        <f t="shared" si="82"/>
        <v>0</v>
      </c>
      <c r="AW90" s="375">
        <f t="shared" si="82"/>
        <v>0</v>
      </c>
      <c r="AX90" s="375">
        <f t="shared" si="82"/>
        <v>0</v>
      </c>
      <c r="AY90" s="379">
        <f t="shared" si="82"/>
        <v>0</v>
      </c>
      <c r="AZ90" s="380">
        <f t="shared" si="82"/>
        <v>0</v>
      </c>
      <c r="BB90" s="203">
        <f t="shared" si="83"/>
        <v>0</v>
      </c>
      <c r="BC90" s="204" t="str">
        <f t="shared" si="84"/>
        <v>-</v>
      </c>
    </row>
    <row r="91" spans="2:55" s="2" customFormat="1" ht="12.75" customHeight="1" x14ac:dyDescent="0.25">
      <c r="B91" s="148" t="s">
        <v>213</v>
      </c>
      <c r="C91" s="796" t="s">
        <v>214</v>
      </c>
      <c r="D91" s="797"/>
      <c r="E91" s="797"/>
      <c r="F91" s="798"/>
      <c r="G91" s="371">
        <f>SUM('Priedas 6'!$Z$86,'Priedas 6'!$AC$86,'Priedas 9'!$I$89,'Priedas 9'!$J$89,'Priedas 11'!$Z$87,'Priedas 11'!$AC$87,)</f>
        <v>0</v>
      </c>
      <c r="H91" s="372"/>
      <c r="I91" s="372"/>
      <c r="J91" s="372"/>
      <c r="K91" s="373">
        <f t="shared" si="63"/>
        <v>0</v>
      </c>
      <c r="L91" s="374">
        <f t="shared" si="64"/>
        <v>0</v>
      </c>
      <c r="M91" s="374">
        <f t="shared" si="65"/>
        <v>0</v>
      </c>
      <c r="N91" s="374">
        <f t="shared" si="66"/>
        <v>0</v>
      </c>
      <c r="O91" s="375">
        <f t="shared" si="67"/>
        <v>0</v>
      </c>
      <c r="P91" s="375">
        <f t="shared" si="68"/>
        <v>0</v>
      </c>
      <c r="Q91" s="375">
        <f t="shared" si="69"/>
        <v>0</v>
      </c>
      <c r="R91" s="375">
        <f t="shared" si="70"/>
        <v>0</v>
      </c>
      <c r="S91" s="375">
        <f t="shared" si="71"/>
        <v>0</v>
      </c>
      <c r="T91" s="375">
        <f t="shared" si="72"/>
        <v>0</v>
      </c>
      <c r="U91" s="375">
        <f t="shared" si="73"/>
        <v>0</v>
      </c>
      <c r="V91" s="375">
        <f t="shared" si="74"/>
        <v>0</v>
      </c>
      <c r="W91" s="375">
        <f t="shared" si="75"/>
        <v>0</v>
      </c>
      <c r="X91" s="375">
        <f t="shared" si="76"/>
        <v>0</v>
      </c>
      <c r="Y91" s="375">
        <f t="shared" si="77"/>
        <v>0</v>
      </c>
      <c r="Z91" s="375">
        <f t="shared" si="78"/>
        <v>0</v>
      </c>
      <c r="AA91" s="375">
        <f t="shared" si="79"/>
        <v>0</v>
      </c>
      <c r="AB91" s="375">
        <f t="shared" si="80"/>
        <v>0</v>
      </c>
      <c r="AC91" s="376">
        <f t="shared" si="81"/>
        <v>0</v>
      </c>
      <c r="AD91" s="376">
        <f t="shared" si="81"/>
        <v>0</v>
      </c>
      <c r="AE91" s="376">
        <f t="shared" si="81"/>
        <v>0</v>
      </c>
      <c r="AF91" s="377">
        <f t="shared" si="81"/>
        <v>0</v>
      </c>
      <c r="AG91" s="378">
        <f t="shared" si="81"/>
        <v>0</v>
      </c>
      <c r="AH91" s="373">
        <f t="shared" si="81"/>
        <v>0</v>
      </c>
      <c r="AI91" s="374">
        <f t="shared" si="81"/>
        <v>0</v>
      </c>
      <c r="AJ91" s="374">
        <f t="shared" si="81"/>
        <v>0</v>
      </c>
      <c r="AK91" s="374">
        <f t="shared" si="81"/>
        <v>0</v>
      </c>
      <c r="AL91" s="375">
        <f t="shared" si="81"/>
        <v>0</v>
      </c>
      <c r="AM91" s="375">
        <f t="shared" si="82"/>
        <v>0</v>
      </c>
      <c r="AN91" s="375">
        <f t="shared" si="82"/>
        <v>0</v>
      </c>
      <c r="AO91" s="375">
        <f t="shared" si="82"/>
        <v>0</v>
      </c>
      <c r="AP91" s="375">
        <f t="shared" si="82"/>
        <v>0</v>
      </c>
      <c r="AQ91" s="375">
        <f t="shared" si="82"/>
        <v>0</v>
      </c>
      <c r="AR91" s="375">
        <f t="shared" si="82"/>
        <v>0</v>
      </c>
      <c r="AS91" s="375">
        <f t="shared" si="82"/>
        <v>0</v>
      </c>
      <c r="AT91" s="375">
        <f t="shared" si="82"/>
        <v>0</v>
      </c>
      <c r="AU91" s="375">
        <f t="shared" si="82"/>
        <v>0</v>
      </c>
      <c r="AV91" s="375">
        <f t="shared" si="82"/>
        <v>0</v>
      </c>
      <c r="AW91" s="375">
        <f t="shared" si="82"/>
        <v>0</v>
      </c>
      <c r="AX91" s="375">
        <f t="shared" si="82"/>
        <v>0</v>
      </c>
      <c r="AY91" s="379">
        <f t="shared" si="82"/>
        <v>0</v>
      </c>
      <c r="AZ91" s="380">
        <f t="shared" si="82"/>
        <v>0</v>
      </c>
      <c r="BB91" s="203">
        <f t="shared" si="83"/>
        <v>0</v>
      </c>
      <c r="BC91" s="204" t="str">
        <f t="shared" si="84"/>
        <v>-</v>
      </c>
    </row>
    <row r="92" spans="2:55" s="2" customFormat="1" ht="12.75" customHeight="1" x14ac:dyDescent="0.25">
      <c r="B92" s="148" t="s">
        <v>215</v>
      </c>
      <c r="C92" s="796" t="s">
        <v>216</v>
      </c>
      <c r="D92" s="797"/>
      <c r="E92" s="797"/>
      <c r="F92" s="798"/>
      <c r="G92" s="371">
        <f>SUM('Priedas 6'!$Z$87,'Priedas 6'!$AC$87,'Priedas 9'!$I$90,'Priedas 9'!$J$90,'Priedas 11'!$Z$88,'Priedas 11'!$AC$88,)</f>
        <v>0</v>
      </c>
      <c r="H92" s="372"/>
      <c r="I92" s="372"/>
      <c r="J92" s="372"/>
      <c r="K92" s="373">
        <f t="shared" si="63"/>
        <v>0</v>
      </c>
      <c r="L92" s="374">
        <f t="shared" si="64"/>
        <v>0</v>
      </c>
      <c r="M92" s="374">
        <f t="shared" si="65"/>
        <v>0</v>
      </c>
      <c r="N92" s="374">
        <f t="shared" si="66"/>
        <v>0</v>
      </c>
      <c r="O92" s="375">
        <f t="shared" si="67"/>
        <v>0</v>
      </c>
      <c r="P92" s="375">
        <f t="shared" si="68"/>
        <v>0</v>
      </c>
      <c r="Q92" s="375">
        <f t="shared" si="69"/>
        <v>0</v>
      </c>
      <c r="R92" s="375">
        <f t="shared" si="70"/>
        <v>0</v>
      </c>
      <c r="S92" s="375">
        <f t="shared" si="71"/>
        <v>0</v>
      </c>
      <c r="T92" s="375">
        <f t="shared" si="72"/>
        <v>0</v>
      </c>
      <c r="U92" s="375">
        <f t="shared" si="73"/>
        <v>0</v>
      </c>
      <c r="V92" s="375">
        <f t="shared" si="74"/>
        <v>0</v>
      </c>
      <c r="W92" s="375">
        <f t="shared" si="75"/>
        <v>0</v>
      </c>
      <c r="X92" s="375">
        <f t="shared" si="76"/>
        <v>0</v>
      </c>
      <c r="Y92" s="375">
        <f t="shared" si="77"/>
        <v>0</v>
      </c>
      <c r="Z92" s="375">
        <f t="shared" si="78"/>
        <v>0</v>
      </c>
      <c r="AA92" s="375">
        <f t="shared" si="79"/>
        <v>0</v>
      </c>
      <c r="AB92" s="375">
        <f t="shared" si="80"/>
        <v>0</v>
      </c>
      <c r="AC92" s="376">
        <f t="shared" si="81"/>
        <v>0</v>
      </c>
      <c r="AD92" s="376">
        <f t="shared" si="81"/>
        <v>0</v>
      </c>
      <c r="AE92" s="376">
        <f t="shared" si="81"/>
        <v>0</v>
      </c>
      <c r="AF92" s="377">
        <f t="shared" si="81"/>
        <v>0</v>
      </c>
      <c r="AG92" s="378">
        <f t="shared" si="81"/>
        <v>0</v>
      </c>
      <c r="AH92" s="373">
        <f t="shared" si="81"/>
        <v>0</v>
      </c>
      <c r="AI92" s="374">
        <f t="shared" si="81"/>
        <v>0</v>
      </c>
      <c r="AJ92" s="374">
        <f t="shared" si="81"/>
        <v>0</v>
      </c>
      <c r="AK92" s="374">
        <f t="shared" si="81"/>
        <v>0</v>
      </c>
      <c r="AL92" s="375">
        <f t="shared" si="81"/>
        <v>0</v>
      </c>
      <c r="AM92" s="375">
        <f t="shared" si="82"/>
        <v>0</v>
      </c>
      <c r="AN92" s="375">
        <f t="shared" si="82"/>
        <v>0</v>
      </c>
      <c r="AO92" s="375">
        <f t="shared" si="82"/>
        <v>0</v>
      </c>
      <c r="AP92" s="375">
        <f t="shared" si="82"/>
        <v>0</v>
      </c>
      <c r="AQ92" s="375">
        <f t="shared" si="82"/>
        <v>0</v>
      </c>
      <c r="AR92" s="375">
        <f t="shared" si="82"/>
        <v>0</v>
      </c>
      <c r="AS92" s="375">
        <f t="shared" si="82"/>
        <v>0</v>
      </c>
      <c r="AT92" s="375">
        <f t="shared" si="82"/>
        <v>0</v>
      </c>
      <c r="AU92" s="375">
        <f t="shared" si="82"/>
        <v>0</v>
      </c>
      <c r="AV92" s="375">
        <f t="shared" si="82"/>
        <v>0</v>
      </c>
      <c r="AW92" s="375">
        <f t="shared" si="82"/>
        <v>0</v>
      </c>
      <c r="AX92" s="375">
        <f t="shared" si="82"/>
        <v>0</v>
      </c>
      <c r="AY92" s="379">
        <f t="shared" si="82"/>
        <v>0</v>
      </c>
      <c r="AZ92" s="380">
        <f t="shared" si="82"/>
        <v>0</v>
      </c>
      <c r="BB92" s="203">
        <f t="shared" si="83"/>
        <v>0</v>
      </c>
      <c r="BC92" s="204" t="str">
        <f t="shared" si="84"/>
        <v>-</v>
      </c>
    </row>
    <row r="93" spans="2:55" s="2" customFormat="1" ht="12.75" customHeight="1" x14ac:dyDescent="0.25">
      <c r="B93" s="148" t="s">
        <v>217</v>
      </c>
      <c r="C93" s="796" t="s">
        <v>65</v>
      </c>
      <c r="D93" s="797"/>
      <c r="E93" s="797"/>
      <c r="F93" s="798"/>
      <c r="G93" s="371">
        <f>SUM('Priedas 6'!$Z$88,'Priedas 6'!$AC$88,'Priedas 9'!$I$91,'Priedas 9'!$J$91,'Priedas 11'!$Z$89,'Priedas 11'!$AC$89,)</f>
        <v>0</v>
      </c>
      <c r="H93" s="372"/>
      <c r="I93" s="372"/>
      <c r="J93" s="372"/>
      <c r="K93" s="373">
        <f t="shared" si="63"/>
        <v>0</v>
      </c>
      <c r="L93" s="374">
        <f t="shared" si="64"/>
        <v>0</v>
      </c>
      <c r="M93" s="374">
        <f t="shared" si="65"/>
        <v>0</v>
      </c>
      <c r="N93" s="374">
        <f t="shared" si="66"/>
        <v>0</v>
      </c>
      <c r="O93" s="375">
        <f t="shared" si="67"/>
        <v>0</v>
      </c>
      <c r="P93" s="375">
        <f t="shared" si="68"/>
        <v>0</v>
      </c>
      <c r="Q93" s="375">
        <f t="shared" si="69"/>
        <v>0</v>
      </c>
      <c r="R93" s="375">
        <f t="shared" si="70"/>
        <v>0</v>
      </c>
      <c r="S93" s="375">
        <f t="shared" si="71"/>
        <v>0</v>
      </c>
      <c r="T93" s="375">
        <f t="shared" si="72"/>
        <v>0</v>
      </c>
      <c r="U93" s="375">
        <f t="shared" si="73"/>
        <v>0</v>
      </c>
      <c r="V93" s="375">
        <f t="shared" si="74"/>
        <v>0</v>
      </c>
      <c r="W93" s="375">
        <f t="shared" si="75"/>
        <v>0</v>
      </c>
      <c r="X93" s="375">
        <f t="shared" si="76"/>
        <v>0</v>
      </c>
      <c r="Y93" s="375">
        <f t="shared" si="77"/>
        <v>0</v>
      </c>
      <c r="Z93" s="375">
        <f t="shared" si="78"/>
        <v>0</v>
      </c>
      <c r="AA93" s="375">
        <f t="shared" si="79"/>
        <v>0</v>
      </c>
      <c r="AB93" s="375">
        <f t="shared" si="80"/>
        <v>0</v>
      </c>
      <c r="AC93" s="376">
        <f t="shared" ref="AC93:AL102" si="85">IFERROR(($H93*(AC$20/$H$20)),"0")+IFERROR(($I93*(AC$21/$I$21)),"0")+IFERROR(($J93*(AC$22/$J$22)),"0")</f>
        <v>0</v>
      </c>
      <c r="AD93" s="376">
        <f t="shared" si="85"/>
        <v>0</v>
      </c>
      <c r="AE93" s="376">
        <f t="shared" si="85"/>
        <v>0</v>
      </c>
      <c r="AF93" s="377">
        <f t="shared" si="85"/>
        <v>0</v>
      </c>
      <c r="AG93" s="378">
        <f t="shared" si="85"/>
        <v>0</v>
      </c>
      <c r="AH93" s="373">
        <f t="shared" si="85"/>
        <v>0</v>
      </c>
      <c r="AI93" s="374">
        <f t="shared" si="85"/>
        <v>0</v>
      </c>
      <c r="AJ93" s="374">
        <f t="shared" si="85"/>
        <v>0</v>
      </c>
      <c r="AK93" s="374">
        <f t="shared" si="85"/>
        <v>0</v>
      </c>
      <c r="AL93" s="375">
        <f t="shared" si="85"/>
        <v>0</v>
      </c>
      <c r="AM93" s="375">
        <f t="shared" ref="AM93:AZ102" si="86">IFERROR(($H93*(AM$20/$H$20)),"0")+IFERROR(($I93*(AM$21/$I$21)),"0")+IFERROR(($J93*(AM$22/$J$22)),"0")</f>
        <v>0</v>
      </c>
      <c r="AN93" s="375">
        <f t="shared" si="86"/>
        <v>0</v>
      </c>
      <c r="AO93" s="375">
        <f t="shared" si="86"/>
        <v>0</v>
      </c>
      <c r="AP93" s="375">
        <f t="shared" si="86"/>
        <v>0</v>
      </c>
      <c r="AQ93" s="375">
        <f t="shared" si="86"/>
        <v>0</v>
      </c>
      <c r="AR93" s="375">
        <f t="shared" si="86"/>
        <v>0</v>
      </c>
      <c r="AS93" s="375">
        <f t="shared" si="86"/>
        <v>0</v>
      </c>
      <c r="AT93" s="375">
        <f t="shared" si="86"/>
        <v>0</v>
      </c>
      <c r="AU93" s="375">
        <f t="shared" si="86"/>
        <v>0</v>
      </c>
      <c r="AV93" s="375">
        <f t="shared" si="86"/>
        <v>0</v>
      </c>
      <c r="AW93" s="375">
        <f t="shared" si="86"/>
        <v>0</v>
      </c>
      <c r="AX93" s="375">
        <f t="shared" si="86"/>
        <v>0</v>
      </c>
      <c r="AY93" s="379">
        <f t="shared" si="86"/>
        <v>0</v>
      </c>
      <c r="AZ93" s="380">
        <f t="shared" si="86"/>
        <v>0</v>
      </c>
      <c r="BB93" s="203">
        <f t="shared" si="83"/>
        <v>0</v>
      </c>
      <c r="BC93" s="204" t="str">
        <f t="shared" si="84"/>
        <v>-</v>
      </c>
    </row>
    <row r="94" spans="2:55" s="2" customFormat="1" ht="12.75" customHeight="1" x14ac:dyDescent="0.25">
      <c r="B94" s="163" t="s">
        <v>218</v>
      </c>
      <c r="C94" s="592" t="s">
        <v>66</v>
      </c>
      <c r="D94" s="582"/>
      <c r="E94" s="582"/>
      <c r="F94" s="642"/>
      <c r="G94" s="371">
        <f>SUM('Priedas 6'!$Z$89,'Priedas 6'!$AC$89,'Priedas 9'!$I$92,'Priedas 9'!$J$92,'Priedas 11'!$Z$90,'Priedas 11'!$AC$90,)</f>
        <v>0</v>
      </c>
      <c r="H94" s="372"/>
      <c r="I94" s="372"/>
      <c r="J94" s="372"/>
      <c r="K94" s="373">
        <f t="shared" si="63"/>
        <v>0</v>
      </c>
      <c r="L94" s="374">
        <f t="shared" si="64"/>
        <v>0</v>
      </c>
      <c r="M94" s="374">
        <f t="shared" si="65"/>
        <v>0</v>
      </c>
      <c r="N94" s="374">
        <f t="shared" si="66"/>
        <v>0</v>
      </c>
      <c r="O94" s="375">
        <f t="shared" si="67"/>
        <v>0</v>
      </c>
      <c r="P94" s="375">
        <f t="shared" si="68"/>
        <v>0</v>
      </c>
      <c r="Q94" s="375">
        <f t="shared" si="69"/>
        <v>0</v>
      </c>
      <c r="R94" s="375">
        <f t="shared" si="70"/>
        <v>0</v>
      </c>
      <c r="S94" s="375">
        <f t="shared" si="71"/>
        <v>0</v>
      </c>
      <c r="T94" s="375">
        <f t="shared" si="72"/>
        <v>0</v>
      </c>
      <c r="U94" s="375">
        <f t="shared" si="73"/>
        <v>0</v>
      </c>
      <c r="V94" s="375">
        <f t="shared" si="74"/>
        <v>0</v>
      </c>
      <c r="W94" s="375">
        <f t="shared" si="75"/>
        <v>0</v>
      </c>
      <c r="X94" s="375">
        <f t="shared" si="76"/>
        <v>0</v>
      </c>
      <c r="Y94" s="375">
        <f t="shared" si="77"/>
        <v>0</v>
      </c>
      <c r="Z94" s="375">
        <f t="shared" si="78"/>
        <v>0</v>
      </c>
      <c r="AA94" s="375">
        <f t="shared" si="79"/>
        <v>0</v>
      </c>
      <c r="AB94" s="375">
        <f t="shared" si="80"/>
        <v>0</v>
      </c>
      <c r="AC94" s="376">
        <f t="shared" si="85"/>
        <v>0</v>
      </c>
      <c r="AD94" s="376">
        <f t="shared" si="85"/>
        <v>0</v>
      </c>
      <c r="AE94" s="376">
        <f t="shared" si="85"/>
        <v>0</v>
      </c>
      <c r="AF94" s="377">
        <f t="shared" si="85"/>
        <v>0</v>
      </c>
      <c r="AG94" s="378">
        <f t="shared" si="85"/>
        <v>0</v>
      </c>
      <c r="AH94" s="373">
        <f t="shared" si="85"/>
        <v>0</v>
      </c>
      <c r="AI94" s="374">
        <f t="shared" si="85"/>
        <v>0</v>
      </c>
      <c r="AJ94" s="374">
        <f t="shared" si="85"/>
        <v>0</v>
      </c>
      <c r="AK94" s="374">
        <f t="shared" si="85"/>
        <v>0</v>
      </c>
      <c r="AL94" s="375">
        <f t="shared" si="85"/>
        <v>0</v>
      </c>
      <c r="AM94" s="375">
        <f t="shared" si="86"/>
        <v>0</v>
      </c>
      <c r="AN94" s="375">
        <f t="shared" si="86"/>
        <v>0</v>
      </c>
      <c r="AO94" s="375">
        <f t="shared" si="86"/>
        <v>0</v>
      </c>
      <c r="AP94" s="375">
        <f t="shared" si="86"/>
        <v>0</v>
      </c>
      <c r="AQ94" s="375">
        <f t="shared" si="86"/>
        <v>0</v>
      </c>
      <c r="AR94" s="375">
        <f t="shared" si="86"/>
        <v>0</v>
      </c>
      <c r="AS94" s="375">
        <f t="shared" si="86"/>
        <v>0</v>
      </c>
      <c r="AT94" s="375">
        <f t="shared" si="86"/>
        <v>0</v>
      </c>
      <c r="AU94" s="375">
        <f t="shared" si="86"/>
        <v>0</v>
      </c>
      <c r="AV94" s="375">
        <f t="shared" si="86"/>
        <v>0</v>
      </c>
      <c r="AW94" s="375">
        <f t="shared" si="86"/>
        <v>0</v>
      </c>
      <c r="AX94" s="375">
        <f t="shared" si="86"/>
        <v>0</v>
      </c>
      <c r="AY94" s="379">
        <f t="shared" si="86"/>
        <v>0</v>
      </c>
      <c r="AZ94" s="380">
        <f t="shared" si="86"/>
        <v>0</v>
      </c>
      <c r="BB94" s="203">
        <f t="shared" si="83"/>
        <v>0</v>
      </c>
      <c r="BC94" s="204" t="str">
        <f t="shared" si="84"/>
        <v>-</v>
      </c>
    </row>
    <row r="95" spans="2:55" s="2" customFormat="1" ht="12.75" customHeight="1" x14ac:dyDescent="0.25">
      <c r="B95" s="163" t="s">
        <v>219</v>
      </c>
      <c r="C95" s="592" t="s">
        <v>220</v>
      </c>
      <c r="D95" s="582"/>
      <c r="E95" s="582"/>
      <c r="F95" s="642"/>
      <c r="G95" s="371">
        <f>SUM('Priedas 6'!$Z$90,'Priedas 6'!$AC$90,'Priedas 9'!$I$93,'Priedas 9'!$J$93,'Priedas 11'!$Z$91,'Priedas 11'!$AC$91,)</f>
        <v>0</v>
      </c>
      <c r="H95" s="372"/>
      <c r="I95" s="372"/>
      <c r="J95" s="372"/>
      <c r="K95" s="373">
        <f t="shared" si="63"/>
        <v>0</v>
      </c>
      <c r="L95" s="374">
        <f t="shared" si="64"/>
        <v>0</v>
      </c>
      <c r="M95" s="374">
        <f t="shared" si="65"/>
        <v>0</v>
      </c>
      <c r="N95" s="374">
        <f t="shared" si="66"/>
        <v>0</v>
      </c>
      <c r="O95" s="375">
        <f t="shared" si="67"/>
        <v>0</v>
      </c>
      <c r="P95" s="375">
        <f t="shared" si="68"/>
        <v>0</v>
      </c>
      <c r="Q95" s="375">
        <f t="shared" si="69"/>
        <v>0</v>
      </c>
      <c r="R95" s="375">
        <f t="shared" si="70"/>
        <v>0</v>
      </c>
      <c r="S95" s="375">
        <f t="shared" si="71"/>
        <v>0</v>
      </c>
      <c r="T95" s="375">
        <f t="shared" si="72"/>
        <v>0</v>
      </c>
      <c r="U95" s="375">
        <f t="shared" si="73"/>
        <v>0</v>
      </c>
      <c r="V95" s="375">
        <f t="shared" si="74"/>
        <v>0</v>
      </c>
      <c r="W95" s="375">
        <f t="shared" si="75"/>
        <v>0</v>
      </c>
      <c r="X95" s="375">
        <f t="shared" si="76"/>
        <v>0</v>
      </c>
      <c r="Y95" s="375">
        <f t="shared" si="77"/>
        <v>0</v>
      </c>
      <c r="Z95" s="375">
        <f t="shared" si="78"/>
        <v>0</v>
      </c>
      <c r="AA95" s="375">
        <f t="shared" si="79"/>
        <v>0</v>
      </c>
      <c r="AB95" s="375">
        <f t="shared" si="80"/>
        <v>0</v>
      </c>
      <c r="AC95" s="376">
        <f t="shared" si="85"/>
        <v>0</v>
      </c>
      <c r="AD95" s="376">
        <f t="shared" si="85"/>
        <v>0</v>
      </c>
      <c r="AE95" s="376">
        <f t="shared" si="85"/>
        <v>0</v>
      </c>
      <c r="AF95" s="377">
        <f t="shared" si="85"/>
        <v>0</v>
      </c>
      <c r="AG95" s="378">
        <f t="shared" si="85"/>
        <v>0</v>
      </c>
      <c r="AH95" s="373">
        <f t="shared" si="85"/>
        <v>0</v>
      </c>
      <c r="AI95" s="374">
        <f t="shared" si="85"/>
        <v>0</v>
      </c>
      <c r="AJ95" s="374">
        <f t="shared" si="85"/>
        <v>0</v>
      </c>
      <c r="AK95" s="374">
        <f t="shared" si="85"/>
        <v>0</v>
      </c>
      <c r="AL95" s="375">
        <f t="shared" si="85"/>
        <v>0</v>
      </c>
      <c r="AM95" s="375">
        <f t="shared" si="86"/>
        <v>0</v>
      </c>
      <c r="AN95" s="375">
        <f t="shared" si="86"/>
        <v>0</v>
      </c>
      <c r="AO95" s="375">
        <f t="shared" si="86"/>
        <v>0</v>
      </c>
      <c r="AP95" s="375">
        <f t="shared" si="86"/>
        <v>0</v>
      </c>
      <c r="AQ95" s="375">
        <f t="shared" si="86"/>
        <v>0</v>
      </c>
      <c r="AR95" s="375">
        <f t="shared" si="86"/>
        <v>0</v>
      </c>
      <c r="AS95" s="375">
        <f t="shared" si="86"/>
        <v>0</v>
      </c>
      <c r="AT95" s="375">
        <f t="shared" si="86"/>
        <v>0</v>
      </c>
      <c r="AU95" s="375">
        <f t="shared" si="86"/>
        <v>0</v>
      </c>
      <c r="AV95" s="375">
        <f t="shared" si="86"/>
        <v>0</v>
      </c>
      <c r="AW95" s="375">
        <f t="shared" si="86"/>
        <v>0</v>
      </c>
      <c r="AX95" s="375">
        <f t="shared" si="86"/>
        <v>0</v>
      </c>
      <c r="AY95" s="379">
        <f t="shared" si="86"/>
        <v>0</v>
      </c>
      <c r="AZ95" s="380">
        <f t="shared" si="86"/>
        <v>0</v>
      </c>
      <c r="BB95" s="203">
        <f t="shared" si="83"/>
        <v>0</v>
      </c>
      <c r="BC95" s="204" t="str">
        <f t="shared" si="84"/>
        <v>-</v>
      </c>
    </row>
    <row r="96" spans="2:55" s="2" customFormat="1" ht="12.75" customHeight="1" x14ac:dyDescent="0.25">
      <c r="B96" s="163" t="s">
        <v>167</v>
      </c>
      <c r="C96" s="592" t="s">
        <v>67</v>
      </c>
      <c r="D96" s="582"/>
      <c r="E96" s="582"/>
      <c r="F96" s="642"/>
      <c r="G96" s="371">
        <f>SUM('Priedas 6'!$Z$91,'Priedas 6'!$AC$91,'Priedas 9'!$I$94,'Priedas 9'!$J$94,'Priedas 11'!$Z$92,'Priedas 11'!$AC$92,)</f>
        <v>0</v>
      </c>
      <c r="H96" s="372"/>
      <c r="I96" s="372"/>
      <c r="J96" s="372"/>
      <c r="K96" s="373">
        <f t="shared" si="63"/>
        <v>0</v>
      </c>
      <c r="L96" s="374">
        <f t="shared" si="64"/>
        <v>0</v>
      </c>
      <c r="M96" s="374">
        <f t="shared" si="65"/>
        <v>0</v>
      </c>
      <c r="N96" s="374">
        <f t="shared" si="66"/>
        <v>0</v>
      </c>
      <c r="O96" s="375">
        <f t="shared" si="67"/>
        <v>0</v>
      </c>
      <c r="P96" s="375">
        <f t="shared" si="68"/>
        <v>0</v>
      </c>
      <c r="Q96" s="375">
        <f t="shared" si="69"/>
        <v>0</v>
      </c>
      <c r="R96" s="375">
        <f t="shared" si="70"/>
        <v>0</v>
      </c>
      <c r="S96" s="375">
        <f t="shared" si="71"/>
        <v>0</v>
      </c>
      <c r="T96" s="375">
        <f t="shared" si="72"/>
        <v>0</v>
      </c>
      <c r="U96" s="375">
        <f t="shared" si="73"/>
        <v>0</v>
      </c>
      <c r="V96" s="375">
        <f t="shared" si="74"/>
        <v>0</v>
      </c>
      <c r="W96" s="375">
        <f t="shared" si="75"/>
        <v>0</v>
      </c>
      <c r="X96" s="375">
        <f t="shared" si="76"/>
        <v>0</v>
      </c>
      <c r="Y96" s="375">
        <f t="shared" si="77"/>
        <v>0</v>
      </c>
      <c r="Z96" s="375">
        <f t="shared" si="78"/>
        <v>0</v>
      </c>
      <c r="AA96" s="375">
        <f t="shared" si="79"/>
        <v>0</v>
      </c>
      <c r="AB96" s="375">
        <f t="shared" si="80"/>
        <v>0</v>
      </c>
      <c r="AC96" s="376">
        <f t="shared" si="85"/>
        <v>0</v>
      </c>
      <c r="AD96" s="376">
        <f t="shared" si="85"/>
        <v>0</v>
      </c>
      <c r="AE96" s="376">
        <f t="shared" si="85"/>
        <v>0</v>
      </c>
      <c r="AF96" s="377">
        <f t="shared" si="85"/>
        <v>0</v>
      </c>
      <c r="AG96" s="378">
        <f t="shared" si="85"/>
        <v>0</v>
      </c>
      <c r="AH96" s="373">
        <f t="shared" si="85"/>
        <v>0</v>
      </c>
      <c r="AI96" s="374">
        <f t="shared" si="85"/>
        <v>0</v>
      </c>
      <c r="AJ96" s="374">
        <f t="shared" si="85"/>
        <v>0</v>
      </c>
      <c r="AK96" s="374">
        <f t="shared" si="85"/>
        <v>0</v>
      </c>
      <c r="AL96" s="375">
        <f t="shared" si="85"/>
        <v>0</v>
      </c>
      <c r="AM96" s="375">
        <f t="shared" si="86"/>
        <v>0</v>
      </c>
      <c r="AN96" s="375">
        <f t="shared" si="86"/>
        <v>0</v>
      </c>
      <c r="AO96" s="375">
        <f t="shared" si="86"/>
        <v>0</v>
      </c>
      <c r="AP96" s="375">
        <f t="shared" si="86"/>
        <v>0</v>
      </c>
      <c r="AQ96" s="375">
        <f t="shared" si="86"/>
        <v>0</v>
      </c>
      <c r="AR96" s="375">
        <f t="shared" si="86"/>
        <v>0</v>
      </c>
      <c r="AS96" s="375">
        <f t="shared" si="86"/>
        <v>0</v>
      </c>
      <c r="AT96" s="375">
        <f t="shared" si="86"/>
        <v>0</v>
      </c>
      <c r="AU96" s="375">
        <f t="shared" si="86"/>
        <v>0</v>
      </c>
      <c r="AV96" s="375">
        <f t="shared" si="86"/>
        <v>0</v>
      </c>
      <c r="AW96" s="375">
        <f t="shared" si="86"/>
        <v>0</v>
      </c>
      <c r="AX96" s="375">
        <f t="shared" si="86"/>
        <v>0</v>
      </c>
      <c r="AY96" s="379">
        <f t="shared" si="86"/>
        <v>0</v>
      </c>
      <c r="AZ96" s="380">
        <f t="shared" si="86"/>
        <v>0</v>
      </c>
      <c r="BB96" s="203">
        <f t="shared" si="83"/>
        <v>0</v>
      </c>
      <c r="BC96" s="204" t="str">
        <f t="shared" si="84"/>
        <v>-</v>
      </c>
    </row>
    <row r="97" spans="2:55" s="2" customFormat="1" ht="12.75" customHeight="1" x14ac:dyDescent="0.25">
      <c r="B97" s="163" t="s">
        <v>221</v>
      </c>
      <c r="C97" s="592" t="s">
        <v>222</v>
      </c>
      <c r="D97" s="582"/>
      <c r="E97" s="582"/>
      <c r="F97" s="642"/>
      <c r="G97" s="371">
        <f>SUM('Priedas 6'!$Z$92,'Priedas 6'!$AC$92,'Priedas 9'!$I$95,'Priedas 9'!$J$95,'Priedas 11'!$Z$93,'Priedas 11'!$AC$93,)</f>
        <v>0</v>
      </c>
      <c r="H97" s="372"/>
      <c r="I97" s="372"/>
      <c r="J97" s="372"/>
      <c r="K97" s="373">
        <f t="shared" si="63"/>
        <v>0</v>
      </c>
      <c r="L97" s="374">
        <f t="shared" si="64"/>
        <v>0</v>
      </c>
      <c r="M97" s="374">
        <f t="shared" si="65"/>
        <v>0</v>
      </c>
      <c r="N97" s="374">
        <f t="shared" si="66"/>
        <v>0</v>
      </c>
      <c r="O97" s="375">
        <f t="shared" si="67"/>
        <v>0</v>
      </c>
      <c r="P97" s="375">
        <f t="shared" si="68"/>
        <v>0</v>
      </c>
      <c r="Q97" s="375">
        <f t="shared" si="69"/>
        <v>0</v>
      </c>
      <c r="R97" s="375">
        <f t="shared" si="70"/>
        <v>0</v>
      </c>
      <c r="S97" s="375">
        <f t="shared" si="71"/>
        <v>0</v>
      </c>
      <c r="T97" s="375">
        <f t="shared" si="72"/>
        <v>0</v>
      </c>
      <c r="U97" s="375">
        <f t="shared" si="73"/>
        <v>0</v>
      </c>
      <c r="V97" s="375">
        <f t="shared" si="74"/>
        <v>0</v>
      </c>
      <c r="W97" s="375">
        <f t="shared" si="75"/>
        <v>0</v>
      </c>
      <c r="X97" s="375">
        <f t="shared" si="76"/>
        <v>0</v>
      </c>
      <c r="Y97" s="375">
        <f t="shared" si="77"/>
        <v>0</v>
      </c>
      <c r="Z97" s="375">
        <f t="shared" si="78"/>
        <v>0</v>
      </c>
      <c r="AA97" s="375">
        <f t="shared" si="79"/>
        <v>0</v>
      </c>
      <c r="AB97" s="375">
        <f t="shared" si="80"/>
        <v>0</v>
      </c>
      <c r="AC97" s="376">
        <f t="shared" si="85"/>
        <v>0</v>
      </c>
      <c r="AD97" s="376">
        <f t="shared" si="85"/>
        <v>0</v>
      </c>
      <c r="AE97" s="376">
        <f t="shared" si="85"/>
        <v>0</v>
      </c>
      <c r="AF97" s="377">
        <f t="shared" si="85"/>
        <v>0</v>
      </c>
      <c r="AG97" s="378">
        <f t="shared" si="85"/>
        <v>0</v>
      </c>
      <c r="AH97" s="373">
        <f t="shared" si="85"/>
        <v>0</v>
      </c>
      <c r="AI97" s="374">
        <f t="shared" si="85"/>
        <v>0</v>
      </c>
      <c r="AJ97" s="374">
        <f t="shared" si="85"/>
        <v>0</v>
      </c>
      <c r="AK97" s="374">
        <f t="shared" si="85"/>
        <v>0</v>
      </c>
      <c r="AL97" s="375">
        <f t="shared" si="85"/>
        <v>0</v>
      </c>
      <c r="AM97" s="375">
        <f t="shared" si="86"/>
        <v>0</v>
      </c>
      <c r="AN97" s="375">
        <f t="shared" si="86"/>
        <v>0</v>
      </c>
      <c r="AO97" s="375">
        <f t="shared" si="86"/>
        <v>0</v>
      </c>
      <c r="AP97" s="375">
        <f t="shared" si="86"/>
        <v>0</v>
      </c>
      <c r="AQ97" s="375">
        <f t="shared" si="86"/>
        <v>0</v>
      </c>
      <c r="AR97" s="375">
        <f t="shared" si="86"/>
        <v>0</v>
      </c>
      <c r="AS97" s="375">
        <f t="shared" si="86"/>
        <v>0</v>
      </c>
      <c r="AT97" s="375">
        <f t="shared" si="86"/>
        <v>0</v>
      </c>
      <c r="AU97" s="375">
        <f t="shared" si="86"/>
        <v>0</v>
      </c>
      <c r="AV97" s="375">
        <f t="shared" si="86"/>
        <v>0</v>
      </c>
      <c r="AW97" s="375">
        <f t="shared" si="86"/>
        <v>0</v>
      </c>
      <c r="AX97" s="375">
        <f t="shared" si="86"/>
        <v>0</v>
      </c>
      <c r="AY97" s="379">
        <f t="shared" si="86"/>
        <v>0</v>
      </c>
      <c r="AZ97" s="380">
        <f t="shared" si="86"/>
        <v>0</v>
      </c>
      <c r="BB97" s="203">
        <f t="shared" si="83"/>
        <v>0</v>
      </c>
      <c r="BC97" s="204" t="str">
        <f t="shared" si="84"/>
        <v>-</v>
      </c>
    </row>
    <row r="98" spans="2:55" s="2" customFormat="1" ht="15" customHeight="1" x14ac:dyDescent="0.25">
      <c r="B98" s="163" t="s">
        <v>223</v>
      </c>
      <c r="C98" s="592" t="s">
        <v>224</v>
      </c>
      <c r="D98" s="582"/>
      <c r="E98" s="582"/>
      <c r="F98" s="642"/>
      <c r="G98" s="371">
        <f>SUM('Priedas 6'!$Z$93,'Priedas 6'!$AC$93,'Priedas 9'!$I$96,'Priedas 9'!$J$96,'Priedas 11'!$Z$94,'Priedas 11'!$AC$94,)</f>
        <v>0</v>
      </c>
      <c r="H98" s="372"/>
      <c r="I98" s="372"/>
      <c r="J98" s="372"/>
      <c r="K98" s="373">
        <f t="shared" si="63"/>
        <v>0</v>
      </c>
      <c r="L98" s="374">
        <f t="shared" si="64"/>
        <v>0</v>
      </c>
      <c r="M98" s="374">
        <f t="shared" si="65"/>
        <v>0</v>
      </c>
      <c r="N98" s="374">
        <f t="shared" si="66"/>
        <v>0</v>
      </c>
      <c r="O98" s="375">
        <f t="shared" si="67"/>
        <v>0</v>
      </c>
      <c r="P98" s="375">
        <f t="shared" si="68"/>
        <v>0</v>
      </c>
      <c r="Q98" s="375">
        <f t="shared" si="69"/>
        <v>0</v>
      </c>
      <c r="R98" s="375">
        <f t="shared" si="70"/>
        <v>0</v>
      </c>
      <c r="S98" s="375">
        <f t="shared" si="71"/>
        <v>0</v>
      </c>
      <c r="T98" s="375">
        <f t="shared" si="72"/>
        <v>0</v>
      </c>
      <c r="U98" s="375">
        <f t="shared" si="73"/>
        <v>0</v>
      </c>
      <c r="V98" s="375">
        <f t="shared" si="74"/>
        <v>0</v>
      </c>
      <c r="W98" s="375">
        <f t="shared" si="75"/>
        <v>0</v>
      </c>
      <c r="X98" s="375">
        <f t="shared" si="76"/>
        <v>0</v>
      </c>
      <c r="Y98" s="375">
        <f t="shared" si="77"/>
        <v>0</v>
      </c>
      <c r="Z98" s="375">
        <f t="shared" si="78"/>
        <v>0</v>
      </c>
      <c r="AA98" s="375">
        <f t="shared" si="79"/>
        <v>0</v>
      </c>
      <c r="AB98" s="375">
        <f t="shared" si="80"/>
        <v>0</v>
      </c>
      <c r="AC98" s="376">
        <f t="shared" si="85"/>
        <v>0</v>
      </c>
      <c r="AD98" s="376">
        <f t="shared" si="85"/>
        <v>0</v>
      </c>
      <c r="AE98" s="376">
        <f t="shared" si="85"/>
        <v>0</v>
      </c>
      <c r="AF98" s="377">
        <f t="shared" si="85"/>
        <v>0</v>
      </c>
      <c r="AG98" s="378">
        <f t="shared" si="85"/>
        <v>0</v>
      </c>
      <c r="AH98" s="373">
        <f t="shared" si="85"/>
        <v>0</v>
      </c>
      <c r="AI98" s="374">
        <f t="shared" si="85"/>
        <v>0</v>
      </c>
      <c r="AJ98" s="374">
        <f t="shared" si="85"/>
        <v>0</v>
      </c>
      <c r="AK98" s="374">
        <f t="shared" si="85"/>
        <v>0</v>
      </c>
      <c r="AL98" s="375">
        <f t="shared" si="85"/>
        <v>0</v>
      </c>
      <c r="AM98" s="375">
        <f t="shared" si="86"/>
        <v>0</v>
      </c>
      <c r="AN98" s="375">
        <f t="shared" si="86"/>
        <v>0</v>
      </c>
      <c r="AO98" s="375">
        <f t="shared" si="86"/>
        <v>0</v>
      </c>
      <c r="AP98" s="375">
        <f t="shared" si="86"/>
        <v>0</v>
      </c>
      <c r="AQ98" s="375">
        <f t="shared" si="86"/>
        <v>0</v>
      </c>
      <c r="AR98" s="375">
        <f t="shared" si="86"/>
        <v>0</v>
      </c>
      <c r="AS98" s="375">
        <f t="shared" si="86"/>
        <v>0</v>
      </c>
      <c r="AT98" s="375">
        <f t="shared" si="86"/>
        <v>0</v>
      </c>
      <c r="AU98" s="375">
        <f t="shared" si="86"/>
        <v>0</v>
      </c>
      <c r="AV98" s="375">
        <f t="shared" si="86"/>
        <v>0</v>
      </c>
      <c r="AW98" s="375">
        <f t="shared" si="86"/>
        <v>0</v>
      </c>
      <c r="AX98" s="375">
        <f t="shared" si="86"/>
        <v>0</v>
      </c>
      <c r="AY98" s="379">
        <f t="shared" si="86"/>
        <v>0</v>
      </c>
      <c r="AZ98" s="380">
        <f t="shared" si="86"/>
        <v>0</v>
      </c>
      <c r="BB98" s="203">
        <f t="shared" si="83"/>
        <v>0</v>
      </c>
      <c r="BC98" s="204" t="str">
        <f t="shared" si="84"/>
        <v>-</v>
      </c>
    </row>
    <row r="99" spans="2:55" s="2" customFormat="1" ht="24.75" customHeight="1" x14ac:dyDescent="0.25">
      <c r="B99" s="163" t="s">
        <v>225</v>
      </c>
      <c r="C99" s="592" t="s">
        <v>226</v>
      </c>
      <c r="D99" s="582"/>
      <c r="E99" s="582"/>
      <c r="F99" s="642"/>
      <c r="G99" s="371">
        <f>SUM('Priedas 6'!$Z$94,'Priedas 6'!$AC$94,'Priedas 9'!$I$97,'Priedas 9'!$J$97,'Priedas 11'!$Z$95,'Priedas 11'!$AC$95,)</f>
        <v>0</v>
      </c>
      <c r="H99" s="372"/>
      <c r="I99" s="372"/>
      <c r="J99" s="372"/>
      <c r="K99" s="373">
        <f t="shared" si="63"/>
        <v>0</v>
      </c>
      <c r="L99" s="374">
        <f t="shared" si="64"/>
        <v>0</v>
      </c>
      <c r="M99" s="374">
        <f t="shared" si="65"/>
        <v>0</v>
      </c>
      <c r="N99" s="374">
        <f t="shared" si="66"/>
        <v>0</v>
      </c>
      <c r="O99" s="375">
        <f t="shared" si="67"/>
        <v>0</v>
      </c>
      <c r="P99" s="375">
        <f t="shared" si="68"/>
        <v>0</v>
      </c>
      <c r="Q99" s="375">
        <f t="shared" si="69"/>
        <v>0</v>
      </c>
      <c r="R99" s="375">
        <f t="shared" si="70"/>
        <v>0</v>
      </c>
      <c r="S99" s="375">
        <f t="shared" si="71"/>
        <v>0</v>
      </c>
      <c r="T99" s="375">
        <f t="shared" si="72"/>
        <v>0</v>
      </c>
      <c r="U99" s="375">
        <f t="shared" si="73"/>
        <v>0</v>
      </c>
      <c r="V99" s="375">
        <f t="shared" si="74"/>
        <v>0</v>
      </c>
      <c r="W99" s="375">
        <f t="shared" si="75"/>
        <v>0</v>
      </c>
      <c r="X99" s="375">
        <f t="shared" si="76"/>
        <v>0</v>
      </c>
      <c r="Y99" s="375">
        <f t="shared" si="77"/>
        <v>0</v>
      </c>
      <c r="Z99" s="375">
        <f t="shared" si="78"/>
        <v>0</v>
      </c>
      <c r="AA99" s="375">
        <f t="shared" si="79"/>
        <v>0</v>
      </c>
      <c r="AB99" s="375">
        <f t="shared" si="80"/>
        <v>0</v>
      </c>
      <c r="AC99" s="376">
        <f t="shared" si="85"/>
        <v>0</v>
      </c>
      <c r="AD99" s="376">
        <f t="shared" si="85"/>
        <v>0</v>
      </c>
      <c r="AE99" s="376">
        <f t="shared" si="85"/>
        <v>0</v>
      </c>
      <c r="AF99" s="377">
        <f t="shared" si="85"/>
        <v>0</v>
      </c>
      <c r="AG99" s="378">
        <f t="shared" si="85"/>
        <v>0</v>
      </c>
      <c r="AH99" s="373">
        <f t="shared" si="85"/>
        <v>0</v>
      </c>
      <c r="AI99" s="374">
        <f t="shared" si="85"/>
        <v>0</v>
      </c>
      <c r="AJ99" s="374">
        <f t="shared" si="85"/>
        <v>0</v>
      </c>
      <c r="AK99" s="374">
        <f t="shared" si="85"/>
        <v>0</v>
      </c>
      <c r="AL99" s="375">
        <f t="shared" si="85"/>
        <v>0</v>
      </c>
      <c r="AM99" s="375">
        <f t="shared" si="86"/>
        <v>0</v>
      </c>
      <c r="AN99" s="375">
        <f t="shared" si="86"/>
        <v>0</v>
      </c>
      <c r="AO99" s="375">
        <f t="shared" si="86"/>
        <v>0</v>
      </c>
      <c r="AP99" s="375">
        <f t="shared" si="86"/>
        <v>0</v>
      </c>
      <c r="AQ99" s="375">
        <f t="shared" si="86"/>
        <v>0</v>
      </c>
      <c r="AR99" s="375">
        <f t="shared" si="86"/>
        <v>0</v>
      </c>
      <c r="AS99" s="375">
        <f t="shared" si="86"/>
        <v>0</v>
      </c>
      <c r="AT99" s="375">
        <f t="shared" si="86"/>
        <v>0</v>
      </c>
      <c r="AU99" s="375">
        <f t="shared" si="86"/>
        <v>0</v>
      </c>
      <c r="AV99" s="375">
        <f t="shared" si="86"/>
        <v>0</v>
      </c>
      <c r="AW99" s="375">
        <f t="shared" si="86"/>
        <v>0</v>
      </c>
      <c r="AX99" s="375">
        <f t="shared" si="86"/>
        <v>0</v>
      </c>
      <c r="AY99" s="379">
        <f t="shared" si="86"/>
        <v>0</v>
      </c>
      <c r="AZ99" s="380">
        <f t="shared" si="86"/>
        <v>0</v>
      </c>
      <c r="BB99" s="203">
        <f t="shared" si="83"/>
        <v>0</v>
      </c>
      <c r="BC99" s="204" t="str">
        <f t="shared" si="84"/>
        <v>-</v>
      </c>
    </row>
    <row r="100" spans="2:55" s="2" customFormat="1" ht="12.75" customHeight="1" x14ac:dyDescent="0.25">
      <c r="B100" s="163" t="s">
        <v>227</v>
      </c>
      <c r="C100" s="592" t="s">
        <v>228</v>
      </c>
      <c r="D100" s="582"/>
      <c r="E100" s="582"/>
      <c r="F100" s="642"/>
      <c r="G100" s="371">
        <f>SUM('Priedas 6'!$Z$95,'Priedas 6'!$AC$95,'Priedas 9'!$I$98,'Priedas 9'!$J$98,'Priedas 11'!$Z$96,'Priedas 11'!$AC$96,)</f>
        <v>0</v>
      </c>
      <c r="H100" s="372"/>
      <c r="I100" s="372"/>
      <c r="J100" s="372"/>
      <c r="K100" s="373">
        <f t="shared" si="63"/>
        <v>0</v>
      </c>
      <c r="L100" s="374">
        <f t="shared" si="64"/>
        <v>0</v>
      </c>
      <c r="M100" s="374">
        <f t="shared" si="65"/>
        <v>0</v>
      </c>
      <c r="N100" s="374">
        <f t="shared" si="66"/>
        <v>0</v>
      </c>
      <c r="O100" s="375">
        <f t="shared" si="67"/>
        <v>0</v>
      </c>
      <c r="P100" s="375">
        <f t="shared" si="68"/>
        <v>0</v>
      </c>
      <c r="Q100" s="375">
        <f t="shared" si="69"/>
        <v>0</v>
      </c>
      <c r="R100" s="375">
        <f t="shared" si="70"/>
        <v>0</v>
      </c>
      <c r="S100" s="375">
        <f t="shared" si="71"/>
        <v>0</v>
      </c>
      <c r="T100" s="375">
        <f t="shared" si="72"/>
        <v>0</v>
      </c>
      <c r="U100" s="375">
        <f t="shared" si="73"/>
        <v>0</v>
      </c>
      <c r="V100" s="375">
        <f t="shared" si="74"/>
        <v>0</v>
      </c>
      <c r="W100" s="375">
        <f t="shared" si="75"/>
        <v>0</v>
      </c>
      <c r="X100" s="375">
        <f t="shared" si="76"/>
        <v>0</v>
      </c>
      <c r="Y100" s="375">
        <f t="shared" si="77"/>
        <v>0</v>
      </c>
      <c r="Z100" s="375">
        <f t="shared" si="78"/>
        <v>0</v>
      </c>
      <c r="AA100" s="375">
        <f t="shared" si="79"/>
        <v>0</v>
      </c>
      <c r="AB100" s="375">
        <f t="shared" si="80"/>
        <v>0</v>
      </c>
      <c r="AC100" s="376">
        <f t="shared" si="85"/>
        <v>0</v>
      </c>
      <c r="AD100" s="376">
        <f t="shared" si="85"/>
        <v>0</v>
      </c>
      <c r="AE100" s="376">
        <f t="shared" si="85"/>
        <v>0</v>
      </c>
      <c r="AF100" s="377">
        <f t="shared" si="85"/>
        <v>0</v>
      </c>
      <c r="AG100" s="378">
        <f t="shared" si="85"/>
        <v>0</v>
      </c>
      <c r="AH100" s="373">
        <f t="shared" si="85"/>
        <v>0</v>
      </c>
      <c r="AI100" s="374">
        <f t="shared" si="85"/>
        <v>0</v>
      </c>
      <c r="AJ100" s="374">
        <f t="shared" si="85"/>
        <v>0</v>
      </c>
      <c r="AK100" s="374">
        <f t="shared" si="85"/>
        <v>0</v>
      </c>
      <c r="AL100" s="375">
        <f t="shared" si="85"/>
        <v>0</v>
      </c>
      <c r="AM100" s="375">
        <f t="shared" si="86"/>
        <v>0</v>
      </c>
      <c r="AN100" s="375">
        <f t="shared" si="86"/>
        <v>0</v>
      </c>
      <c r="AO100" s="375">
        <f t="shared" si="86"/>
        <v>0</v>
      </c>
      <c r="AP100" s="375">
        <f t="shared" si="86"/>
        <v>0</v>
      </c>
      <c r="AQ100" s="375">
        <f t="shared" si="86"/>
        <v>0</v>
      </c>
      <c r="AR100" s="375">
        <f t="shared" si="86"/>
        <v>0</v>
      </c>
      <c r="AS100" s="375">
        <f t="shared" si="86"/>
        <v>0</v>
      </c>
      <c r="AT100" s="375">
        <f t="shared" si="86"/>
        <v>0</v>
      </c>
      <c r="AU100" s="375">
        <f t="shared" si="86"/>
        <v>0</v>
      </c>
      <c r="AV100" s="375">
        <f t="shared" si="86"/>
        <v>0</v>
      </c>
      <c r="AW100" s="375">
        <f t="shared" si="86"/>
        <v>0</v>
      </c>
      <c r="AX100" s="375">
        <f t="shared" si="86"/>
        <v>0</v>
      </c>
      <c r="AY100" s="379">
        <f t="shared" si="86"/>
        <v>0</v>
      </c>
      <c r="AZ100" s="380">
        <f t="shared" si="86"/>
        <v>0</v>
      </c>
      <c r="BB100" s="203">
        <f t="shared" si="83"/>
        <v>0</v>
      </c>
      <c r="BC100" s="204" t="str">
        <f t="shared" si="84"/>
        <v>-</v>
      </c>
    </row>
    <row r="101" spans="2:55" s="2" customFormat="1" ht="12.75" customHeight="1" x14ac:dyDescent="0.25">
      <c r="B101" s="163" t="s">
        <v>229</v>
      </c>
      <c r="C101" s="592" t="s">
        <v>230</v>
      </c>
      <c r="D101" s="582"/>
      <c r="E101" s="582"/>
      <c r="F101" s="642"/>
      <c r="G101" s="371">
        <f>SUM('Priedas 6'!$Z$96,'Priedas 6'!$AC$96,'Priedas 9'!$I$99,'Priedas 9'!$J$99,'Priedas 11'!$Z$97,'Priedas 11'!$AC$97,)</f>
        <v>0</v>
      </c>
      <c r="H101" s="372"/>
      <c r="I101" s="372"/>
      <c r="J101" s="372"/>
      <c r="K101" s="373">
        <f t="shared" si="63"/>
        <v>0</v>
      </c>
      <c r="L101" s="374">
        <f t="shared" si="64"/>
        <v>0</v>
      </c>
      <c r="M101" s="374">
        <f t="shared" si="65"/>
        <v>0</v>
      </c>
      <c r="N101" s="374">
        <f t="shared" si="66"/>
        <v>0</v>
      </c>
      <c r="O101" s="375">
        <f t="shared" si="67"/>
        <v>0</v>
      </c>
      <c r="P101" s="375">
        <f t="shared" si="68"/>
        <v>0</v>
      </c>
      <c r="Q101" s="375">
        <f t="shared" si="69"/>
        <v>0</v>
      </c>
      <c r="R101" s="375">
        <f t="shared" si="70"/>
        <v>0</v>
      </c>
      <c r="S101" s="375">
        <f t="shared" si="71"/>
        <v>0</v>
      </c>
      <c r="T101" s="375">
        <f t="shared" si="72"/>
        <v>0</v>
      </c>
      <c r="U101" s="375">
        <f t="shared" si="73"/>
        <v>0</v>
      </c>
      <c r="V101" s="375">
        <f t="shared" si="74"/>
        <v>0</v>
      </c>
      <c r="W101" s="375">
        <f t="shared" si="75"/>
        <v>0</v>
      </c>
      <c r="X101" s="375">
        <f t="shared" si="76"/>
        <v>0</v>
      </c>
      <c r="Y101" s="375">
        <f t="shared" si="77"/>
        <v>0</v>
      </c>
      <c r="Z101" s="375">
        <f t="shared" si="78"/>
        <v>0</v>
      </c>
      <c r="AA101" s="375">
        <f t="shared" si="79"/>
        <v>0</v>
      </c>
      <c r="AB101" s="375">
        <f t="shared" si="80"/>
        <v>0</v>
      </c>
      <c r="AC101" s="376">
        <f t="shared" si="85"/>
        <v>0</v>
      </c>
      <c r="AD101" s="376">
        <f t="shared" si="85"/>
        <v>0</v>
      </c>
      <c r="AE101" s="376">
        <f t="shared" si="85"/>
        <v>0</v>
      </c>
      <c r="AF101" s="377">
        <f t="shared" si="85"/>
        <v>0</v>
      </c>
      <c r="AG101" s="378">
        <f t="shared" si="85"/>
        <v>0</v>
      </c>
      <c r="AH101" s="373">
        <f t="shared" si="85"/>
        <v>0</v>
      </c>
      <c r="AI101" s="374">
        <f t="shared" si="85"/>
        <v>0</v>
      </c>
      <c r="AJ101" s="374">
        <f t="shared" si="85"/>
        <v>0</v>
      </c>
      <c r="AK101" s="374">
        <f t="shared" si="85"/>
        <v>0</v>
      </c>
      <c r="AL101" s="375">
        <f t="shared" si="85"/>
        <v>0</v>
      </c>
      <c r="AM101" s="375">
        <f t="shared" si="86"/>
        <v>0</v>
      </c>
      <c r="AN101" s="375">
        <f t="shared" si="86"/>
        <v>0</v>
      </c>
      <c r="AO101" s="375">
        <f t="shared" si="86"/>
        <v>0</v>
      </c>
      <c r="AP101" s="375">
        <f t="shared" si="86"/>
        <v>0</v>
      </c>
      <c r="AQ101" s="375">
        <f t="shared" si="86"/>
        <v>0</v>
      </c>
      <c r="AR101" s="375">
        <f t="shared" si="86"/>
        <v>0</v>
      </c>
      <c r="AS101" s="375">
        <f t="shared" si="86"/>
        <v>0</v>
      </c>
      <c r="AT101" s="375">
        <f t="shared" si="86"/>
        <v>0</v>
      </c>
      <c r="AU101" s="375">
        <f t="shared" si="86"/>
        <v>0</v>
      </c>
      <c r="AV101" s="375">
        <f t="shared" si="86"/>
        <v>0</v>
      </c>
      <c r="AW101" s="375">
        <f t="shared" si="86"/>
        <v>0</v>
      </c>
      <c r="AX101" s="375">
        <f t="shared" si="86"/>
        <v>0</v>
      </c>
      <c r="AY101" s="379">
        <f t="shared" si="86"/>
        <v>0</v>
      </c>
      <c r="AZ101" s="380">
        <f t="shared" si="86"/>
        <v>0</v>
      </c>
      <c r="BB101" s="203">
        <f t="shared" si="83"/>
        <v>0</v>
      </c>
      <c r="BC101" s="204" t="str">
        <f t="shared" si="84"/>
        <v>-</v>
      </c>
    </row>
    <row r="102" spans="2:55" s="2" customFormat="1" ht="12.75" customHeight="1" x14ac:dyDescent="0.25">
      <c r="B102" s="163" t="s">
        <v>231</v>
      </c>
      <c r="C102" s="592" t="s">
        <v>232</v>
      </c>
      <c r="D102" s="582"/>
      <c r="E102" s="582"/>
      <c r="F102" s="642"/>
      <c r="G102" s="371">
        <f>SUM('Priedas 6'!$Z$97,'Priedas 6'!$AC$97,'Priedas 9'!$I$100,'Priedas 9'!$J$100,'Priedas 11'!$Z$98,'Priedas 11'!$AC$98,)</f>
        <v>0</v>
      </c>
      <c r="H102" s="372"/>
      <c r="I102" s="372"/>
      <c r="J102" s="372"/>
      <c r="K102" s="373">
        <f t="shared" si="63"/>
        <v>0</v>
      </c>
      <c r="L102" s="374">
        <f t="shared" si="64"/>
        <v>0</v>
      </c>
      <c r="M102" s="374">
        <f t="shared" si="65"/>
        <v>0</v>
      </c>
      <c r="N102" s="374">
        <f t="shared" si="66"/>
        <v>0</v>
      </c>
      <c r="O102" s="375">
        <f t="shared" si="67"/>
        <v>0</v>
      </c>
      <c r="P102" s="375">
        <f t="shared" si="68"/>
        <v>0</v>
      </c>
      <c r="Q102" s="375">
        <f t="shared" si="69"/>
        <v>0</v>
      </c>
      <c r="R102" s="375">
        <f t="shared" si="70"/>
        <v>0</v>
      </c>
      <c r="S102" s="375">
        <f t="shared" si="71"/>
        <v>0</v>
      </c>
      <c r="T102" s="375">
        <f t="shared" si="72"/>
        <v>0</v>
      </c>
      <c r="U102" s="375">
        <f t="shared" si="73"/>
        <v>0</v>
      </c>
      <c r="V102" s="375">
        <f t="shared" si="74"/>
        <v>0</v>
      </c>
      <c r="W102" s="375">
        <f t="shared" si="75"/>
        <v>0</v>
      </c>
      <c r="X102" s="375">
        <f t="shared" si="76"/>
        <v>0</v>
      </c>
      <c r="Y102" s="375">
        <f t="shared" si="77"/>
        <v>0</v>
      </c>
      <c r="Z102" s="375">
        <f t="shared" si="78"/>
        <v>0</v>
      </c>
      <c r="AA102" s="375">
        <f t="shared" si="79"/>
        <v>0</v>
      </c>
      <c r="AB102" s="375">
        <f t="shared" si="80"/>
        <v>0</v>
      </c>
      <c r="AC102" s="376">
        <f t="shared" si="85"/>
        <v>0</v>
      </c>
      <c r="AD102" s="376">
        <f t="shared" si="85"/>
        <v>0</v>
      </c>
      <c r="AE102" s="376">
        <f t="shared" si="85"/>
        <v>0</v>
      </c>
      <c r="AF102" s="377">
        <f t="shared" si="85"/>
        <v>0</v>
      </c>
      <c r="AG102" s="378">
        <f t="shared" si="85"/>
        <v>0</v>
      </c>
      <c r="AH102" s="373">
        <f t="shared" si="85"/>
        <v>0</v>
      </c>
      <c r="AI102" s="374">
        <f t="shared" si="85"/>
        <v>0</v>
      </c>
      <c r="AJ102" s="374">
        <f t="shared" si="85"/>
        <v>0</v>
      </c>
      <c r="AK102" s="374">
        <f t="shared" si="85"/>
        <v>0</v>
      </c>
      <c r="AL102" s="375">
        <f t="shared" si="85"/>
        <v>0</v>
      </c>
      <c r="AM102" s="375">
        <f t="shared" si="86"/>
        <v>0</v>
      </c>
      <c r="AN102" s="375">
        <f t="shared" si="86"/>
        <v>0</v>
      </c>
      <c r="AO102" s="375">
        <f t="shared" si="86"/>
        <v>0</v>
      </c>
      <c r="AP102" s="375">
        <f t="shared" si="86"/>
        <v>0</v>
      </c>
      <c r="AQ102" s="375">
        <f t="shared" si="86"/>
        <v>0</v>
      </c>
      <c r="AR102" s="375">
        <f t="shared" si="86"/>
        <v>0</v>
      </c>
      <c r="AS102" s="375">
        <f t="shared" si="86"/>
        <v>0</v>
      </c>
      <c r="AT102" s="375">
        <f t="shared" si="86"/>
        <v>0</v>
      </c>
      <c r="AU102" s="375">
        <f t="shared" si="86"/>
        <v>0</v>
      </c>
      <c r="AV102" s="375">
        <f t="shared" si="86"/>
        <v>0</v>
      </c>
      <c r="AW102" s="375">
        <f t="shared" si="86"/>
        <v>0</v>
      </c>
      <c r="AX102" s="375">
        <f t="shared" si="86"/>
        <v>0</v>
      </c>
      <c r="AY102" s="379">
        <f t="shared" si="86"/>
        <v>0</v>
      </c>
      <c r="AZ102" s="380">
        <f t="shared" si="86"/>
        <v>0</v>
      </c>
      <c r="BB102" s="203">
        <f t="shared" si="83"/>
        <v>0</v>
      </c>
      <c r="BC102" s="204" t="str">
        <f t="shared" si="84"/>
        <v>-</v>
      </c>
    </row>
    <row r="103" spans="2:55" s="2" customFormat="1" ht="12.75" customHeight="1" x14ac:dyDescent="0.25">
      <c r="B103" s="210" t="s">
        <v>233</v>
      </c>
      <c r="C103" s="582" t="s">
        <v>234</v>
      </c>
      <c r="D103" s="582"/>
      <c r="E103" s="582"/>
      <c r="F103" s="583"/>
      <c r="G103" s="371">
        <f>SUM('Priedas 6'!$Z$98,'Priedas 6'!$AC$98,'Priedas 9'!$I$101,'Priedas 9'!$J$101,'Priedas 11'!$Z$99,'Priedas 11'!$AC$99,)</f>
        <v>0</v>
      </c>
      <c r="H103" s="372"/>
      <c r="I103" s="372"/>
      <c r="J103" s="372"/>
      <c r="K103" s="373">
        <f t="shared" si="63"/>
        <v>0</v>
      </c>
      <c r="L103" s="374">
        <f t="shared" si="64"/>
        <v>0</v>
      </c>
      <c r="M103" s="374">
        <f t="shared" si="65"/>
        <v>0</v>
      </c>
      <c r="N103" s="374">
        <f t="shared" si="66"/>
        <v>0</v>
      </c>
      <c r="O103" s="375">
        <f t="shared" si="67"/>
        <v>0</v>
      </c>
      <c r="P103" s="375">
        <f t="shared" si="68"/>
        <v>0</v>
      </c>
      <c r="Q103" s="375">
        <f t="shared" si="69"/>
        <v>0</v>
      </c>
      <c r="R103" s="375">
        <f t="shared" si="70"/>
        <v>0</v>
      </c>
      <c r="S103" s="375">
        <f t="shared" si="71"/>
        <v>0</v>
      </c>
      <c r="T103" s="375">
        <f t="shared" si="72"/>
        <v>0</v>
      </c>
      <c r="U103" s="375">
        <f t="shared" si="73"/>
        <v>0</v>
      </c>
      <c r="V103" s="375">
        <f t="shared" si="74"/>
        <v>0</v>
      </c>
      <c r="W103" s="375">
        <f t="shared" si="75"/>
        <v>0</v>
      </c>
      <c r="X103" s="375">
        <f t="shared" si="76"/>
        <v>0</v>
      </c>
      <c r="Y103" s="375">
        <f t="shared" si="77"/>
        <v>0</v>
      </c>
      <c r="Z103" s="375">
        <f t="shared" si="78"/>
        <v>0</v>
      </c>
      <c r="AA103" s="375">
        <f t="shared" si="79"/>
        <v>0</v>
      </c>
      <c r="AB103" s="375">
        <f t="shared" si="80"/>
        <v>0</v>
      </c>
      <c r="AC103" s="376">
        <f t="shared" ref="AC103:AL108" si="87">IFERROR(($H103*(AC$20/$H$20)),"0")+IFERROR(($I103*(AC$21/$I$21)),"0")+IFERROR(($J103*(AC$22/$J$22)),"0")</f>
        <v>0</v>
      </c>
      <c r="AD103" s="376">
        <f t="shared" si="87"/>
        <v>0</v>
      </c>
      <c r="AE103" s="376">
        <f t="shared" si="87"/>
        <v>0</v>
      </c>
      <c r="AF103" s="377">
        <f t="shared" si="87"/>
        <v>0</v>
      </c>
      <c r="AG103" s="378">
        <f t="shared" si="87"/>
        <v>0</v>
      </c>
      <c r="AH103" s="373">
        <f t="shared" si="87"/>
        <v>0</v>
      </c>
      <c r="AI103" s="374">
        <f t="shared" si="87"/>
        <v>0</v>
      </c>
      <c r="AJ103" s="374">
        <f t="shared" si="87"/>
        <v>0</v>
      </c>
      <c r="AK103" s="374">
        <f t="shared" si="87"/>
        <v>0</v>
      </c>
      <c r="AL103" s="375">
        <f t="shared" si="87"/>
        <v>0</v>
      </c>
      <c r="AM103" s="375">
        <f t="shared" ref="AM103:AZ108" si="88">IFERROR(($H103*(AM$20/$H$20)),"0")+IFERROR(($I103*(AM$21/$I$21)),"0")+IFERROR(($J103*(AM$22/$J$22)),"0")</f>
        <v>0</v>
      </c>
      <c r="AN103" s="375">
        <f t="shared" si="88"/>
        <v>0</v>
      </c>
      <c r="AO103" s="375">
        <f t="shared" si="88"/>
        <v>0</v>
      </c>
      <c r="AP103" s="375">
        <f t="shared" si="88"/>
        <v>0</v>
      </c>
      <c r="AQ103" s="375">
        <f t="shared" si="88"/>
        <v>0</v>
      </c>
      <c r="AR103" s="375">
        <f t="shared" si="88"/>
        <v>0</v>
      </c>
      <c r="AS103" s="375">
        <f t="shared" si="88"/>
        <v>0</v>
      </c>
      <c r="AT103" s="375">
        <f t="shared" si="88"/>
        <v>0</v>
      </c>
      <c r="AU103" s="375">
        <f t="shared" si="88"/>
        <v>0</v>
      </c>
      <c r="AV103" s="375">
        <f t="shared" si="88"/>
        <v>0</v>
      </c>
      <c r="AW103" s="375">
        <f t="shared" si="88"/>
        <v>0</v>
      </c>
      <c r="AX103" s="375">
        <f t="shared" si="88"/>
        <v>0</v>
      </c>
      <c r="AY103" s="379">
        <f t="shared" si="88"/>
        <v>0</v>
      </c>
      <c r="AZ103" s="380">
        <f t="shared" si="88"/>
        <v>0</v>
      </c>
      <c r="BB103" s="203">
        <f t="shared" si="83"/>
        <v>0</v>
      </c>
      <c r="BC103" s="204" t="str">
        <f t="shared" si="84"/>
        <v>-</v>
      </c>
    </row>
    <row r="104" spans="2:55" s="2" customFormat="1" ht="12.75" customHeight="1" x14ac:dyDescent="0.25">
      <c r="B104" s="210" t="s">
        <v>235</v>
      </c>
      <c r="C104" s="582" t="str">
        <f>'Priedas 5'!$C$93</f>
        <v/>
      </c>
      <c r="D104" s="582"/>
      <c r="E104" s="582"/>
      <c r="F104" s="583"/>
      <c r="G104" s="371">
        <f>SUM('Priedas 6'!$Z$99,'Priedas 6'!$AC$99,'Priedas 9'!$I$102,'Priedas 9'!$J$102,'Priedas 11'!$Z$100,'Priedas 11'!$AC$100,)</f>
        <v>0</v>
      </c>
      <c r="H104" s="372"/>
      <c r="I104" s="372"/>
      <c r="J104" s="372"/>
      <c r="K104" s="373">
        <f t="shared" si="63"/>
        <v>0</v>
      </c>
      <c r="L104" s="374">
        <f t="shared" si="64"/>
        <v>0</v>
      </c>
      <c r="M104" s="374">
        <f t="shared" si="65"/>
        <v>0</v>
      </c>
      <c r="N104" s="374">
        <f t="shared" si="66"/>
        <v>0</v>
      </c>
      <c r="O104" s="375">
        <f t="shared" si="67"/>
        <v>0</v>
      </c>
      <c r="P104" s="375">
        <f t="shared" si="68"/>
        <v>0</v>
      </c>
      <c r="Q104" s="375">
        <f t="shared" si="69"/>
        <v>0</v>
      </c>
      <c r="R104" s="375">
        <f t="shared" si="70"/>
        <v>0</v>
      </c>
      <c r="S104" s="375">
        <f t="shared" si="71"/>
        <v>0</v>
      </c>
      <c r="T104" s="375">
        <f t="shared" si="72"/>
        <v>0</v>
      </c>
      <c r="U104" s="375">
        <f t="shared" si="73"/>
        <v>0</v>
      </c>
      <c r="V104" s="375">
        <f t="shared" si="74"/>
        <v>0</v>
      </c>
      <c r="W104" s="375">
        <f t="shared" si="75"/>
        <v>0</v>
      </c>
      <c r="X104" s="375">
        <f t="shared" si="76"/>
        <v>0</v>
      </c>
      <c r="Y104" s="375">
        <f t="shared" si="77"/>
        <v>0</v>
      </c>
      <c r="Z104" s="375">
        <f t="shared" si="78"/>
        <v>0</v>
      </c>
      <c r="AA104" s="375">
        <f t="shared" si="79"/>
        <v>0</v>
      </c>
      <c r="AB104" s="375">
        <f t="shared" si="80"/>
        <v>0</v>
      </c>
      <c r="AC104" s="376">
        <f t="shared" si="87"/>
        <v>0</v>
      </c>
      <c r="AD104" s="376">
        <f t="shared" si="87"/>
        <v>0</v>
      </c>
      <c r="AE104" s="376">
        <f t="shared" si="87"/>
        <v>0</v>
      </c>
      <c r="AF104" s="377">
        <f t="shared" si="87"/>
        <v>0</v>
      </c>
      <c r="AG104" s="378">
        <f t="shared" si="87"/>
        <v>0</v>
      </c>
      <c r="AH104" s="373">
        <f t="shared" si="87"/>
        <v>0</v>
      </c>
      <c r="AI104" s="374">
        <f t="shared" si="87"/>
        <v>0</v>
      </c>
      <c r="AJ104" s="374">
        <f t="shared" si="87"/>
        <v>0</v>
      </c>
      <c r="AK104" s="374">
        <f t="shared" si="87"/>
        <v>0</v>
      </c>
      <c r="AL104" s="375">
        <f t="shared" si="87"/>
        <v>0</v>
      </c>
      <c r="AM104" s="375">
        <f t="shared" si="88"/>
        <v>0</v>
      </c>
      <c r="AN104" s="375">
        <f t="shared" si="88"/>
        <v>0</v>
      </c>
      <c r="AO104" s="375">
        <f t="shared" si="88"/>
        <v>0</v>
      </c>
      <c r="AP104" s="375">
        <f t="shared" si="88"/>
        <v>0</v>
      </c>
      <c r="AQ104" s="375">
        <f t="shared" si="88"/>
        <v>0</v>
      </c>
      <c r="AR104" s="375">
        <f t="shared" si="88"/>
        <v>0</v>
      </c>
      <c r="AS104" s="375">
        <f t="shared" si="88"/>
        <v>0</v>
      </c>
      <c r="AT104" s="375">
        <f t="shared" si="88"/>
        <v>0</v>
      </c>
      <c r="AU104" s="375">
        <f t="shared" si="88"/>
        <v>0</v>
      </c>
      <c r="AV104" s="375">
        <f t="shared" si="88"/>
        <v>0</v>
      </c>
      <c r="AW104" s="375">
        <f t="shared" si="88"/>
        <v>0</v>
      </c>
      <c r="AX104" s="375">
        <f t="shared" si="88"/>
        <v>0</v>
      </c>
      <c r="AY104" s="379">
        <f t="shared" si="88"/>
        <v>0</v>
      </c>
      <c r="AZ104" s="380">
        <f t="shared" si="88"/>
        <v>0</v>
      </c>
      <c r="BB104" s="203">
        <f t="shared" si="83"/>
        <v>0</v>
      </c>
      <c r="BC104" s="204" t="str">
        <f t="shared" si="84"/>
        <v>-</v>
      </c>
    </row>
    <row r="105" spans="2:55" s="2" customFormat="1" ht="12.75" customHeight="1" x14ac:dyDescent="0.25">
      <c r="B105" s="210" t="s">
        <v>236</v>
      </c>
      <c r="C105" s="582" t="str">
        <f>'Priedas 5'!$C$94</f>
        <v/>
      </c>
      <c r="D105" s="582"/>
      <c r="E105" s="582"/>
      <c r="F105" s="583"/>
      <c r="G105" s="371">
        <f>SUM('Priedas 6'!$Z$100,'Priedas 6'!$AC$100,'Priedas 9'!$I$103,'Priedas 9'!$J$103,'Priedas 11'!$Z$101,'Priedas 11'!$AC$101,)</f>
        <v>0</v>
      </c>
      <c r="H105" s="372"/>
      <c r="I105" s="372"/>
      <c r="J105" s="372"/>
      <c r="K105" s="373">
        <f t="shared" si="63"/>
        <v>0</v>
      </c>
      <c r="L105" s="374">
        <f t="shared" si="64"/>
        <v>0</v>
      </c>
      <c r="M105" s="374">
        <f t="shared" si="65"/>
        <v>0</v>
      </c>
      <c r="N105" s="374">
        <f t="shared" si="66"/>
        <v>0</v>
      </c>
      <c r="O105" s="375">
        <f t="shared" si="67"/>
        <v>0</v>
      </c>
      <c r="P105" s="375">
        <f t="shared" si="68"/>
        <v>0</v>
      </c>
      <c r="Q105" s="375">
        <f t="shared" si="69"/>
        <v>0</v>
      </c>
      <c r="R105" s="375">
        <f t="shared" si="70"/>
        <v>0</v>
      </c>
      <c r="S105" s="375">
        <f t="shared" si="71"/>
        <v>0</v>
      </c>
      <c r="T105" s="375">
        <f t="shared" si="72"/>
        <v>0</v>
      </c>
      <c r="U105" s="375">
        <f t="shared" si="73"/>
        <v>0</v>
      </c>
      <c r="V105" s="375">
        <f t="shared" si="74"/>
        <v>0</v>
      </c>
      <c r="W105" s="375">
        <f t="shared" si="75"/>
        <v>0</v>
      </c>
      <c r="X105" s="375">
        <f t="shared" si="76"/>
        <v>0</v>
      </c>
      <c r="Y105" s="375">
        <f t="shared" si="77"/>
        <v>0</v>
      </c>
      <c r="Z105" s="375">
        <f t="shared" si="78"/>
        <v>0</v>
      </c>
      <c r="AA105" s="375">
        <f t="shared" si="79"/>
        <v>0</v>
      </c>
      <c r="AB105" s="375">
        <f t="shared" si="80"/>
        <v>0</v>
      </c>
      <c r="AC105" s="376">
        <f t="shared" si="87"/>
        <v>0</v>
      </c>
      <c r="AD105" s="376">
        <f t="shared" si="87"/>
        <v>0</v>
      </c>
      <c r="AE105" s="376">
        <f t="shared" si="87"/>
        <v>0</v>
      </c>
      <c r="AF105" s="377">
        <f t="shared" si="87"/>
        <v>0</v>
      </c>
      <c r="AG105" s="378">
        <f t="shared" si="87"/>
        <v>0</v>
      </c>
      <c r="AH105" s="373">
        <f t="shared" si="87"/>
        <v>0</v>
      </c>
      <c r="AI105" s="374">
        <f t="shared" si="87"/>
        <v>0</v>
      </c>
      <c r="AJ105" s="374">
        <f t="shared" si="87"/>
        <v>0</v>
      </c>
      <c r="AK105" s="374">
        <f t="shared" si="87"/>
        <v>0</v>
      </c>
      <c r="AL105" s="375">
        <f t="shared" si="87"/>
        <v>0</v>
      </c>
      <c r="AM105" s="375">
        <f t="shared" si="88"/>
        <v>0</v>
      </c>
      <c r="AN105" s="375">
        <f t="shared" si="88"/>
        <v>0</v>
      </c>
      <c r="AO105" s="375">
        <f t="shared" si="88"/>
        <v>0</v>
      </c>
      <c r="AP105" s="375">
        <f t="shared" si="88"/>
        <v>0</v>
      </c>
      <c r="AQ105" s="375">
        <f t="shared" si="88"/>
        <v>0</v>
      </c>
      <c r="AR105" s="375">
        <f t="shared" si="88"/>
        <v>0</v>
      </c>
      <c r="AS105" s="375">
        <f t="shared" si="88"/>
        <v>0</v>
      </c>
      <c r="AT105" s="375">
        <f t="shared" si="88"/>
        <v>0</v>
      </c>
      <c r="AU105" s="375">
        <f t="shared" si="88"/>
        <v>0</v>
      </c>
      <c r="AV105" s="375">
        <f t="shared" si="88"/>
        <v>0</v>
      </c>
      <c r="AW105" s="375">
        <f t="shared" si="88"/>
        <v>0</v>
      </c>
      <c r="AX105" s="375">
        <f t="shared" si="88"/>
        <v>0</v>
      </c>
      <c r="AY105" s="379">
        <f t="shared" si="88"/>
        <v>0</v>
      </c>
      <c r="AZ105" s="380">
        <f t="shared" si="88"/>
        <v>0</v>
      </c>
      <c r="BB105" s="203">
        <f t="shared" si="83"/>
        <v>0</v>
      </c>
      <c r="BC105" s="204" t="str">
        <f t="shared" si="84"/>
        <v>-</v>
      </c>
    </row>
    <row r="106" spans="2:55" s="2" customFormat="1" ht="12.75" customHeight="1" x14ac:dyDescent="0.25">
      <c r="B106" s="210" t="s">
        <v>237</v>
      </c>
      <c r="C106" s="582" t="str">
        <f>'Priedas 5'!$C$95</f>
        <v/>
      </c>
      <c r="D106" s="582"/>
      <c r="E106" s="582"/>
      <c r="F106" s="583"/>
      <c r="G106" s="371">
        <f>SUM('Priedas 6'!$Z$101,'Priedas 6'!$AC$101,'Priedas 9'!$I$104,'Priedas 9'!$J$104,'Priedas 11'!$Z$102,'Priedas 11'!$AC$102,)</f>
        <v>0</v>
      </c>
      <c r="H106" s="372"/>
      <c r="I106" s="372"/>
      <c r="J106" s="372"/>
      <c r="K106" s="373">
        <f t="shared" si="63"/>
        <v>0</v>
      </c>
      <c r="L106" s="374">
        <f t="shared" si="64"/>
        <v>0</v>
      </c>
      <c r="M106" s="374">
        <f t="shared" si="65"/>
        <v>0</v>
      </c>
      <c r="N106" s="374">
        <f t="shared" si="66"/>
        <v>0</v>
      </c>
      <c r="O106" s="375">
        <f t="shared" si="67"/>
        <v>0</v>
      </c>
      <c r="P106" s="375">
        <f t="shared" si="68"/>
        <v>0</v>
      </c>
      <c r="Q106" s="375">
        <f t="shared" si="69"/>
        <v>0</v>
      </c>
      <c r="R106" s="375">
        <f t="shared" si="70"/>
        <v>0</v>
      </c>
      <c r="S106" s="375">
        <f t="shared" si="71"/>
        <v>0</v>
      </c>
      <c r="T106" s="375">
        <f t="shared" si="72"/>
        <v>0</v>
      </c>
      <c r="U106" s="375">
        <f t="shared" si="73"/>
        <v>0</v>
      </c>
      <c r="V106" s="375">
        <f t="shared" si="74"/>
        <v>0</v>
      </c>
      <c r="W106" s="375">
        <f t="shared" si="75"/>
        <v>0</v>
      </c>
      <c r="X106" s="375">
        <f t="shared" si="76"/>
        <v>0</v>
      </c>
      <c r="Y106" s="375">
        <f t="shared" si="77"/>
        <v>0</v>
      </c>
      <c r="Z106" s="375">
        <f t="shared" si="78"/>
        <v>0</v>
      </c>
      <c r="AA106" s="375">
        <f t="shared" si="79"/>
        <v>0</v>
      </c>
      <c r="AB106" s="375">
        <f t="shared" si="80"/>
        <v>0</v>
      </c>
      <c r="AC106" s="376">
        <f t="shared" si="87"/>
        <v>0</v>
      </c>
      <c r="AD106" s="376">
        <f t="shared" si="87"/>
        <v>0</v>
      </c>
      <c r="AE106" s="376">
        <f t="shared" si="87"/>
        <v>0</v>
      </c>
      <c r="AF106" s="377">
        <f t="shared" si="87"/>
        <v>0</v>
      </c>
      <c r="AG106" s="378">
        <f t="shared" si="87"/>
        <v>0</v>
      </c>
      <c r="AH106" s="373">
        <f t="shared" si="87"/>
        <v>0</v>
      </c>
      <c r="AI106" s="374">
        <f t="shared" si="87"/>
        <v>0</v>
      </c>
      <c r="AJ106" s="374">
        <f t="shared" si="87"/>
        <v>0</v>
      </c>
      <c r="AK106" s="374">
        <f t="shared" si="87"/>
        <v>0</v>
      </c>
      <c r="AL106" s="375">
        <f t="shared" si="87"/>
        <v>0</v>
      </c>
      <c r="AM106" s="375">
        <f t="shared" si="88"/>
        <v>0</v>
      </c>
      <c r="AN106" s="375">
        <f t="shared" si="88"/>
        <v>0</v>
      </c>
      <c r="AO106" s="375">
        <f t="shared" si="88"/>
        <v>0</v>
      </c>
      <c r="AP106" s="375">
        <f t="shared" si="88"/>
        <v>0</v>
      </c>
      <c r="AQ106" s="375">
        <f t="shared" si="88"/>
        <v>0</v>
      </c>
      <c r="AR106" s="375">
        <f t="shared" si="88"/>
        <v>0</v>
      </c>
      <c r="AS106" s="375">
        <f t="shared" si="88"/>
        <v>0</v>
      </c>
      <c r="AT106" s="375">
        <f t="shared" si="88"/>
        <v>0</v>
      </c>
      <c r="AU106" s="375">
        <f t="shared" si="88"/>
        <v>0</v>
      </c>
      <c r="AV106" s="375">
        <f t="shared" si="88"/>
        <v>0</v>
      </c>
      <c r="AW106" s="375">
        <f t="shared" si="88"/>
        <v>0</v>
      </c>
      <c r="AX106" s="375">
        <f t="shared" si="88"/>
        <v>0</v>
      </c>
      <c r="AY106" s="379">
        <f t="shared" si="88"/>
        <v>0</v>
      </c>
      <c r="AZ106" s="380">
        <f t="shared" si="88"/>
        <v>0</v>
      </c>
      <c r="BB106" s="203">
        <f t="shared" si="83"/>
        <v>0</v>
      </c>
      <c r="BC106" s="204" t="str">
        <f t="shared" si="84"/>
        <v>-</v>
      </c>
    </row>
    <row r="107" spans="2:55" s="2" customFormat="1" ht="12.75" customHeight="1" x14ac:dyDescent="0.25">
      <c r="B107" s="210" t="s">
        <v>238</v>
      </c>
      <c r="C107" s="582" t="str">
        <f>'Priedas 5'!$C$96</f>
        <v/>
      </c>
      <c r="D107" s="582"/>
      <c r="E107" s="582"/>
      <c r="F107" s="583"/>
      <c r="G107" s="371">
        <f>SUM('Priedas 6'!$Z$102,'Priedas 6'!$AC$102,'Priedas 9'!$I$105,'Priedas 9'!$J$105,'Priedas 11'!$Z$103,'Priedas 11'!$AC$103,)</f>
        <v>0</v>
      </c>
      <c r="H107" s="372"/>
      <c r="I107" s="372"/>
      <c r="J107" s="372"/>
      <c r="K107" s="373">
        <f t="shared" si="63"/>
        <v>0</v>
      </c>
      <c r="L107" s="374">
        <f t="shared" si="64"/>
        <v>0</v>
      </c>
      <c r="M107" s="374">
        <f t="shared" si="65"/>
        <v>0</v>
      </c>
      <c r="N107" s="374">
        <f t="shared" si="66"/>
        <v>0</v>
      </c>
      <c r="O107" s="375">
        <f t="shared" si="67"/>
        <v>0</v>
      </c>
      <c r="P107" s="375">
        <f t="shared" si="68"/>
        <v>0</v>
      </c>
      <c r="Q107" s="375">
        <f t="shared" si="69"/>
        <v>0</v>
      </c>
      <c r="R107" s="375">
        <f t="shared" si="70"/>
        <v>0</v>
      </c>
      <c r="S107" s="375">
        <f t="shared" si="71"/>
        <v>0</v>
      </c>
      <c r="T107" s="375">
        <f t="shared" si="72"/>
        <v>0</v>
      </c>
      <c r="U107" s="375">
        <f t="shared" si="73"/>
        <v>0</v>
      </c>
      <c r="V107" s="375">
        <f t="shared" si="74"/>
        <v>0</v>
      </c>
      <c r="W107" s="375">
        <f t="shared" si="75"/>
        <v>0</v>
      </c>
      <c r="X107" s="375">
        <f t="shared" si="76"/>
        <v>0</v>
      </c>
      <c r="Y107" s="375">
        <f t="shared" si="77"/>
        <v>0</v>
      </c>
      <c r="Z107" s="375">
        <f t="shared" si="78"/>
        <v>0</v>
      </c>
      <c r="AA107" s="375">
        <f t="shared" si="79"/>
        <v>0</v>
      </c>
      <c r="AB107" s="375">
        <f t="shared" si="80"/>
        <v>0</v>
      </c>
      <c r="AC107" s="376">
        <f t="shared" si="87"/>
        <v>0</v>
      </c>
      <c r="AD107" s="376">
        <f t="shared" si="87"/>
        <v>0</v>
      </c>
      <c r="AE107" s="376">
        <f t="shared" si="87"/>
        <v>0</v>
      </c>
      <c r="AF107" s="377">
        <f t="shared" si="87"/>
        <v>0</v>
      </c>
      <c r="AG107" s="378">
        <f t="shared" si="87"/>
        <v>0</v>
      </c>
      <c r="AH107" s="373">
        <f t="shared" si="87"/>
        <v>0</v>
      </c>
      <c r="AI107" s="374">
        <f t="shared" si="87"/>
        <v>0</v>
      </c>
      <c r="AJ107" s="374">
        <f t="shared" si="87"/>
        <v>0</v>
      </c>
      <c r="AK107" s="374">
        <f t="shared" si="87"/>
        <v>0</v>
      </c>
      <c r="AL107" s="375">
        <f t="shared" si="87"/>
        <v>0</v>
      </c>
      <c r="AM107" s="375">
        <f t="shared" si="88"/>
        <v>0</v>
      </c>
      <c r="AN107" s="375">
        <f t="shared" si="88"/>
        <v>0</v>
      </c>
      <c r="AO107" s="375">
        <f t="shared" si="88"/>
        <v>0</v>
      </c>
      <c r="AP107" s="375">
        <f t="shared" si="88"/>
        <v>0</v>
      </c>
      <c r="AQ107" s="375">
        <f t="shared" si="88"/>
        <v>0</v>
      </c>
      <c r="AR107" s="375">
        <f t="shared" si="88"/>
        <v>0</v>
      </c>
      <c r="AS107" s="375">
        <f t="shared" si="88"/>
        <v>0</v>
      </c>
      <c r="AT107" s="375">
        <f t="shared" si="88"/>
        <v>0</v>
      </c>
      <c r="AU107" s="375">
        <f t="shared" si="88"/>
        <v>0</v>
      </c>
      <c r="AV107" s="375">
        <f t="shared" si="88"/>
        <v>0</v>
      </c>
      <c r="AW107" s="375">
        <f t="shared" si="88"/>
        <v>0</v>
      </c>
      <c r="AX107" s="375">
        <f t="shared" si="88"/>
        <v>0</v>
      </c>
      <c r="AY107" s="379">
        <f t="shared" si="88"/>
        <v>0</v>
      </c>
      <c r="AZ107" s="380">
        <f t="shared" si="88"/>
        <v>0</v>
      </c>
      <c r="BB107" s="203">
        <f t="shared" si="83"/>
        <v>0</v>
      </c>
      <c r="BC107" s="204" t="str">
        <f t="shared" si="84"/>
        <v>-</v>
      </c>
    </row>
    <row r="108" spans="2:55" s="2" customFormat="1" ht="12.75" customHeight="1" x14ac:dyDescent="0.25">
      <c r="B108" s="210" t="s">
        <v>239</v>
      </c>
      <c r="C108" s="582" t="str">
        <f>'Priedas 5'!$C$97</f>
        <v/>
      </c>
      <c r="D108" s="582"/>
      <c r="E108" s="582"/>
      <c r="F108" s="583"/>
      <c r="G108" s="371">
        <f>SUM('Priedas 6'!$Z$103,'Priedas 6'!$AC$103,'Priedas 9'!$I$106,'Priedas 9'!$J$106,'Priedas 11'!$Z$104,'Priedas 11'!$AC$104,)</f>
        <v>0</v>
      </c>
      <c r="H108" s="372"/>
      <c r="I108" s="372"/>
      <c r="J108" s="372"/>
      <c r="K108" s="373">
        <f t="shared" si="63"/>
        <v>0</v>
      </c>
      <c r="L108" s="374">
        <f t="shared" si="64"/>
        <v>0</v>
      </c>
      <c r="M108" s="374">
        <f t="shared" si="65"/>
        <v>0</v>
      </c>
      <c r="N108" s="374">
        <f t="shared" si="66"/>
        <v>0</v>
      </c>
      <c r="O108" s="375">
        <f t="shared" si="67"/>
        <v>0</v>
      </c>
      <c r="P108" s="375">
        <f t="shared" si="68"/>
        <v>0</v>
      </c>
      <c r="Q108" s="375">
        <f t="shared" si="69"/>
        <v>0</v>
      </c>
      <c r="R108" s="375">
        <f t="shared" si="70"/>
        <v>0</v>
      </c>
      <c r="S108" s="375">
        <f t="shared" si="71"/>
        <v>0</v>
      </c>
      <c r="T108" s="375">
        <f t="shared" si="72"/>
        <v>0</v>
      </c>
      <c r="U108" s="375">
        <f t="shared" si="73"/>
        <v>0</v>
      </c>
      <c r="V108" s="375">
        <f t="shared" si="74"/>
        <v>0</v>
      </c>
      <c r="W108" s="375">
        <f t="shared" si="75"/>
        <v>0</v>
      </c>
      <c r="X108" s="375">
        <f t="shared" si="76"/>
        <v>0</v>
      </c>
      <c r="Y108" s="375">
        <f t="shared" si="77"/>
        <v>0</v>
      </c>
      <c r="Z108" s="375">
        <f t="shared" si="78"/>
        <v>0</v>
      </c>
      <c r="AA108" s="375">
        <f t="shared" si="79"/>
        <v>0</v>
      </c>
      <c r="AB108" s="375">
        <f t="shared" si="80"/>
        <v>0</v>
      </c>
      <c r="AC108" s="376">
        <f t="shared" si="87"/>
        <v>0</v>
      </c>
      <c r="AD108" s="376">
        <f t="shared" si="87"/>
        <v>0</v>
      </c>
      <c r="AE108" s="376">
        <f t="shared" si="87"/>
        <v>0</v>
      </c>
      <c r="AF108" s="377">
        <f t="shared" si="87"/>
        <v>0</v>
      </c>
      <c r="AG108" s="378">
        <f t="shared" si="87"/>
        <v>0</v>
      </c>
      <c r="AH108" s="373">
        <f t="shared" si="87"/>
        <v>0</v>
      </c>
      <c r="AI108" s="374">
        <f t="shared" si="87"/>
        <v>0</v>
      </c>
      <c r="AJ108" s="374">
        <f t="shared" si="87"/>
        <v>0</v>
      </c>
      <c r="AK108" s="374">
        <f t="shared" si="87"/>
        <v>0</v>
      </c>
      <c r="AL108" s="375">
        <f t="shared" si="87"/>
        <v>0</v>
      </c>
      <c r="AM108" s="375">
        <f t="shared" si="88"/>
        <v>0</v>
      </c>
      <c r="AN108" s="375">
        <f t="shared" si="88"/>
        <v>0</v>
      </c>
      <c r="AO108" s="375">
        <f t="shared" si="88"/>
        <v>0</v>
      </c>
      <c r="AP108" s="375">
        <f t="shared" si="88"/>
        <v>0</v>
      </c>
      <c r="AQ108" s="375">
        <f t="shared" si="88"/>
        <v>0</v>
      </c>
      <c r="AR108" s="375">
        <f t="shared" si="88"/>
        <v>0</v>
      </c>
      <c r="AS108" s="375">
        <f t="shared" si="88"/>
        <v>0</v>
      </c>
      <c r="AT108" s="375">
        <f t="shared" si="88"/>
        <v>0</v>
      </c>
      <c r="AU108" s="375">
        <f t="shared" si="88"/>
        <v>0</v>
      </c>
      <c r="AV108" s="375">
        <f t="shared" si="88"/>
        <v>0</v>
      </c>
      <c r="AW108" s="375">
        <f t="shared" si="88"/>
        <v>0</v>
      </c>
      <c r="AX108" s="375">
        <f t="shared" si="88"/>
        <v>0</v>
      </c>
      <c r="AY108" s="379">
        <f t="shared" si="88"/>
        <v>0</v>
      </c>
      <c r="AZ108" s="380">
        <f t="shared" si="88"/>
        <v>0</v>
      </c>
      <c r="BB108" s="203">
        <f t="shared" si="83"/>
        <v>0</v>
      </c>
      <c r="BC108" s="204" t="str">
        <f t="shared" si="84"/>
        <v>-</v>
      </c>
    </row>
    <row r="109" spans="2:55" s="2" customFormat="1" ht="12.75" customHeight="1" x14ac:dyDescent="0.25">
      <c r="B109" s="155" t="s">
        <v>240</v>
      </c>
      <c r="C109" s="589" t="s">
        <v>241</v>
      </c>
      <c r="D109" s="590"/>
      <c r="E109" s="590"/>
      <c r="F109" s="711"/>
      <c r="G109" s="371">
        <f>SUM('Priedas 6'!$Z$104,'Priedas 6'!$AC$104,'Priedas 9'!$I$107,'Priedas 9'!$J$107,'Priedas 11'!$Z$105,'Priedas 11'!$AC$105,)</f>
        <v>0</v>
      </c>
      <c r="H109" s="371">
        <f t="shared" ref="H109:AZ109" si="89">SUM(H110:H121)</f>
        <v>0</v>
      </c>
      <c r="I109" s="371">
        <f t="shared" si="89"/>
        <v>0</v>
      </c>
      <c r="J109" s="371">
        <f t="shared" si="89"/>
        <v>0</v>
      </c>
      <c r="K109" s="364">
        <f t="shared" si="89"/>
        <v>0</v>
      </c>
      <c r="L109" s="365">
        <f t="shared" si="89"/>
        <v>0</v>
      </c>
      <c r="M109" s="365">
        <f t="shared" si="89"/>
        <v>0</v>
      </c>
      <c r="N109" s="365">
        <f t="shared" si="89"/>
        <v>0</v>
      </c>
      <c r="O109" s="366">
        <f t="shared" si="89"/>
        <v>0</v>
      </c>
      <c r="P109" s="366">
        <f t="shared" si="89"/>
        <v>0</v>
      </c>
      <c r="Q109" s="366">
        <f t="shared" si="89"/>
        <v>0</v>
      </c>
      <c r="R109" s="366">
        <f t="shared" si="89"/>
        <v>0</v>
      </c>
      <c r="S109" s="366">
        <f t="shared" si="89"/>
        <v>0</v>
      </c>
      <c r="T109" s="366">
        <f t="shared" si="89"/>
        <v>0</v>
      </c>
      <c r="U109" s="366">
        <f t="shared" si="89"/>
        <v>0</v>
      </c>
      <c r="V109" s="366">
        <f t="shared" si="89"/>
        <v>0</v>
      </c>
      <c r="W109" s="366">
        <f t="shared" si="89"/>
        <v>0</v>
      </c>
      <c r="X109" s="366">
        <f t="shared" si="89"/>
        <v>0</v>
      </c>
      <c r="Y109" s="366">
        <f t="shared" si="89"/>
        <v>0</v>
      </c>
      <c r="Z109" s="366">
        <f t="shared" si="89"/>
        <v>0</v>
      </c>
      <c r="AA109" s="366">
        <f t="shared" si="89"/>
        <v>0</v>
      </c>
      <c r="AB109" s="366">
        <f t="shared" si="89"/>
        <v>0</v>
      </c>
      <c r="AC109" s="366">
        <f t="shared" si="89"/>
        <v>0</v>
      </c>
      <c r="AD109" s="366">
        <f t="shared" si="89"/>
        <v>0</v>
      </c>
      <c r="AE109" s="366">
        <f t="shared" si="89"/>
        <v>0</v>
      </c>
      <c r="AF109" s="367">
        <f t="shared" si="89"/>
        <v>0</v>
      </c>
      <c r="AG109" s="368">
        <f t="shared" si="89"/>
        <v>0</v>
      </c>
      <c r="AH109" s="369">
        <f t="shared" si="89"/>
        <v>0</v>
      </c>
      <c r="AI109" s="241">
        <f t="shared" si="89"/>
        <v>0</v>
      </c>
      <c r="AJ109" s="241">
        <f t="shared" si="89"/>
        <v>0</v>
      </c>
      <c r="AK109" s="241">
        <f t="shared" si="89"/>
        <v>0</v>
      </c>
      <c r="AL109" s="242">
        <f t="shared" si="89"/>
        <v>0</v>
      </c>
      <c r="AM109" s="242">
        <f t="shared" si="89"/>
        <v>0</v>
      </c>
      <c r="AN109" s="242">
        <f t="shared" si="89"/>
        <v>0</v>
      </c>
      <c r="AO109" s="242">
        <f t="shared" si="89"/>
        <v>0</v>
      </c>
      <c r="AP109" s="242">
        <f t="shared" si="89"/>
        <v>0</v>
      </c>
      <c r="AQ109" s="242">
        <f t="shared" si="89"/>
        <v>0</v>
      </c>
      <c r="AR109" s="242">
        <f t="shared" si="89"/>
        <v>0</v>
      </c>
      <c r="AS109" s="242">
        <f t="shared" si="89"/>
        <v>0</v>
      </c>
      <c r="AT109" s="242">
        <f t="shared" si="89"/>
        <v>0</v>
      </c>
      <c r="AU109" s="242">
        <f t="shared" si="89"/>
        <v>0</v>
      </c>
      <c r="AV109" s="242">
        <f t="shared" si="89"/>
        <v>0</v>
      </c>
      <c r="AW109" s="242">
        <f t="shared" si="89"/>
        <v>0</v>
      </c>
      <c r="AX109" s="242">
        <f t="shared" si="89"/>
        <v>0</v>
      </c>
      <c r="AY109" s="243">
        <f t="shared" si="89"/>
        <v>0</v>
      </c>
      <c r="AZ109" s="370">
        <f t="shared" si="89"/>
        <v>0</v>
      </c>
      <c r="BB109" s="203">
        <f t="shared" si="83"/>
        <v>0</v>
      </c>
      <c r="BC109" s="204" t="str">
        <f t="shared" si="84"/>
        <v>-</v>
      </c>
    </row>
    <row r="110" spans="2:55" s="2" customFormat="1" ht="32.25" customHeight="1" x14ac:dyDescent="0.25">
      <c r="B110" s="163" t="s">
        <v>242</v>
      </c>
      <c r="C110" s="592" t="s">
        <v>243</v>
      </c>
      <c r="D110" s="582"/>
      <c r="E110" s="582"/>
      <c r="F110" s="642"/>
      <c r="G110" s="371">
        <f>SUM('Priedas 6'!$Z$105,'Priedas 6'!$AC$105,'Priedas 9'!$I$108,'Priedas 9'!$J$108,'Priedas 11'!$Z$106,'Priedas 11'!$AC$106,)</f>
        <v>0</v>
      </c>
      <c r="H110" s="372"/>
      <c r="I110" s="372"/>
      <c r="J110" s="372"/>
      <c r="K110" s="373">
        <f t="shared" ref="K110:K121" si="90">SUM(AH110)</f>
        <v>0</v>
      </c>
      <c r="L110" s="374">
        <f t="shared" ref="L110:L121" si="91">SUM(AI110)</f>
        <v>0</v>
      </c>
      <c r="M110" s="374">
        <f t="shared" ref="M110:M121" si="92">SUM(AJ110)</f>
        <v>0</v>
      </c>
      <c r="N110" s="374">
        <f t="shared" ref="N110:N121" si="93">SUM(AK110)</f>
        <v>0</v>
      </c>
      <c r="O110" s="375">
        <f t="shared" ref="O110:O121" si="94">SUM(AL110)</f>
        <v>0</v>
      </c>
      <c r="P110" s="375">
        <f t="shared" ref="P110:P121" si="95">SUM(AM110)</f>
        <v>0</v>
      </c>
      <c r="Q110" s="375">
        <f t="shared" ref="Q110:Q121" si="96">SUM(AN110)</f>
        <v>0</v>
      </c>
      <c r="R110" s="375">
        <f t="shared" ref="R110:R121" si="97">SUM(AO110)</f>
        <v>0</v>
      </c>
      <c r="S110" s="375">
        <f t="shared" ref="S110:S121" si="98">SUM(AP110)</f>
        <v>0</v>
      </c>
      <c r="T110" s="375">
        <f t="shared" ref="T110:T121" si="99">SUM(AQ110)</f>
        <v>0</v>
      </c>
      <c r="U110" s="375">
        <f t="shared" ref="U110:U121" si="100">SUM(AR110)</f>
        <v>0</v>
      </c>
      <c r="V110" s="375">
        <f t="shared" ref="V110:V121" si="101">SUM(AS110)</f>
        <v>0</v>
      </c>
      <c r="W110" s="375">
        <f t="shared" ref="W110:W121" si="102">SUM(AT110)</f>
        <v>0</v>
      </c>
      <c r="X110" s="375">
        <f t="shared" ref="X110:X121" si="103">SUM(AU110)</f>
        <v>0</v>
      </c>
      <c r="Y110" s="375">
        <f t="shared" ref="Y110:Y121" si="104">SUM(AV110)</f>
        <v>0</v>
      </c>
      <c r="Z110" s="375">
        <f t="shared" ref="Z110:Z121" si="105">SUM(AW110)</f>
        <v>0</v>
      </c>
      <c r="AA110" s="375">
        <f t="shared" ref="AA110:AA121" si="106">SUM(AX110)</f>
        <v>0</v>
      </c>
      <c r="AB110" s="375">
        <f t="shared" ref="AB110:AB121" si="107">SUM(AY110)</f>
        <v>0</v>
      </c>
      <c r="AC110" s="376">
        <f t="shared" ref="AC110:AL121" si="108">IFERROR(($H110*(AC$20/$H$20)),"0")+IFERROR(($I110*(AC$21/$I$21)),"0")+IFERROR(($J110*(AC$22/$J$22)),"0")</f>
        <v>0</v>
      </c>
      <c r="AD110" s="376">
        <f t="shared" si="108"/>
        <v>0</v>
      </c>
      <c r="AE110" s="376">
        <f t="shared" si="108"/>
        <v>0</v>
      </c>
      <c r="AF110" s="377">
        <f t="shared" si="108"/>
        <v>0</v>
      </c>
      <c r="AG110" s="378">
        <f t="shared" si="108"/>
        <v>0</v>
      </c>
      <c r="AH110" s="373">
        <f t="shared" si="108"/>
        <v>0</v>
      </c>
      <c r="AI110" s="374">
        <f t="shared" si="108"/>
        <v>0</v>
      </c>
      <c r="AJ110" s="374">
        <f t="shared" si="108"/>
        <v>0</v>
      </c>
      <c r="AK110" s="374">
        <f t="shared" si="108"/>
        <v>0</v>
      </c>
      <c r="AL110" s="375">
        <f t="shared" si="108"/>
        <v>0</v>
      </c>
      <c r="AM110" s="375">
        <f t="shared" ref="AM110:AZ121" si="109">IFERROR(($H110*(AM$20/$H$20)),"0")+IFERROR(($I110*(AM$21/$I$21)),"0")+IFERROR(($J110*(AM$22/$J$22)),"0")</f>
        <v>0</v>
      </c>
      <c r="AN110" s="375">
        <f t="shared" si="109"/>
        <v>0</v>
      </c>
      <c r="AO110" s="375">
        <f t="shared" si="109"/>
        <v>0</v>
      </c>
      <c r="AP110" s="375">
        <f t="shared" si="109"/>
        <v>0</v>
      </c>
      <c r="AQ110" s="375">
        <f t="shared" si="109"/>
        <v>0</v>
      </c>
      <c r="AR110" s="375">
        <f t="shared" si="109"/>
        <v>0</v>
      </c>
      <c r="AS110" s="375">
        <f t="shared" si="109"/>
        <v>0</v>
      </c>
      <c r="AT110" s="375">
        <f t="shared" si="109"/>
        <v>0</v>
      </c>
      <c r="AU110" s="375">
        <f t="shared" si="109"/>
        <v>0</v>
      </c>
      <c r="AV110" s="375">
        <f t="shared" si="109"/>
        <v>0</v>
      </c>
      <c r="AW110" s="375">
        <f t="shared" si="109"/>
        <v>0</v>
      </c>
      <c r="AX110" s="375">
        <f t="shared" si="109"/>
        <v>0</v>
      </c>
      <c r="AY110" s="379">
        <f t="shared" si="109"/>
        <v>0</v>
      </c>
      <c r="AZ110" s="380">
        <f t="shared" si="109"/>
        <v>0</v>
      </c>
      <c r="BB110" s="203">
        <f t="shared" si="83"/>
        <v>0</v>
      </c>
      <c r="BC110" s="204" t="str">
        <f t="shared" si="84"/>
        <v>-</v>
      </c>
    </row>
    <row r="111" spans="2:55" s="2" customFormat="1" ht="12.75" customHeight="1" x14ac:dyDescent="0.25">
      <c r="B111" s="163" t="s">
        <v>244</v>
      </c>
      <c r="C111" s="582" t="s">
        <v>245</v>
      </c>
      <c r="D111" s="582"/>
      <c r="E111" s="582"/>
      <c r="F111" s="583"/>
      <c r="G111" s="371">
        <f>SUM('Priedas 6'!$Z$106,'Priedas 6'!$AC$106,'Priedas 9'!$I$109,'Priedas 9'!$J$109,'Priedas 11'!$Z$107,'Priedas 11'!$AC$107,)</f>
        <v>0</v>
      </c>
      <c r="H111" s="372"/>
      <c r="I111" s="372"/>
      <c r="J111" s="372"/>
      <c r="K111" s="373">
        <f t="shared" si="90"/>
        <v>0</v>
      </c>
      <c r="L111" s="374">
        <f t="shared" si="91"/>
        <v>0</v>
      </c>
      <c r="M111" s="374">
        <f t="shared" si="92"/>
        <v>0</v>
      </c>
      <c r="N111" s="374">
        <f t="shared" si="93"/>
        <v>0</v>
      </c>
      <c r="O111" s="375">
        <f t="shared" si="94"/>
        <v>0</v>
      </c>
      <c r="P111" s="375">
        <f t="shared" si="95"/>
        <v>0</v>
      </c>
      <c r="Q111" s="375">
        <f t="shared" si="96"/>
        <v>0</v>
      </c>
      <c r="R111" s="375">
        <f t="shared" si="97"/>
        <v>0</v>
      </c>
      <c r="S111" s="375">
        <f t="shared" si="98"/>
        <v>0</v>
      </c>
      <c r="T111" s="375">
        <f t="shared" si="99"/>
        <v>0</v>
      </c>
      <c r="U111" s="375">
        <f t="shared" si="100"/>
        <v>0</v>
      </c>
      <c r="V111" s="375">
        <f t="shared" si="101"/>
        <v>0</v>
      </c>
      <c r="W111" s="375">
        <f t="shared" si="102"/>
        <v>0</v>
      </c>
      <c r="X111" s="375">
        <f t="shared" si="103"/>
        <v>0</v>
      </c>
      <c r="Y111" s="375">
        <f t="shared" si="104"/>
        <v>0</v>
      </c>
      <c r="Z111" s="375">
        <f t="shared" si="105"/>
        <v>0</v>
      </c>
      <c r="AA111" s="375">
        <f t="shared" si="106"/>
        <v>0</v>
      </c>
      <c r="AB111" s="375">
        <f t="shared" si="107"/>
        <v>0</v>
      </c>
      <c r="AC111" s="376">
        <f t="shared" si="108"/>
        <v>0</v>
      </c>
      <c r="AD111" s="376">
        <f t="shared" si="108"/>
        <v>0</v>
      </c>
      <c r="AE111" s="376">
        <f t="shared" si="108"/>
        <v>0</v>
      </c>
      <c r="AF111" s="377">
        <f t="shared" si="108"/>
        <v>0</v>
      </c>
      <c r="AG111" s="378">
        <f t="shared" si="108"/>
        <v>0</v>
      </c>
      <c r="AH111" s="373">
        <f t="shared" si="108"/>
        <v>0</v>
      </c>
      <c r="AI111" s="374">
        <f t="shared" si="108"/>
        <v>0</v>
      </c>
      <c r="AJ111" s="374">
        <f t="shared" si="108"/>
        <v>0</v>
      </c>
      <c r="AK111" s="374">
        <f t="shared" si="108"/>
        <v>0</v>
      </c>
      <c r="AL111" s="375">
        <f t="shared" si="108"/>
        <v>0</v>
      </c>
      <c r="AM111" s="375">
        <f t="shared" si="109"/>
        <v>0</v>
      </c>
      <c r="AN111" s="375">
        <f t="shared" si="109"/>
        <v>0</v>
      </c>
      <c r="AO111" s="375">
        <f t="shared" si="109"/>
        <v>0</v>
      </c>
      <c r="AP111" s="375">
        <f t="shared" si="109"/>
        <v>0</v>
      </c>
      <c r="AQ111" s="375">
        <f t="shared" si="109"/>
        <v>0</v>
      </c>
      <c r="AR111" s="375">
        <f t="shared" si="109"/>
        <v>0</v>
      </c>
      <c r="AS111" s="375">
        <f t="shared" si="109"/>
        <v>0</v>
      </c>
      <c r="AT111" s="375">
        <f t="shared" si="109"/>
        <v>0</v>
      </c>
      <c r="AU111" s="375">
        <f t="shared" si="109"/>
        <v>0</v>
      </c>
      <c r="AV111" s="375">
        <f t="shared" si="109"/>
        <v>0</v>
      </c>
      <c r="AW111" s="375">
        <f t="shared" si="109"/>
        <v>0</v>
      </c>
      <c r="AX111" s="375">
        <f t="shared" si="109"/>
        <v>0</v>
      </c>
      <c r="AY111" s="379">
        <f t="shared" si="109"/>
        <v>0</v>
      </c>
      <c r="AZ111" s="380">
        <f t="shared" si="109"/>
        <v>0</v>
      </c>
      <c r="BB111" s="203">
        <f t="shared" si="83"/>
        <v>0</v>
      </c>
      <c r="BC111" s="204" t="str">
        <f t="shared" si="84"/>
        <v>-</v>
      </c>
    </row>
    <row r="112" spans="2:55" s="2" customFormat="1" ht="12.75" customHeight="1" x14ac:dyDescent="0.25">
      <c r="B112" s="163" t="s">
        <v>246</v>
      </c>
      <c r="C112" s="592" t="s">
        <v>247</v>
      </c>
      <c r="D112" s="582"/>
      <c r="E112" s="582"/>
      <c r="F112" s="642"/>
      <c r="G112" s="371">
        <f>SUM('Priedas 6'!$Z$107,'Priedas 6'!$AC$107,'Priedas 9'!$I$110,'Priedas 9'!$J$110,'Priedas 11'!$Z$108,'Priedas 11'!$AC$108,)</f>
        <v>0</v>
      </c>
      <c r="H112" s="372"/>
      <c r="I112" s="372"/>
      <c r="J112" s="372"/>
      <c r="K112" s="373">
        <f t="shared" si="90"/>
        <v>0</v>
      </c>
      <c r="L112" s="374">
        <f t="shared" si="91"/>
        <v>0</v>
      </c>
      <c r="M112" s="374">
        <f t="shared" si="92"/>
        <v>0</v>
      </c>
      <c r="N112" s="374">
        <f t="shared" si="93"/>
        <v>0</v>
      </c>
      <c r="O112" s="375">
        <f t="shared" si="94"/>
        <v>0</v>
      </c>
      <c r="P112" s="375">
        <f t="shared" si="95"/>
        <v>0</v>
      </c>
      <c r="Q112" s="375">
        <f t="shared" si="96"/>
        <v>0</v>
      </c>
      <c r="R112" s="375">
        <f t="shared" si="97"/>
        <v>0</v>
      </c>
      <c r="S112" s="375">
        <f t="shared" si="98"/>
        <v>0</v>
      </c>
      <c r="T112" s="375">
        <f t="shared" si="99"/>
        <v>0</v>
      </c>
      <c r="U112" s="375">
        <f t="shared" si="100"/>
        <v>0</v>
      </c>
      <c r="V112" s="375">
        <f t="shared" si="101"/>
        <v>0</v>
      </c>
      <c r="W112" s="375">
        <f t="shared" si="102"/>
        <v>0</v>
      </c>
      <c r="X112" s="375">
        <f t="shared" si="103"/>
        <v>0</v>
      </c>
      <c r="Y112" s="375">
        <f t="shared" si="104"/>
        <v>0</v>
      </c>
      <c r="Z112" s="375">
        <f t="shared" si="105"/>
        <v>0</v>
      </c>
      <c r="AA112" s="375">
        <f t="shared" si="106"/>
        <v>0</v>
      </c>
      <c r="AB112" s="375">
        <f t="shared" si="107"/>
        <v>0</v>
      </c>
      <c r="AC112" s="376">
        <f t="shared" si="108"/>
        <v>0</v>
      </c>
      <c r="AD112" s="376">
        <f t="shared" si="108"/>
        <v>0</v>
      </c>
      <c r="AE112" s="376">
        <f t="shared" si="108"/>
        <v>0</v>
      </c>
      <c r="AF112" s="377">
        <f t="shared" si="108"/>
        <v>0</v>
      </c>
      <c r="AG112" s="378">
        <f t="shared" si="108"/>
        <v>0</v>
      </c>
      <c r="AH112" s="373">
        <f t="shared" si="108"/>
        <v>0</v>
      </c>
      <c r="AI112" s="374">
        <f t="shared" si="108"/>
        <v>0</v>
      </c>
      <c r="AJ112" s="374">
        <f t="shared" si="108"/>
        <v>0</v>
      </c>
      <c r="AK112" s="374">
        <f t="shared" si="108"/>
        <v>0</v>
      </c>
      <c r="AL112" s="375">
        <f t="shared" si="108"/>
        <v>0</v>
      </c>
      <c r="AM112" s="375">
        <f t="shared" si="109"/>
        <v>0</v>
      </c>
      <c r="AN112" s="375">
        <f t="shared" si="109"/>
        <v>0</v>
      </c>
      <c r="AO112" s="375">
        <f t="shared" si="109"/>
        <v>0</v>
      </c>
      <c r="AP112" s="375">
        <f t="shared" si="109"/>
        <v>0</v>
      </c>
      <c r="AQ112" s="375">
        <f t="shared" si="109"/>
        <v>0</v>
      </c>
      <c r="AR112" s="375">
        <f t="shared" si="109"/>
        <v>0</v>
      </c>
      <c r="AS112" s="375">
        <f t="shared" si="109"/>
        <v>0</v>
      </c>
      <c r="AT112" s="375">
        <f t="shared" si="109"/>
        <v>0</v>
      </c>
      <c r="AU112" s="375">
        <f t="shared" si="109"/>
        <v>0</v>
      </c>
      <c r="AV112" s="375">
        <f t="shared" si="109"/>
        <v>0</v>
      </c>
      <c r="AW112" s="375">
        <f t="shared" si="109"/>
        <v>0</v>
      </c>
      <c r="AX112" s="375">
        <f t="shared" si="109"/>
        <v>0</v>
      </c>
      <c r="AY112" s="379">
        <f t="shared" si="109"/>
        <v>0</v>
      </c>
      <c r="AZ112" s="380">
        <f t="shared" si="109"/>
        <v>0</v>
      </c>
      <c r="BB112" s="203">
        <f t="shared" si="83"/>
        <v>0</v>
      </c>
      <c r="BC112" s="204" t="str">
        <f t="shared" si="84"/>
        <v>-</v>
      </c>
    </row>
    <row r="113" spans="2:55" s="2" customFormat="1" ht="12.75" customHeight="1" x14ac:dyDescent="0.25">
      <c r="B113" s="163" t="s">
        <v>248</v>
      </c>
      <c r="C113" s="592" t="s">
        <v>249</v>
      </c>
      <c r="D113" s="582"/>
      <c r="E113" s="582"/>
      <c r="F113" s="642"/>
      <c r="G113" s="371">
        <f>SUM('Priedas 6'!$Z$108,'Priedas 6'!$AC$108,'Priedas 9'!$I$111,'Priedas 9'!$J$111,'Priedas 11'!$Z$109,'Priedas 11'!$AC$109,)</f>
        <v>0</v>
      </c>
      <c r="H113" s="372"/>
      <c r="I113" s="372"/>
      <c r="J113" s="372"/>
      <c r="K113" s="373">
        <f t="shared" si="90"/>
        <v>0</v>
      </c>
      <c r="L113" s="374">
        <f t="shared" si="91"/>
        <v>0</v>
      </c>
      <c r="M113" s="374">
        <f t="shared" si="92"/>
        <v>0</v>
      </c>
      <c r="N113" s="374">
        <f t="shared" si="93"/>
        <v>0</v>
      </c>
      <c r="O113" s="375">
        <f t="shared" si="94"/>
        <v>0</v>
      </c>
      <c r="P113" s="375">
        <f t="shared" si="95"/>
        <v>0</v>
      </c>
      <c r="Q113" s="375">
        <f t="shared" si="96"/>
        <v>0</v>
      </c>
      <c r="R113" s="375">
        <f t="shared" si="97"/>
        <v>0</v>
      </c>
      <c r="S113" s="375">
        <f t="shared" si="98"/>
        <v>0</v>
      </c>
      <c r="T113" s="375">
        <f t="shared" si="99"/>
        <v>0</v>
      </c>
      <c r="U113" s="375">
        <f t="shared" si="100"/>
        <v>0</v>
      </c>
      <c r="V113" s="375">
        <f t="shared" si="101"/>
        <v>0</v>
      </c>
      <c r="W113" s="375">
        <f t="shared" si="102"/>
        <v>0</v>
      </c>
      <c r="X113" s="375">
        <f t="shared" si="103"/>
        <v>0</v>
      </c>
      <c r="Y113" s="375">
        <f t="shared" si="104"/>
        <v>0</v>
      </c>
      <c r="Z113" s="375">
        <f t="shared" si="105"/>
        <v>0</v>
      </c>
      <c r="AA113" s="375">
        <f t="shared" si="106"/>
        <v>0</v>
      </c>
      <c r="AB113" s="375">
        <f t="shared" si="107"/>
        <v>0</v>
      </c>
      <c r="AC113" s="376">
        <f t="shared" si="108"/>
        <v>0</v>
      </c>
      <c r="AD113" s="376">
        <f t="shared" si="108"/>
        <v>0</v>
      </c>
      <c r="AE113" s="376">
        <f t="shared" si="108"/>
        <v>0</v>
      </c>
      <c r="AF113" s="377">
        <f t="shared" si="108"/>
        <v>0</v>
      </c>
      <c r="AG113" s="378">
        <f t="shared" si="108"/>
        <v>0</v>
      </c>
      <c r="AH113" s="373">
        <f t="shared" si="108"/>
        <v>0</v>
      </c>
      <c r="AI113" s="374">
        <f t="shared" si="108"/>
        <v>0</v>
      </c>
      <c r="AJ113" s="374">
        <f t="shared" si="108"/>
        <v>0</v>
      </c>
      <c r="AK113" s="374">
        <f t="shared" si="108"/>
        <v>0</v>
      </c>
      <c r="AL113" s="375">
        <f t="shared" si="108"/>
        <v>0</v>
      </c>
      <c r="AM113" s="375">
        <f t="shared" si="109"/>
        <v>0</v>
      </c>
      <c r="AN113" s="375">
        <f t="shared" si="109"/>
        <v>0</v>
      </c>
      <c r="AO113" s="375">
        <f t="shared" si="109"/>
        <v>0</v>
      </c>
      <c r="AP113" s="375">
        <f t="shared" si="109"/>
        <v>0</v>
      </c>
      <c r="AQ113" s="375">
        <f t="shared" si="109"/>
        <v>0</v>
      </c>
      <c r="AR113" s="375">
        <f t="shared" si="109"/>
        <v>0</v>
      </c>
      <c r="AS113" s="375">
        <f t="shared" si="109"/>
        <v>0</v>
      </c>
      <c r="AT113" s="375">
        <f t="shared" si="109"/>
        <v>0</v>
      </c>
      <c r="AU113" s="375">
        <f t="shared" si="109"/>
        <v>0</v>
      </c>
      <c r="AV113" s="375">
        <f t="shared" si="109"/>
        <v>0</v>
      </c>
      <c r="AW113" s="375">
        <f t="shared" si="109"/>
        <v>0</v>
      </c>
      <c r="AX113" s="375">
        <f t="shared" si="109"/>
        <v>0</v>
      </c>
      <c r="AY113" s="379">
        <f t="shared" si="109"/>
        <v>0</v>
      </c>
      <c r="AZ113" s="380">
        <f t="shared" si="109"/>
        <v>0</v>
      </c>
      <c r="BB113" s="203">
        <f t="shared" si="83"/>
        <v>0</v>
      </c>
      <c r="BC113" s="204" t="str">
        <f t="shared" si="84"/>
        <v>-</v>
      </c>
    </row>
    <row r="114" spans="2:55" s="2" customFormat="1" ht="15" customHeight="1" x14ac:dyDescent="0.25">
      <c r="B114" s="163" t="s">
        <v>250</v>
      </c>
      <c r="C114" s="592" t="s">
        <v>251</v>
      </c>
      <c r="D114" s="582"/>
      <c r="E114" s="582"/>
      <c r="F114" s="642"/>
      <c r="G114" s="371">
        <f>SUM('Priedas 6'!$Z$109,'Priedas 6'!$AC$109,'Priedas 9'!$I$112,'Priedas 9'!$J$112,'Priedas 11'!$Z$110,'Priedas 11'!$AC$110,)</f>
        <v>0</v>
      </c>
      <c r="H114" s="382"/>
      <c r="I114" s="382"/>
      <c r="J114" s="382"/>
      <c r="K114" s="373">
        <f t="shared" si="90"/>
        <v>0</v>
      </c>
      <c r="L114" s="374">
        <f t="shared" si="91"/>
        <v>0</v>
      </c>
      <c r="M114" s="374">
        <f t="shared" si="92"/>
        <v>0</v>
      </c>
      <c r="N114" s="374">
        <f t="shared" si="93"/>
        <v>0</v>
      </c>
      <c r="O114" s="375">
        <f t="shared" si="94"/>
        <v>0</v>
      </c>
      <c r="P114" s="375">
        <f t="shared" si="95"/>
        <v>0</v>
      </c>
      <c r="Q114" s="375">
        <f t="shared" si="96"/>
        <v>0</v>
      </c>
      <c r="R114" s="375">
        <f t="shared" si="97"/>
        <v>0</v>
      </c>
      <c r="S114" s="375">
        <f t="shared" si="98"/>
        <v>0</v>
      </c>
      <c r="T114" s="375">
        <f t="shared" si="99"/>
        <v>0</v>
      </c>
      <c r="U114" s="375">
        <f t="shared" si="100"/>
        <v>0</v>
      </c>
      <c r="V114" s="375">
        <f t="shared" si="101"/>
        <v>0</v>
      </c>
      <c r="W114" s="375">
        <f t="shared" si="102"/>
        <v>0</v>
      </c>
      <c r="X114" s="375">
        <f t="shared" si="103"/>
        <v>0</v>
      </c>
      <c r="Y114" s="375">
        <f t="shared" si="104"/>
        <v>0</v>
      </c>
      <c r="Z114" s="375">
        <f t="shared" si="105"/>
        <v>0</v>
      </c>
      <c r="AA114" s="375">
        <f t="shared" si="106"/>
        <v>0</v>
      </c>
      <c r="AB114" s="375">
        <f t="shared" si="107"/>
        <v>0</v>
      </c>
      <c r="AC114" s="376">
        <f t="shared" si="108"/>
        <v>0</v>
      </c>
      <c r="AD114" s="376">
        <f t="shared" si="108"/>
        <v>0</v>
      </c>
      <c r="AE114" s="376">
        <f t="shared" si="108"/>
        <v>0</v>
      </c>
      <c r="AF114" s="377">
        <f t="shared" si="108"/>
        <v>0</v>
      </c>
      <c r="AG114" s="378">
        <f t="shared" si="108"/>
        <v>0</v>
      </c>
      <c r="AH114" s="373">
        <f t="shared" si="108"/>
        <v>0</v>
      </c>
      <c r="AI114" s="374">
        <f t="shared" si="108"/>
        <v>0</v>
      </c>
      <c r="AJ114" s="374">
        <f t="shared" si="108"/>
        <v>0</v>
      </c>
      <c r="AK114" s="374">
        <f t="shared" si="108"/>
        <v>0</v>
      </c>
      <c r="AL114" s="375">
        <f t="shared" si="108"/>
        <v>0</v>
      </c>
      <c r="AM114" s="375">
        <f t="shared" si="109"/>
        <v>0</v>
      </c>
      <c r="AN114" s="375">
        <f t="shared" si="109"/>
        <v>0</v>
      </c>
      <c r="AO114" s="375">
        <f t="shared" si="109"/>
        <v>0</v>
      </c>
      <c r="AP114" s="375">
        <f t="shared" si="109"/>
        <v>0</v>
      </c>
      <c r="AQ114" s="375">
        <f t="shared" si="109"/>
        <v>0</v>
      </c>
      <c r="AR114" s="375">
        <f t="shared" si="109"/>
        <v>0</v>
      </c>
      <c r="AS114" s="375">
        <f t="shared" si="109"/>
        <v>0</v>
      </c>
      <c r="AT114" s="375">
        <f t="shared" si="109"/>
        <v>0</v>
      </c>
      <c r="AU114" s="375">
        <f t="shared" si="109"/>
        <v>0</v>
      </c>
      <c r="AV114" s="375">
        <f t="shared" si="109"/>
        <v>0</v>
      </c>
      <c r="AW114" s="375">
        <f t="shared" si="109"/>
        <v>0</v>
      </c>
      <c r="AX114" s="375">
        <f t="shared" si="109"/>
        <v>0</v>
      </c>
      <c r="AY114" s="379">
        <f t="shared" si="109"/>
        <v>0</v>
      </c>
      <c r="AZ114" s="380">
        <f t="shared" si="109"/>
        <v>0</v>
      </c>
      <c r="BB114" s="203">
        <f t="shared" si="83"/>
        <v>0</v>
      </c>
      <c r="BC114" s="204" t="str">
        <f t="shared" si="84"/>
        <v>-</v>
      </c>
    </row>
    <row r="115" spans="2:55" s="2" customFormat="1" ht="12.75" customHeight="1" x14ac:dyDescent="0.25">
      <c r="B115" s="163" t="s">
        <v>252</v>
      </c>
      <c r="C115" s="592" t="s">
        <v>253</v>
      </c>
      <c r="D115" s="582"/>
      <c r="E115" s="582"/>
      <c r="F115" s="642"/>
      <c r="G115" s="371">
        <f>SUM('Priedas 6'!$Z$110,'Priedas 6'!$AC$110,'Priedas 9'!$I$113,'Priedas 9'!$J$113,'Priedas 11'!$Z$111,'Priedas 11'!$AC$111,)</f>
        <v>0</v>
      </c>
      <c r="H115" s="372"/>
      <c r="I115" s="372"/>
      <c r="J115" s="372"/>
      <c r="K115" s="373">
        <f t="shared" si="90"/>
        <v>0</v>
      </c>
      <c r="L115" s="374">
        <f t="shared" si="91"/>
        <v>0</v>
      </c>
      <c r="M115" s="374">
        <f t="shared" si="92"/>
        <v>0</v>
      </c>
      <c r="N115" s="374">
        <f t="shared" si="93"/>
        <v>0</v>
      </c>
      <c r="O115" s="375">
        <f t="shared" si="94"/>
        <v>0</v>
      </c>
      <c r="P115" s="375">
        <f t="shared" si="95"/>
        <v>0</v>
      </c>
      <c r="Q115" s="375">
        <f t="shared" si="96"/>
        <v>0</v>
      </c>
      <c r="R115" s="375">
        <f t="shared" si="97"/>
        <v>0</v>
      </c>
      <c r="S115" s="375">
        <f t="shared" si="98"/>
        <v>0</v>
      </c>
      <c r="T115" s="375">
        <f t="shared" si="99"/>
        <v>0</v>
      </c>
      <c r="U115" s="375">
        <f t="shared" si="100"/>
        <v>0</v>
      </c>
      <c r="V115" s="375">
        <f t="shared" si="101"/>
        <v>0</v>
      </c>
      <c r="W115" s="375">
        <f t="shared" si="102"/>
        <v>0</v>
      </c>
      <c r="X115" s="375">
        <f t="shared" si="103"/>
        <v>0</v>
      </c>
      <c r="Y115" s="375">
        <f t="shared" si="104"/>
        <v>0</v>
      </c>
      <c r="Z115" s="375">
        <f t="shared" si="105"/>
        <v>0</v>
      </c>
      <c r="AA115" s="375">
        <f t="shared" si="106"/>
        <v>0</v>
      </c>
      <c r="AB115" s="375">
        <f t="shared" si="107"/>
        <v>0</v>
      </c>
      <c r="AC115" s="376">
        <f t="shared" si="108"/>
        <v>0</v>
      </c>
      <c r="AD115" s="376">
        <f t="shared" si="108"/>
        <v>0</v>
      </c>
      <c r="AE115" s="376">
        <f t="shared" si="108"/>
        <v>0</v>
      </c>
      <c r="AF115" s="377">
        <f t="shared" si="108"/>
        <v>0</v>
      </c>
      <c r="AG115" s="378">
        <f t="shared" si="108"/>
        <v>0</v>
      </c>
      <c r="AH115" s="373">
        <f t="shared" si="108"/>
        <v>0</v>
      </c>
      <c r="AI115" s="374">
        <f t="shared" si="108"/>
        <v>0</v>
      </c>
      <c r="AJ115" s="374">
        <f t="shared" si="108"/>
        <v>0</v>
      </c>
      <c r="AK115" s="374">
        <f t="shared" si="108"/>
        <v>0</v>
      </c>
      <c r="AL115" s="375">
        <f t="shared" si="108"/>
        <v>0</v>
      </c>
      <c r="AM115" s="375">
        <f t="shared" si="109"/>
        <v>0</v>
      </c>
      <c r="AN115" s="375">
        <f t="shared" si="109"/>
        <v>0</v>
      </c>
      <c r="AO115" s="375">
        <f t="shared" si="109"/>
        <v>0</v>
      </c>
      <c r="AP115" s="375">
        <f t="shared" si="109"/>
        <v>0</v>
      </c>
      <c r="AQ115" s="375">
        <f t="shared" si="109"/>
        <v>0</v>
      </c>
      <c r="AR115" s="375">
        <f t="shared" si="109"/>
        <v>0</v>
      </c>
      <c r="AS115" s="375">
        <f t="shared" si="109"/>
        <v>0</v>
      </c>
      <c r="AT115" s="375">
        <f t="shared" si="109"/>
        <v>0</v>
      </c>
      <c r="AU115" s="375">
        <f t="shared" si="109"/>
        <v>0</v>
      </c>
      <c r="AV115" s="375">
        <f t="shared" si="109"/>
        <v>0</v>
      </c>
      <c r="AW115" s="375">
        <f t="shared" si="109"/>
        <v>0</v>
      </c>
      <c r="AX115" s="375">
        <f t="shared" si="109"/>
        <v>0</v>
      </c>
      <c r="AY115" s="379">
        <f t="shared" si="109"/>
        <v>0</v>
      </c>
      <c r="AZ115" s="380">
        <f t="shared" si="109"/>
        <v>0</v>
      </c>
      <c r="BB115" s="203">
        <f t="shared" si="83"/>
        <v>0</v>
      </c>
      <c r="BC115" s="204" t="str">
        <f t="shared" si="84"/>
        <v>-</v>
      </c>
    </row>
    <row r="116" spans="2:55" s="2" customFormat="1" ht="12.75" customHeight="1" x14ac:dyDescent="0.25">
      <c r="B116" s="163" t="s">
        <v>254</v>
      </c>
      <c r="C116" s="592" t="s">
        <v>255</v>
      </c>
      <c r="D116" s="582"/>
      <c r="E116" s="582"/>
      <c r="F116" s="642"/>
      <c r="G116" s="371">
        <f>SUM('Priedas 6'!$Z$111,'Priedas 6'!$AC$111,'Priedas 9'!$I$114,'Priedas 9'!$J$114,'Priedas 11'!$Z$112,'Priedas 11'!$AC$112,)</f>
        <v>0</v>
      </c>
      <c r="H116" s="372"/>
      <c r="I116" s="372"/>
      <c r="J116" s="372"/>
      <c r="K116" s="373">
        <f t="shared" si="90"/>
        <v>0</v>
      </c>
      <c r="L116" s="374">
        <f t="shared" si="91"/>
        <v>0</v>
      </c>
      <c r="M116" s="374">
        <f t="shared" si="92"/>
        <v>0</v>
      </c>
      <c r="N116" s="374">
        <f t="shared" si="93"/>
        <v>0</v>
      </c>
      <c r="O116" s="375">
        <f t="shared" si="94"/>
        <v>0</v>
      </c>
      <c r="P116" s="375">
        <f t="shared" si="95"/>
        <v>0</v>
      </c>
      <c r="Q116" s="375">
        <f t="shared" si="96"/>
        <v>0</v>
      </c>
      <c r="R116" s="375">
        <f t="shared" si="97"/>
        <v>0</v>
      </c>
      <c r="S116" s="375">
        <f t="shared" si="98"/>
        <v>0</v>
      </c>
      <c r="T116" s="375">
        <f t="shared" si="99"/>
        <v>0</v>
      </c>
      <c r="U116" s="375">
        <f t="shared" si="100"/>
        <v>0</v>
      </c>
      <c r="V116" s="375">
        <f t="shared" si="101"/>
        <v>0</v>
      </c>
      <c r="W116" s="375">
        <f t="shared" si="102"/>
        <v>0</v>
      </c>
      <c r="X116" s="375">
        <f t="shared" si="103"/>
        <v>0</v>
      </c>
      <c r="Y116" s="375">
        <f t="shared" si="104"/>
        <v>0</v>
      </c>
      <c r="Z116" s="375">
        <f t="shared" si="105"/>
        <v>0</v>
      </c>
      <c r="AA116" s="375">
        <f t="shared" si="106"/>
        <v>0</v>
      </c>
      <c r="AB116" s="375">
        <f t="shared" si="107"/>
        <v>0</v>
      </c>
      <c r="AC116" s="376">
        <f t="shared" si="108"/>
        <v>0</v>
      </c>
      <c r="AD116" s="376">
        <f t="shared" si="108"/>
        <v>0</v>
      </c>
      <c r="AE116" s="376">
        <f t="shared" si="108"/>
        <v>0</v>
      </c>
      <c r="AF116" s="377">
        <f t="shared" si="108"/>
        <v>0</v>
      </c>
      <c r="AG116" s="378">
        <f t="shared" si="108"/>
        <v>0</v>
      </c>
      <c r="AH116" s="373">
        <f t="shared" si="108"/>
        <v>0</v>
      </c>
      <c r="AI116" s="374">
        <f t="shared" si="108"/>
        <v>0</v>
      </c>
      <c r="AJ116" s="374">
        <f t="shared" si="108"/>
        <v>0</v>
      </c>
      <c r="AK116" s="374">
        <f t="shared" si="108"/>
        <v>0</v>
      </c>
      <c r="AL116" s="375">
        <f t="shared" si="108"/>
        <v>0</v>
      </c>
      <c r="AM116" s="375">
        <f t="shared" si="109"/>
        <v>0</v>
      </c>
      <c r="AN116" s="375">
        <f t="shared" si="109"/>
        <v>0</v>
      </c>
      <c r="AO116" s="375">
        <f t="shared" si="109"/>
        <v>0</v>
      </c>
      <c r="AP116" s="375">
        <f t="shared" si="109"/>
        <v>0</v>
      </c>
      <c r="AQ116" s="375">
        <f t="shared" si="109"/>
        <v>0</v>
      </c>
      <c r="AR116" s="375">
        <f t="shared" si="109"/>
        <v>0</v>
      </c>
      <c r="AS116" s="375">
        <f t="shared" si="109"/>
        <v>0</v>
      </c>
      <c r="AT116" s="375">
        <f t="shared" si="109"/>
        <v>0</v>
      </c>
      <c r="AU116" s="375">
        <f t="shared" si="109"/>
        <v>0</v>
      </c>
      <c r="AV116" s="375">
        <f t="shared" si="109"/>
        <v>0</v>
      </c>
      <c r="AW116" s="375">
        <f t="shared" si="109"/>
        <v>0</v>
      </c>
      <c r="AX116" s="375">
        <f t="shared" si="109"/>
        <v>0</v>
      </c>
      <c r="AY116" s="379">
        <f t="shared" si="109"/>
        <v>0</v>
      </c>
      <c r="AZ116" s="380">
        <f t="shared" si="109"/>
        <v>0</v>
      </c>
      <c r="BB116" s="203">
        <f t="shared" si="83"/>
        <v>0</v>
      </c>
      <c r="BC116" s="204" t="str">
        <f t="shared" si="84"/>
        <v>-</v>
      </c>
    </row>
    <row r="117" spans="2:55" s="2" customFormat="1" ht="12.75" customHeight="1" x14ac:dyDescent="0.25">
      <c r="B117" s="163" t="s">
        <v>256</v>
      </c>
      <c r="C117" s="592" t="s">
        <v>396</v>
      </c>
      <c r="D117" s="582"/>
      <c r="E117" s="582"/>
      <c r="F117" s="642"/>
      <c r="G117" s="371">
        <f>SUM('Priedas 6'!$Z$112,'Priedas 6'!$AC$112,'Priedas 9'!$I$115,'Priedas 9'!$J$115,'Priedas 11'!$Z$113,'Priedas 11'!$AC$113)</f>
        <v>0</v>
      </c>
      <c r="H117" s="372"/>
      <c r="I117" s="372"/>
      <c r="J117" s="372"/>
      <c r="K117" s="373">
        <f t="shared" si="90"/>
        <v>0</v>
      </c>
      <c r="L117" s="374">
        <f t="shared" si="91"/>
        <v>0</v>
      </c>
      <c r="M117" s="374">
        <f t="shared" si="92"/>
        <v>0</v>
      </c>
      <c r="N117" s="374">
        <f t="shared" si="93"/>
        <v>0</v>
      </c>
      <c r="O117" s="375">
        <f t="shared" si="94"/>
        <v>0</v>
      </c>
      <c r="P117" s="375">
        <f t="shared" si="95"/>
        <v>0</v>
      </c>
      <c r="Q117" s="375">
        <f t="shared" si="96"/>
        <v>0</v>
      </c>
      <c r="R117" s="375">
        <f t="shared" si="97"/>
        <v>0</v>
      </c>
      <c r="S117" s="375">
        <f t="shared" si="98"/>
        <v>0</v>
      </c>
      <c r="T117" s="375">
        <f t="shared" si="99"/>
        <v>0</v>
      </c>
      <c r="U117" s="375">
        <f t="shared" si="100"/>
        <v>0</v>
      </c>
      <c r="V117" s="375">
        <f t="shared" si="101"/>
        <v>0</v>
      </c>
      <c r="W117" s="375">
        <f t="shared" si="102"/>
        <v>0</v>
      </c>
      <c r="X117" s="375">
        <f t="shared" si="103"/>
        <v>0</v>
      </c>
      <c r="Y117" s="375">
        <f t="shared" si="104"/>
        <v>0</v>
      </c>
      <c r="Z117" s="375">
        <f t="shared" si="105"/>
        <v>0</v>
      </c>
      <c r="AA117" s="375">
        <f t="shared" si="106"/>
        <v>0</v>
      </c>
      <c r="AB117" s="375">
        <f t="shared" si="107"/>
        <v>0</v>
      </c>
      <c r="AC117" s="376">
        <f t="shared" si="108"/>
        <v>0</v>
      </c>
      <c r="AD117" s="376">
        <f t="shared" si="108"/>
        <v>0</v>
      </c>
      <c r="AE117" s="376">
        <f t="shared" si="108"/>
        <v>0</v>
      </c>
      <c r="AF117" s="377">
        <f t="shared" si="108"/>
        <v>0</v>
      </c>
      <c r="AG117" s="378">
        <f t="shared" si="108"/>
        <v>0</v>
      </c>
      <c r="AH117" s="373">
        <f t="shared" si="108"/>
        <v>0</v>
      </c>
      <c r="AI117" s="374">
        <f t="shared" si="108"/>
        <v>0</v>
      </c>
      <c r="AJ117" s="374">
        <f t="shared" si="108"/>
        <v>0</v>
      </c>
      <c r="AK117" s="374">
        <f t="shared" si="108"/>
        <v>0</v>
      </c>
      <c r="AL117" s="375">
        <f t="shared" si="108"/>
        <v>0</v>
      </c>
      <c r="AM117" s="375">
        <f t="shared" si="109"/>
        <v>0</v>
      </c>
      <c r="AN117" s="375">
        <f t="shared" si="109"/>
        <v>0</v>
      </c>
      <c r="AO117" s="375">
        <f t="shared" si="109"/>
        <v>0</v>
      </c>
      <c r="AP117" s="375">
        <f t="shared" si="109"/>
        <v>0</v>
      </c>
      <c r="AQ117" s="375">
        <f t="shared" si="109"/>
        <v>0</v>
      </c>
      <c r="AR117" s="375">
        <f t="shared" si="109"/>
        <v>0</v>
      </c>
      <c r="AS117" s="375">
        <f t="shared" si="109"/>
        <v>0</v>
      </c>
      <c r="AT117" s="375">
        <f t="shared" si="109"/>
        <v>0</v>
      </c>
      <c r="AU117" s="375">
        <f t="shared" si="109"/>
        <v>0</v>
      </c>
      <c r="AV117" s="375">
        <f t="shared" si="109"/>
        <v>0</v>
      </c>
      <c r="AW117" s="375">
        <f t="shared" si="109"/>
        <v>0</v>
      </c>
      <c r="AX117" s="375">
        <f t="shared" si="109"/>
        <v>0</v>
      </c>
      <c r="AY117" s="379">
        <f t="shared" si="109"/>
        <v>0</v>
      </c>
      <c r="AZ117" s="380">
        <f t="shared" si="109"/>
        <v>0</v>
      </c>
      <c r="BB117" s="203">
        <f t="shared" si="83"/>
        <v>0</v>
      </c>
      <c r="BC117" s="204" t="str">
        <f t="shared" si="84"/>
        <v>-</v>
      </c>
    </row>
    <row r="118" spans="2:55" s="2" customFormat="1" ht="12.75" customHeight="1" x14ac:dyDescent="0.25">
      <c r="B118" s="163" t="s">
        <v>258</v>
      </c>
      <c r="C118" s="582" t="str">
        <f>'Priedas 5'!$C$107</f>
        <v>Kitos su personalu susijusios sąnaudos (garantinio f. įmokos, atost.kaupimo)</v>
      </c>
      <c r="D118" s="582"/>
      <c r="E118" s="582"/>
      <c r="F118" s="583"/>
      <c r="G118" s="371">
        <f>SUM('Priedas 6'!$Z$113,'Priedas 6'!$AC$113,'Priedas 9'!$I$116,'Priedas 9'!$J$116,'Priedas 11'!$Z$114,'Priedas 11'!$AC$114,)</f>
        <v>0</v>
      </c>
      <c r="H118" s="372"/>
      <c r="I118" s="372"/>
      <c r="J118" s="372"/>
      <c r="K118" s="373">
        <f t="shared" si="90"/>
        <v>0</v>
      </c>
      <c r="L118" s="374">
        <f t="shared" si="91"/>
        <v>0</v>
      </c>
      <c r="M118" s="374">
        <f t="shared" si="92"/>
        <v>0</v>
      </c>
      <c r="N118" s="374">
        <f t="shared" si="93"/>
        <v>0</v>
      </c>
      <c r="O118" s="375">
        <f t="shared" si="94"/>
        <v>0</v>
      </c>
      <c r="P118" s="375">
        <f t="shared" si="95"/>
        <v>0</v>
      </c>
      <c r="Q118" s="375">
        <f t="shared" si="96"/>
        <v>0</v>
      </c>
      <c r="R118" s="375">
        <f t="shared" si="97"/>
        <v>0</v>
      </c>
      <c r="S118" s="375">
        <f t="shared" si="98"/>
        <v>0</v>
      </c>
      <c r="T118" s="375">
        <f t="shared" si="99"/>
        <v>0</v>
      </c>
      <c r="U118" s="375">
        <f t="shared" si="100"/>
        <v>0</v>
      </c>
      <c r="V118" s="375">
        <f t="shared" si="101"/>
        <v>0</v>
      </c>
      <c r="W118" s="375">
        <f t="shared" si="102"/>
        <v>0</v>
      </c>
      <c r="X118" s="375">
        <f t="shared" si="103"/>
        <v>0</v>
      </c>
      <c r="Y118" s="375">
        <f t="shared" si="104"/>
        <v>0</v>
      </c>
      <c r="Z118" s="375">
        <f t="shared" si="105"/>
        <v>0</v>
      </c>
      <c r="AA118" s="375">
        <f t="shared" si="106"/>
        <v>0</v>
      </c>
      <c r="AB118" s="375">
        <f t="shared" si="107"/>
        <v>0</v>
      </c>
      <c r="AC118" s="376">
        <f t="shared" si="108"/>
        <v>0</v>
      </c>
      <c r="AD118" s="376">
        <f t="shared" si="108"/>
        <v>0</v>
      </c>
      <c r="AE118" s="376">
        <f t="shared" si="108"/>
        <v>0</v>
      </c>
      <c r="AF118" s="377">
        <f t="shared" si="108"/>
        <v>0</v>
      </c>
      <c r="AG118" s="378">
        <f t="shared" si="108"/>
        <v>0</v>
      </c>
      <c r="AH118" s="373">
        <f t="shared" si="108"/>
        <v>0</v>
      </c>
      <c r="AI118" s="374">
        <f t="shared" si="108"/>
        <v>0</v>
      </c>
      <c r="AJ118" s="374">
        <f t="shared" si="108"/>
        <v>0</v>
      </c>
      <c r="AK118" s="374">
        <f t="shared" si="108"/>
        <v>0</v>
      </c>
      <c r="AL118" s="375">
        <f t="shared" si="108"/>
        <v>0</v>
      </c>
      <c r="AM118" s="375">
        <f t="shared" si="109"/>
        <v>0</v>
      </c>
      <c r="AN118" s="375">
        <f t="shared" si="109"/>
        <v>0</v>
      </c>
      <c r="AO118" s="375">
        <f t="shared" si="109"/>
        <v>0</v>
      </c>
      <c r="AP118" s="375">
        <f t="shared" si="109"/>
        <v>0</v>
      </c>
      <c r="AQ118" s="375">
        <f t="shared" si="109"/>
        <v>0</v>
      </c>
      <c r="AR118" s="375">
        <f t="shared" si="109"/>
        <v>0</v>
      </c>
      <c r="AS118" s="375">
        <f t="shared" si="109"/>
        <v>0</v>
      </c>
      <c r="AT118" s="375">
        <f t="shared" si="109"/>
        <v>0</v>
      </c>
      <c r="AU118" s="375">
        <f t="shared" si="109"/>
        <v>0</v>
      </c>
      <c r="AV118" s="375">
        <f t="shared" si="109"/>
        <v>0</v>
      </c>
      <c r="AW118" s="375">
        <f t="shared" si="109"/>
        <v>0</v>
      </c>
      <c r="AX118" s="375">
        <f t="shared" si="109"/>
        <v>0</v>
      </c>
      <c r="AY118" s="379">
        <f t="shared" si="109"/>
        <v>0</v>
      </c>
      <c r="AZ118" s="380">
        <f t="shared" si="109"/>
        <v>0</v>
      </c>
      <c r="BB118" s="203">
        <f t="shared" si="83"/>
        <v>0</v>
      </c>
      <c r="BC118" s="204" t="str">
        <f t="shared" si="84"/>
        <v>-</v>
      </c>
    </row>
    <row r="119" spans="2:55" s="2" customFormat="1" ht="12.75" customHeight="1" x14ac:dyDescent="0.25">
      <c r="B119" s="163" t="s">
        <v>260</v>
      </c>
      <c r="C119" s="582" t="str">
        <f>'Priedas 5'!$C$108</f>
        <v/>
      </c>
      <c r="D119" s="582"/>
      <c r="E119" s="582"/>
      <c r="F119" s="583"/>
      <c r="G119" s="371">
        <f>SUM('Priedas 6'!$Z$114,'Priedas 6'!$AC$114,'Priedas 9'!$I$117,'Priedas 9'!$J$117,'Priedas 11'!$Z$115,'Priedas 11'!$AC$115,)</f>
        <v>0</v>
      </c>
      <c r="H119" s="372"/>
      <c r="I119" s="372"/>
      <c r="J119" s="372"/>
      <c r="K119" s="373">
        <f t="shared" si="90"/>
        <v>0</v>
      </c>
      <c r="L119" s="374">
        <f t="shared" si="91"/>
        <v>0</v>
      </c>
      <c r="M119" s="374">
        <f t="shared" si="92"/>
        <v>0</v>
      </c>
      <c r="N119" s="374">
        <f t="shared" si="93"/>
        <v>0</v>
      </c>
      <c r="O119" s="375">
        <f t="shared" si="94"/>
        <v>0</v>
      </c>
      <c r="P119" s="375">
        <f t="shared" si="95"/>
        <v>0</v>
      </c>
      <c r="Q119" s="375">
        <f t="shared" si="96"/>
        <v>0</v>
      </c>
      <c r="R119" s="375">
        <f t="shared" si="97"/>
        <v>0</v>
      </c>
      <c r="S119" s="375">
        <f t="shared" si="98"/>
        <v>0</v>
      </c>
      <c r="T119" s="375">
        <f t="shared" si="99"/>
        <v>0</v>
      </c>
      <c r="U119" s="375">
        <f t="shared" si="100"/>
        <v>0</v>
      </c>
      <c r="V119" s="375">
        <f t="shared" si="101"/>
        <v>0</v>
      </c>
      <c r="W119" s="375">
        <f t="shared" si="102"/>
        <v>0</v>
      </c>
      <c r="X119" s="375">
        <f t="shared" si="103"/>
        <v>0</v>
      </c>
      <c r="Y119" s="375">
        <f t="shared" si="104"/>
        <v>0</v>
      </c>
      <c r="Z119" s="375">
        <f t="shared" si="105"/>
        <v>0</v>
      </c>
      <c r="AA119" s="375">
        <f t="shared" si="106"/>
        <v>0</v>
      </c>
      <c r="AB119" s="375">
        <f t="shared" si="107"/>
        <v>0</v>
      </c>
      <c r="AC119" s="376">
        <f t="shared" si="108"/>
        <v>0</v>
      </c>
      <c r="AD119" s="376">
        <f t="shared" si="108"/>
        <v>0</v>
      </c>
      <c r="AE119" s="376">
        <f t="shared" si="108"/>
        <v>0</v>
      </c>
      <c r="AF119" s="377">
        <f t="shared" si="108"/>
        <v>0</v>
      </c>
      <c r="AG119" s="378">
        <f t="shared" si="108"/>
        <v>0</v>
      </c>
      <c r="AH119" s="373">
        <f t="shared" si="108"/>
        <v>0</v>
      </c>
      <c r="AI119" s="374">
        <f t="shared" si="108"/>
        <v>0</v>
      </c>
      <c r="AJ119" s="374">
        <f t="shared" si="108"/>
        <v>0</v>
      </c>
      <c r="AK119" s="374">
        <f t="shared" si="108"/>
        <v>0</v>
      </c>
      <c r="AL119" s="375">
        <f t="shared" si="108"/>
        <v>0</v>
      </c>
      <c r="AM119" s="375">
        <f t="shared" si="109"/>
        <v>0</v>
      </c>
      <c r="AN119" s="375">
        <f t="shared" si="109"/>
        <v>0</v>
      </c>
      <c r="AO119" s="375">
        <f t="shared" si="109"/>
        <v>0</v>
      </c>
      <c r="AP119" s="375">
        <f t="shared" si="109"/>
        <v>0</v>
      </c>
      <c r="AQ119" s="375">
        <f t="shared" si="109"/>
        <v>0</v>
      </c>
      <c r="AR119" s="375">
        <f t="shared" si="109"/>
        <v>0</v>
      </c>
      <c r="AS119" s="375">
        <f t="shared" si="109"/>
        <v>0</v>
      </c>
      <c r="AT119" s="375">
        <f t="shared" si="109"/>
        <v>0</v>
      </c>
      <c r="AU119" s="375">
        <f t="shared" si="109"/>
        <v>0</v>
      </c>
      <c r="AV119" s="375">
        <f t="shared" si="109"/>
        <v>0</v>
      </c>
      <c r="AW119" s="375">
        <f t="shared" si="109"/>
        <v>0</v>
      </c>
      <c r="AX119" s="375">
        <f t="shared" si="109"/>
        <v>0</v>
      </c>
      <c r="AY119" s="379">
        <f t="shared" si="109"/>
        <v>0</v>
      </c>
      <c r="AZ119" s="380">
        <f t="shared" si="109"/>
        <v>0</v>
      </c>
      <c r="BB119" s="203">
        <f t="shared" ref="BB119:BB150" si="110">G119-SUM(H119:J119)</f>
        <v>0</v>
      </c>
      <c r="BC119" s="204" t="str">
        <f t="shared" ref="BC119:BC150" si="111">IF(BB119&gt;0.5,"Prašome paskirstyti likusias sąnaudas",IF(BB119&lt;-0.5,"Paskirstėte daugiau sąnaudų negu yra priskirta šiam pogrupiui","-"))</f>
        <v>-</v>
      </c>
    </row>
    <row r="120" spans="2:55" s="2" customFormat="1" ht="12.75" customHeight="1" x14ac:dyDescent="0.25">
      <c r="B120" s="163" t="s">
        <v>261</v>
      </c>
      <c r="C120" s="582" t="str">
        <f>'Priedas 5'!$C$109</f>
        <v/>
      </c>
      <c r="D120" s="582"/>
      <c r="E120" s="582"/>
      <c r="F120" s="583"/>
      <c r="G120" s="371">
        <f>SUM('Priedas 6'!$Z$115,'Priedas 6'!$AC$115,'Priedas 9'!$I$118,'Priedas 9'!$J$118,'Priedas 11'!$Z$116,'Priedas 11'!$AC$116,)</f>
        <v>0</v>
      </c>
      <c r="H120" s="372"/>
      <c r="I120" s="372"/>
      <c r="J120" s="372"/>
      <c r="K120" s="373">
        <f t="shared" si="90"/>
        <v>0</v>
      </c>
      <c r="L120" s="374">
        <f t="shared" si="91"/>
        <v>0</v>
      </c>
      <c r="M120" s="374">
        <f t="shared" si="92"/>
        <v>0</v>
      </c>
      <c r="N120" s="374">
        <f t="shared" si="93"/>
        <v>0</v>
      </c>
      <c r="O120" s="375">
        <f t="shared" si="94"/>
        <v>0</v>
      </c>
      <c r="P120" s="375">
        <f t="shared" si="95"/>
        <v>0</v>
      </c>
      <c r="Q120" s="375">
        <f t="shared" si="96"/>
        <v>0</v>
      </c>
      <c r="R120" s="375">
        <f t="shared" si="97"/>
        <v>0</v>
      </c>
      <c r="S120" s="375">
        <f t="shared" si="98"/>
        <v>0</v>
      </c>
      <c r="T120" s="375">
        <f t="shared" si="99"/>
        <v>0</v>
      </c>
      <c r="U120" s="375">
        <f t="shared" si="100"/>
        <v>0</v>
      </c>
      <c r="V120" s="375">
        <f t="shared" si="101"/>
        <v>0</v>
      </c>
      <c r="W120" s="375">
        <f t="shared" si="102"/>
        <v>0</v>
      </c>
      <c r="X120" s="375">
        <f t="shared" si="103"/>
        <v>0</v>
      </c>
      <c r="Y120" s="375">
        <f t="shared" si="104"/>
        <v>0</v>
      </c>
      <c r="Z120" s="375">
        <f t="shared" si="105"/>
        <v>0</v>
      </c>
      <c r="AA120" s="375">
        <f t="shared" si="106"/>
        <v>0</v>
      </c>
      <c r="AB120" s="375">
        <f t="shared" si="107"/>
        <v>0</v>
      </c>
      <c r="AC120" s="376">
        <f t="shared" si="108"/>
        <v>0</v>
      </c>
      <c r="AD120" s="376">
        <f t="shared" si="108"/>
        <v>0</v>
      </c>
      <c r="AE120" s="376">
        <f t="shared" si="108"/>
        <v>0</v>
      </c>
      <c r="AF120" s="377">
        <f t="shared" si="108"/>
        <v>0</v>
      </c>
      <c r="AG120" s="378">
        <f t="shared" si="108"/>
        <v>0</v>
      </c>
      <c r="AH120" s="373">
        <f t="shared" si="108"/>
        <v>0</v>
      </c>
      <c r="AI120" s="374">
        <f t="shared" si="108"/>
        <v>0</v>
      </c>
      <c r="AJ120" s="374">
        <f t="shared" si="108"/>
        <v>0</v>
      </c>
      <c r="AK120" s="374">
        <f t="shared" si="108"/>
        <v>0</v>
      </c>
      <c r="AL120" s="375">
        <f t="shared" si="108"/>
        <v>0</v>
      </c>
      <c r="AM120" s="375">
        <f t="shared" si="109"/>
        <v>0</v>
      </c>
      <c r="AN120" s="375">
        <f t="shared" si="109"/>
        <v>0</v>
      </c>
      <c r="AO120" s="375">
        <f t="shared" si="109"/>
        <v>0</v>
      </c>
      <c r="AP120" s="375">
        <f t="shared" si="109"/>
        <v>0</v>
      </c>
      <c r="AQ120" s="375">
        <f t="shared" si="109"/>
        <v>0</v>
      </c>
      <c r="AR120" s="375">
        <f t="shared" si="109"/>
        <v>0</v>
      </c>
      <c r="AS120" s="375">
        <f t="shared" si="109"/>
        <v>0</v>
      </c>
      <c r="AT120" s="375">
        <f t="shared" si="109"/>
        <v>0</v>
      </c>
      <c r="AU120" s="375">
        <f t="shared" si="109"/>
        <v>0</v>
      </c>
      <c r="AV120" s="375">
        <f t="shared" si="109"/>
        <v>0</v>
      </c>
      <c r="AW120" s="375">
        <f t="shared" si="109"/>
        <v>0</v>
      </c>
      <c r="AX120" s="375">
        <f t="shared" si="109"/>
        <v>0</v>
      </c>
      <c r="AY120" s="379">
        <f t="shared" si="109"/>
        <v>0</v>
      </c>
      <c r="AZ120" s="380">
        <f t="shared" si="109"/>
        <v>0</v>
      </c>
      <c r="BB120" s="203">
        <f t="shared" si="110"/>
        <v>0</v>
      </c>
      <c r="BC120" s="204" t="str">
        <f t="shared" si="111"/>
        <v>-</v>
      </c>
    </row>
    <row r="121" spans="2:55" s="2" customFormat="1" ht="12.75" customHeight="1" x14ac:dyDescent="0.25">
      <c r="B121" s="163" t="s">
        <v>262</v>
      </c>
      <c r="C121" s="582" t="str">
        <f>'Priedas 5'!$C$110</f>
        <v/>
      </c>
      <c r="D121" s="582"/>
      <c r="E121" s="582"/>
      <c r="F121" s="583"/>
      <c r="G121" s="371">
        <f>SUM('Priedas 6'!$Z$116,'Priedas 6'!$AC$116,'Priedas 9'!$I$119,'Priedas 9'!$J$119,'Priedas 11'!$Z$117,'Priedas 11'!$AC$117,)</f>
        <v>0</v>
      </c>
      <c r="H121" s="372"/>
      <c r="I121" s="372"/>
      <c r="J121" s="372"/>
      <c r="K121" s="373">
        <f t="shared" si="90"/>
        <v>0</v>
      </c>
      <c r="L121" s="374">
        <f t="shared" si="91"/>
        <v>0</v>
      </c>
      <c r="M121" s="374">
        <f t="shared" si="92"/>
        <v>0</v>
      </c>
      <c r="N121" s="374">
        <f t="shared" si="93"/>
        <v>0</v>
      </c>
      <c r="O121" s="375">
        <f t="shared" si="94"/>
        <v>0</v>
      </c>
      <c r="P121" s="375">
        <f t="shared" si="95"/>
        <v>0</v>
      </c>
      <c r="Q121" s="375">
        <f t="shared" si="96"/>
        <v>0</v>
      </c>
      <c r="R121" s="375">
        <f t="shared" si="97"/>
        <v>0</v>
      </c>
      <c r="S121" s="375">
        <f t="shared" si="98"/>
        <v>0</v>
      </c>
      <c r="T121" s="375">
        <f t="shared" si="99"/>
        <v>0</v>
      </c>
      <c r="U121" s="375">
        <f t="shared" si="100"/>
        <v>0</v>
      </c>
      <c r="V121" s="375">
        <f t="shared" si="101"/>
        <v>0</v>
      </c>
      <c r="W121" s="375">
        <f t="shared" si="102"/>
        <v>0</v>
      </c>
      <c r="X121" s="375">
        <f t="shared" si="103"/>
        <v>0</v>
      </c>
      <c r="Y121" s="375">
        <f t="shared" si="104"/>
        <v>0</v>
      </c>
      <c r="Z121" s="375">
        <f t="shared" si="105"/>
        <v>0</v>
      </c>
      <c r="AA121" s="375">
        <f t="shared" si="106"/>
        <v>0</v>
      </c>
      <c r="AB121" s="375">
        <f t="shared" si="107"/>
        <v>0</v>
      </c>
      <c r="AC121" s="376">
        <f t="shared" si="108"/>
        <v>0</v>
      </c>
      <c r="AD121" s="376">
        <f t="shared" si="108"/>
        <v>0</v>
      </c>
      <c r="AE121" s="376">
        <f t="shared" si="108"/>
        <v>0</v>
      </c>
      <c r="AF121" s="377">
        <f t="shared" si="108"/>
        <v>0</v>
      </c>
      <c r="AG121" s="378">
        <f t="shared" si="108"/>
        <v>0</v>
      </c>
      <c r="AH121" s="373">
        <f t="shared" si="108"/>
        <v>0</v>
      </c>
      <c r="AI121" s="374">
        <f t="shared" si="108"/>
        <v>0</v>
      </c>
      <c r="AJ121" s="374">
        <f t="shared" si="108"/>
        <v>0</v>
      </c>
      <c r="AK121" s="374">
        <f t="shared" si="108"/>
        <v>0</v>
      </c>
      <c r="AL121" s="375">
        <f t="shared" si="108"/>
        <v>0</v>
      </c>
      <c r="AM121" s="375">
        <f t="shared" si="109"/>
        <v>0</v>
      </c>
      <c r="AN121" s="375">
        <f t="shared" si="109"/>
        <v>0</v>
      </c>
      <c r="AO121" s="375">
        <f t="shared" si="109"/>
        <v>0</v>
      </c>
      <c r="AP121" s="375">
        <f t="shared" si="109"/>
        <v>0</v>
      </c>
      <c r="AQ121" s="375">
        <f t="shared" si="109"/>
        <v>0</v>
      </c>
      <c r="AR121" s="375">
        <f t="shared" si="109"/>
        <v>0</v>
      </c>
      <c r="AS121" s="375">
        <f t="shared" si="109"/>
        <v>0</v>
      </c>
      <c r="AT121" s="375">
        <f t="shared" si="109"/>
        <v>0</v>
      </c>
      <c r="AU121" s="375">
        <f t="shared" si="109"/>
        <v>0</v>
      </c>
      <c r="AV121" s="375">
        <f t="shared" si="109"/>
        <v>0</v>
      </c>
      <c r="AW121" s="375">
        <f t="shared" si="109"/>
        <v>0</v>
      </c>
      <c r="AX121" s="375">
        <f t="shared" si="109"/>
        <v>0</v>
      </c>
      <c r="AY121" s="379">
        <f t="shared" si="109"/>
        <v>0</v>
      </c>
      <c r="AZ121" s="380">
        <f t="shared" si="109"/>
        <v>0</v>
      </c>
      <c r="BB121" s="203">
        <f t="shared" si="110"/>
        <v>0</v>
      </c>
      <c r="BC121" s="204" t="str">
        <f t="shared" si="111"/>
        <v>-</v>
      </c>
    </row>
    <row r="122" spans="2:55" s="2" customFormat="1" ht="12.75" customHeight="1" x14ac:dyDescent="0.25">
      <c r="B122" s="155" t="s">
        <v>263</v>
      </c>
      <c r="C122" s="799" t="s">
        <v>264</v>
      </c>
      <c r="D122" s="800"/>
      <c r="E122" s="800"/>
      <c r="F122" s="801"/>
      <c r="G122" s="371">
        <f>SUM('Priedas 6'!$Z$117,'Priedas 6'!$AC$117,'Priedas 9'!$I$120,'Priedas 9'!$J$120,'Priedas 11'!$Z$118,'Priedas 11'!$AC$118,)</f>
        <v>0</v>
      </c>
      <c r="H122" s="371">
        <f t="shared" ref="H122:AZ122" si="112">SUM(H123:H129)</f>
        <v>0</v>
      </c>
      <c r="I122" s="371">
        <f t="shared" si="112"/>
        <v>0</v>
      </c>
      <c r="J122" s="371">
        <f t="shared" si="112"/>
        <v>0</v>
      </c>
      <c r="K122" s="364">
        <f t="shared" si="112"/>
        <v>0</v>
      </c>
      <c r="L122" s="365">
        <f t="shared" si="112"/>
        <v>0</v>
      </c>
      <c r="M122" s="365">
        <f t="shared" si="112"/>
        <v>0</v>
      </c>
      <c r="N122" s="365">
        <f t="shared" si="112"/>
        <v>0</v>
      </c>
      <c r="O122" s="366">
        <f t="shared" si="112"/>
        <v>0</v>
      </c>
      <c r="P122" s="366">
        <f t="shared" si="112"/>
        <v>0</v>
      </c>
      <c r="Q122" s="366">
        <f t="shared" si="112"/>
        <v>0</v>
      </c>
      <c r="R122" s="366">
        <f t="shared" si="112"/>
        <v>0</v>
      </c>
      <c r="S122" s="366">
        <f t="shared" si="112"/>
        <v>0</v>
      </c>
      <c r="T122" s="366">
        <f t="shared" si="112"/>
        <v>0</v>
      </c>
      <c r="U122" s="366">
        <f t="shared" si="112"/>
        <v>0</v>
      </c>
      <c r="V122" s="366">
        <f t="shared" si="112"/>
        <v>0</v>
      </c>
      <c r="W122" s="366">
        <f t="shared" si="112"/>
        <v>0</v>
      </c>
      <c r="X122" s="366">
        <f t="shared" si="112"/>
        <v>0</v>
      </c>
      <c r="Y122" s="366">
        <f t="shared" si="112"/>
        <v>0</v>
      </c>
      <c r="Z122" s="366">
        <f t="shared" si="112"/>
        <v>0</v>
      </c>
      <c r="AA122" s="366">
        <f t="shared" si="112"/>
        <v>0</v>
      </c>
      <c r="AB122" s="366">
        <f t="shared" si="112"/>
        <v>0</v>
      </c>
      <c r="AC122" s="366">
        <f t="shared" si="112"/>
        <v>0</v>
      </c>
      <c r="AD122" s="366">
        <f t="shared" si="112"/>
        <v>0</v>
      </c>
      <c r="AE122" s="366">
        <f t="shared" si="112"/>
        <v>0</v>
      </c>
      <c r="AF122" s="367">
        <f t="shared" si="112"/>
        <v>0</v>
      </c>
      <c r="AG122" s="368">
        <f t="shared" si="112"/>
        <v>0</v>
      </c>
      <c r="AH122" s="369">
        <f t="shared" si="112"/>
        <v>0</v>
      </c>
      <c r="AI122" s="241">
        <f t="shared" si="112"/>
        <v>0</v>
      </c>
      <c r="AJ122" s="241">
        <f t="shared" si="112"/>
        <v>0</v>
      </c>
      <c r="AK122" s="241">
        <f t="shared" si="112"/>
        <v>0</v>
      </c>
      <c r="AL122" s="242">
        <f t="shared" si="112"/>
        <v>0</v>
      </c>
      <c r="AM122" s="242">
        <f t="shared" si="112"/>
        <v>0</v>
      </c>
      <c r="AN122" s="242">
        <f t="shared" si="112"/>
        <v>0</v>
      </c>
      <c r="AO122" s="242">
        <f t="shared" si="112"/>
        <v>0</v>
      </c>
      <c r="AP122" s="242">
        <f t="shared" si="112"/>
        <v>0</v>
      </c>
      <c r="AQ122" s="242">
        <f t="shared" si="112"/>
        <v>0</v>
      </c>
      <c r="AR122" s="242">
        <f t="shared" si="112"/>
        <v>0</v>
      </c>
      <c r="AS122" s="242">
        <f t="shared" si="112"/>
        <v>0</v>
      </c>
      <c r="AT122" s="242">
        <f t="shared" si="112"/>
        <v>0</v>
      </c>
      <c r="AU122" s="242">
        <f t="shared" si="112"/>
        <v>0</v>
      </c>
      <c r="AV122" s="242">
        <f t="shared" si="112"/>
        <v>0</v>
      </c>
      <c r="AW122" s="242">
        <f t="shared" si="112"/>
        <v>0</v>
      </c>
      <c r="AX122" s="242">
        <f t="shared" si="112"/>
        <v>0</v>
      </c>
      <c r="AY122" s="243">
        <f t="shared" si="112"/>
        <v>0</v>
      </c>
      <c r="AZ122" s="370">
        <f t="shared" si="112"/>
        <v>0</v>
      </c>
      <c r="BB122" s="203">
        <f t="shared" si="110"/>
        <v>0</v>
      </c>
      <c r="BC122" s="204" t="str">
        <f t="shared" si="111"/>
        <v>-</v>
      </c>
    </row>
    <row r="123" spans="2:55" s="2" customFormat="1" ht="12.75" customHeight="1" x14ac:dyDescent="0.25">
      <c r="B123" s="148" t="s">
        <v>265</v>
      </c>
      <c r="C123" s="796" t="s">
        <v>266</v>
      </c>
      <c r="D123" s="797"/>
      <c r="E123" s="797"/>
      <c r="F123" s="798"/>
      <c r="G123" s="371">
        <f>SUM('Priedas 6'!$Z$118,'Priedas 6'!$AC$118,'Priedas 9'!$I$121,'Priedas 9'!$J$121,'Priedas 11'!$Z$119,'Priedas 11'!$AC$119,)</f>
        <v>0</v>
      </c>
      <c r="H123" s="372"/>
      <c r="I123" s="372"/>
      <c r="J123" s="372"/>
      <c r="K123" s="373">
        <f t="shared" ref="K123:T129" si="113">SUM(AH123)</f>
        <v>0</v>
      </c>
      <c r="L123" s="374">
        <f t="shared" si="113"/>
        <v>0</v>
      </c>
      <c r="M123" s="374">
        <f t="shared" si="113"/>
        <v>0</v>
      </c>
      <c r="N123" s="374">
        <f t="shared" si="113"/>
        <v>0</v>
      </c>
      <c r="O123" s="375">
        <f t="shared" si="113"/>
        <v>0</v>
      </c>
      <c r="P123" s="375">
        <f t="shared" si="113"/>
        <v>0</v>
      </c>
      <c r="Q123" s="375">
        <f t="shared" si="113"/>
        <v>0</v>
      </c>
      <c r="R123" s="375">
        <f t="shared" si="113"/>
        <v>0</v>
      </c>
      <c r="S123" s="375">
        <f t="shared" si="113"/>
        <v>0</v>
      </c>
      <c r="T123" s="375">
        <f t="shared" si="113"/>
        <v>0</v>
      </c>
      <c r="U123" s="375">
        <f t="shared" ref="U123:AB129" si="114">SUM(AR123)</f>
        <v>0</v>
      </c>
      <c r="V123" s="375">
        <f t="shared" si="114"/>
        <v>0</v>
      </c>
      <c r="W123" s="375">
        <f t="shared" si="114"/>
        <v>0</v>
      </c>
      <c r="X123" s="375">
        <f t="shared" si="114"/>
        <v>0</v>
      </c>
      <c r="Y123" s="375">
        <f t="shared" si="114"/>
        <v>0</v>
      </c>
      <c r="Z123" s="375">
        <f t="shared" si="114"/>
        <v>0</v>
      </c>
      <c r="AA123" s="375">
        <f t="shared" si="114"/>
        <v>0</v>
      </c>
      <c r="AB123" s="375">
        <f t="shared" si="114"/>
        <v>0</v>
      </c>
      <c r="AC123" s="376">
        <f t="shared" ref="AC123:AL129" si="115">IFERROR(($H123*(AC$20/$H$20)),"0")+IFERROR(($I123*(AC$21/$I$21)),"0")+IFERROR(($J123*(AC$22/$J$22)),"0")</f>
        <v>0</v>
      </c>
      <c r="AD123" s="376">
        <f t="shared" si="115"/>
        <v>0</v>
      </c>
      <c r="AE123" s="376">
        <f t="shared" si="115"/>
        <v>0</v>
      </c>
      <c r="AF123" s="377">
        <f t="shared" si="115"/>
        <v>0</v>
      </c>
      <c r="AG123" s="378">
        <f t="shared" si="115"/>
        <v>0</v>
      </c>
      <c r="AH123" s="373">
        <f t="shared" si="115"/>
        <v>0</v>
      </c>
      <c r="AI123" s="374">
        <f t="shared" si="115"/>
        <v>0</v>
      </c>
      <c r="AJ123" s="374">
        <f t="shared" si="115"/>
        <v>0</v>
      </c>
      <c r="AK123" s="374">
        <f t="shared" si="115"/>
        <v>0</v>
      </c>
      <c r="AL123" s="375">
        <f t="shared" si="115"/>
        <v>0</v>
      </c>
      <c r="AM123" s="375">
        <f t="shared" ref="AM123:AZ129" si="116">IFERROR(($H123*(AM$20/$H$20)),"0")+IFERROR(($I123*(AM$21/$I$21)),"0")+IFERROR(($J123*(AM$22/$J$22)),"0")</f>
        <v>0</v>
      </c>
      <c r="AN123" s="375">
        <f t="shared" si="116"/>
        <v>0</v>
      </c>
      <c r="AO123" s="375">
        <f t="shared" si="116"/>
        <v>0</v>
      </c>
      <c r="AP123" s="375">
        <f t="shared" si="116"/>
        <v>0</v>
      </c>
      <c r="AQ123" s="375">
        <f t="shared" si="116"/>
        <v>0</v>
      </c>
      <c r="AR123" s="375">
        <f t="shared" si="116"/>
        <v>0</v>
      </c>
      <c r="AS123" s="375">
        <f t="shared" si="116"/>
        <v>0</v>
      </c>
      <c r="AT123" s="375">
        <f t="shared" si="116"/>
        <v>0</v>
      </c>
      <c r="AU123" s="375">
        <f t="shared" si="116"/>
        <v>0</v>
      </c>
      <c r="AV123" s="375">
        <f t="shared" si="116"/>
        <v>0</v>
      </c>
      <c r="AW123" s="375">
        <f t="shared" si="116"/>
        <v>0</v>
      </c>
      <c r="AX123" s="375">
        <f t="shared" si="116"/>
        <v>0</v>
      </c>
      <c r="AY123" s="379">
        <f t="shared" si="116"/>
        <v>0</v>
      </c>
      <c r="AZ123" s="380">
        <f t="shared" si="116"/>
        <v>0</v>
      </c>
      <c r="BB123" s="203">
        <f t="shared" si="110"/>
        <v>0</v>
      </c>
      <c r="BC123" s="204" t="str">
        <f t="shared" si="111"/>
        <v>-</v>
      </c>
    </row>
    <row r="124" spans="2:55" s="2" customFormat="1" ht="12.75" customHeight="1" x14ac:dyDescent="0.25">
      <c r="B124" s="148" t="s">
        <v>267</v>
      </c>
      <c r="C124" s="796" t="s">
        <v>268</v>
      </c>
      <c r="D124" s="797"/>
      <c r="E124" s="797"/>
      <c r="F124" s="798"/>
      <c r="G124" s="371">
        <f>SUM('Priedas 6'!$Z$119,'Priedas 6'!$AC$119,'Priedas 9'!$I$122,'Priedas 9'!$J$122,'Priedas 11'!$Z$120,'Priedas 11'!$AC$120,)</f>
        <v>0</v>
      </c>
      <c r="H124" s="372"/>
      <c r="I124" s="372"/>
      <c r="J124" s="372"/>
      <c r="K124" s="373">
        <f t="shared" si="113"/>
        <v>0</v>
      </c>
      <c r="L124" s="374">
        <f t="shared" si="113"/>
        <v>0</v>
      </c>
      <c r="M124" s="374">
        <f t="shared" si="113"/>
        <v>0</v>
      </c>
      <c r="N124" s="374">
        <f t="shared" si="113"/>
        <v>0</v>
      </c>
      <c r="O124" s="375">
        <f t="shared" si="113"/>
        <v>0</v>
      </c>
      <c r="P124" s="375">
        <f t="shared" si="113"/>
        <v>0</v>
      </c>
      <c r="Q124" s="375">
        <f t="shared" si="113"/>
        <v>0</v>
      </c>
      <c r="R124" s="375">
        <f t="shared" si="113"/>
        <v>0</v>
      </c>
      <c r="S124" s="375">
        <f t="shared" si="113"/>
        <v>0</v>
      </c>
      <c r="T124" s="375">
        <f t="shared" si="113"/>
        <v>0</v>
      </c>
      <c r="U124" s="375">
        <f t="shared" si="114"/>
        <v>0</v>
      </c>
      <c r="V124" s="375">
        <f t="shared" si="114"/>
        <v>0</v>
      </c>
      <c r="W124" s="375">
        <f t="shared" si="114"/>
        <v>0</v>
      </c>
      <c r="X124" s="375">
        <f t="shared" si="114"/>
        <v>0</v>
      </c>
      <c r="Y124" s="375">
        <f t="shared" si="114"/>
        <v>0</v>
      </c>
      <c r="Z124" s="375">
        <f t="shared" si="114"/>
        <v>0</v>
      </c>
      <c r="AA124" s="375">
        <f t="shared" si="114"/>
        <v>0</v>
      </c>
      <c r="AB124" s="375">
        <f t="shared" si="114"/>
        <v>0</v>
      </c>
      <c r="AC124" s="376">
        <f t="shared" si="115"/>
        <v>0</v>
      </c>
      <c r="AD124" s="376">
        <f t="shared" si="115"/>
        <v>0</v>
      </c>
      <c r="AE124" s="376">
        <f t="shared" si="115"/>
        <v>0</v>
      </c>
      <c r="AF124" s="377">
        <f t="shared" si="115"/>
        <v>0</v>
      </c>
      <c r="AG124" s="378">
        <f t="shared" si="115"/>
        <v>0</v>
      </c>
      <c r="AH124" s="373">
        <f t="shared" si="115"/>
        <v>0</v>
      </c>
      <c r="AI124" s="374">
        <f t="shared" si="115"/>
        <v>0</v>
      </c>
      <c r="AJ124" s="374">
        <f t="shared" si="115"/>
        <v>0</v>
      </c>
      <c r="AK124" s="374">
        <f t="shared" si="115"/>
        <v>0</v>
      </c>
      <c r="AL124" s="375">
        <f t="shared" si="115"/>
        <v>0</v>
      </c>
      <c r="AM124" s="375">
        <f t="shared" si="116"/>
        <v>0</v>
      </c>
      <c r="AN124" s="375">
        <f t="shared" si="116"/>
        <v>0</v>
      </c>
      <c r="AO124" s="375">
        <f t="shared" si="116"/>
        <v>0</v>
      </c>
      <c r="AP124" s="375">
        <f t="shared" si="116"/>
        <v>0</v>
      </c>
      <c r="AQ124" s="375">
        <f t="shared" si="116"/>
        <v>0</v>
      </c>
      <c r="AR124" s="375">
        <f t="shared" si="116"/>
        <v>0</v>
      </c>
      <c r="AS124" s="375">
        <f t="shared" si="116"/>
        <v>0</v>
      </c>
      <c r="AT124" s="375">
        <f t="shared" si="116"/>
        <v>0</v>
      </c>
      <c r="AU124" s="375">
        <f t="shared" si="116"/>
        <v>0</v>
      </c>
      <c r="AV124" s="375">
        <f t="shared" si="116"/>
        <v>0</v>
      </c>
      <c r="AW124" s="375">
        <f t="shared" si="116"/>
        <v>0</v>
      </c>
      <c r="AX124" s="375">
        <f t="shared" si="116"/>
        <v>0</v>
      </c>
      <c r="AY124" s="379">
        <f t="shared" si="116"/>
        <v>0</v>
      </c>
      <c r="AZ124" s="380">
        <f t="shared" si="116"/>
        <v>0</v>
      </c>
      <c r="BB124" s="203">
        <f t="shared" si="110"/>
        <v>0</v>
      </c>
      <c r="BC124" s="204" t="str">
        <f t="shared" si="111"/>
        <v>-</v>
      </c>
    </row>
    <row r="125" spans="2:55" s="2" customFormat="1" ht="12.75" customHeight="1" x14ac:dyDescent="0.25">
      <c r="B125" s="148" t="s">
        <v>269</v>
      </c>
      <c r="C125" s="796" t="s">
        <v>270</v>
      </c>
      <c r="D125" s="797"/>
      <c r="E125" s="797"/>
      <c r="F125" s="798"/>
      <c r="G125" s="371">
        <f>SUM('Priedas 6'!$Z$120,'Priedas 6'!$AC$120,'Priedas 9'!$I$123,'Priedas 9'!$J$123,'Priedas 11'!$Z$121,'Priedas 11'!$AC$121,)</f>
        <v>0</v>
      </c>
      <c r="H125" s="372"/>
      <c r="I125" s="372"/>
      <c r="J125" s="372"/>
      <c r="K125" s="373">
        <f t="shared" si="113"/>
        <v>0</v>
      </c>
      <c r="L125" s="374">
        <f t="shared" si="113"/>
        <v>0</v>
      </c>
      <c r="M125" s="374">
        <f t="shared" si="113"/>
        <v>0</v>
      </c>
      <c r="N125" s="374">
        <f t="shared" si="113"/>
        <v>0</v>
      </c>
      <c r="O125" s="375">
        <f t="shared" si="113"/>
        <v>0</v>
      </c>
      <c r="P125" s="375">
        <f t="shared" si="113"/>
        <v>0</v>
      </c>
      <c r="Q125" s="375">
        <f t="shared" si="113"/>
        <v>0</v>
      </c>
      <c r="R125" s="375">
        <f t="shared" si="113"/>
        <v>0</v>
      </c>
      <c r="S125" s="375">
        <f t="shared" si="113"/>
        <v>0</v>
      </c>
      <c r="T125" s="375">
        <f t="shared" si="113"/>
        <v>0</v>
      </c>
      <c r="U125" s="375">
        <f t="shared" si="114"/>
        <v>0</v>
      </c>
      <c r="V125" s="375">
        <f t="shared" si="114"/>
        <v>0</v>
      </c>
      <c r="W125" s="375">
        <f t="shared" si="114"/>
        <v>0</v>
      </c>
      <c r="X125" s="375">
        <f t="shared" si="114"/>
        <v>0</v>
      </c>
      <c r="Y125" s="375">
        <f t="shared" si="114"/>
        <v>0</v>
      </c>
      <c r="Z125" s="375">
        <f t="shared" si="114"/>
        <v>0</v>
      </c>
      <c r="AA125" s="375">
        <f t="shared" si="114"/>
        <v>0</v>
      </c>
      <c r="AB125" s="375">
        <f t="shared" si="114"/>
        <v>0</v>
      </c>
      <c r="AC125" s="376">
        <f t="shared" si="115"/>
        <v>0</v>
      </c>
      <c r="AD125" s="376">
        <f t="shared" si="115"/>
        <v>0</v>
      </c>
      <c r="AE125" s="376">
        <f t="shared" si="115"/>
        <v>0</v>
      </c>
      <c r="AF125" s="377">
        <f t="shared" si="115"/>
        <v>0</v>
      </c>
      <c r="AG125" s="378">
        <f t="shared" si="115"/>
        <v>0</v>
      </c>
      <c r="AH125" s="373">
        <f t="shared" si="115"/>
        <v>0</v>
      </c>
      <c r="AI125" s="374">
        <f t="shared" si="115"/>
        <v>0</v>
      </c>
      <c r="AJ125" s="374">
        <f t="shared" si="115"/>
        <v>0</v>
      </c>
      <c r="AK125" s="374">
        <f t="shared" si="115"/>
        <v>0</v>
      </c>
      <c r="AL125" s="375">
        <f t="shared" si="115"/>
        <v>0</v>
      </c>
      <c r="AM125" s="375">
        <f t="shared" si="116"/>
        <v>0</v>
      </c>
      <c r="AN125" s="375">
        <f t="shared" si="116"/>
        <v>0</v>
      </c>
      <c r="AO125" s="375">
        <f t="shared" si="116"/>
        <v>0</v>
      </c>
      <c r="AP125" s="375">
        <f t="shared" si="116"/>
        <v>0</v>
      </c>
      <c r="AQ125" s="375">
        <f t="shared" si="116"/>
        <v>0</v>
      </c>
      <c r="AR125" s="375">
        <f t="shared" si="116"/>
        <v>0</v>
      </c>
      <c r="AS125" s="375">
        <f t="shared" si="116"/>
        <v>0</v>
      </c>
      <c r="AT125" s="375">
        <f t="shared" si="116"/>
        <v>0</v>
      </c>
      <c r="AU125" s="375">
        <f t="shared" si="116"/>
        <v>0</v>
      </c>
      <c r="AV125" s="375">
        <f t="shared" si="116"/>
        <v>0</v>
      </c>
      <c r="AW125" s="375">
        <f t="shared" si="116"/>
        <v>0</v>
      </c>
      <c r="AX125" s="375">
        <f t="shared" si="116"/>
        <v>0</v>
      </c>
      <c r="AY125" s="379">
        <f t="shared" si="116"/>
        <v>0</v>
      </c>
      <c r="AZ125" s="380">
        <f t="shared" si="116"/>
        <v>0</v>
      </c>
      <c r="BB125" s="203">
        <f t="shared" si="110"/>
        <v>0</v>
      </c>
      <c r="BC125" s="204" t="str">
        <f t="shared" si="111"/>
        <v>-</v>
      </c>
    </row>
    <row r="126" spans="2:55" s="2" customFormat="1" ht="12.75" customHeight="1" x14ac:dyDescent="0.25">
      <c r="B126" s="148" t="s">
        <v>271</v>
      </c>
      <c r="C126" s="796" t="s">
        <v>272</v>
      </c>
      <c r="D126" s="797"/>
      <c r="E126" s="797"/>
      <c r="F126" s="798"/>
      <c r="G126" s="371">
        <f>SUM('Priedas 6'!$Z$121,'Priedas 6'!$AC$121,'Priedas 9'!$I$124,'Priedas 9'!$J$124,'Priedas 11'!$Z$122,'Priedas 11'!$AC$122,)</f>
        <v>0</v>
      </c>
      <c r="H126" s="372"/>
      <c r="I126" s="372"/>
      <c r="J126" s="372"/>
      <c r="K126" s="373">
        <f t="shared" si="113"/>
        <v>0</v>
      </c>
      <c r="L126" s="374">
        <f t="shared" si="113"/>
        <v>0</v>
      </c>
      <c r="M126" s="374">
        <f t="shared" si="113"/>
        <v>0</v>
      </c>
      <c r="N126" s="374">
        <f t="shared" si="113"/>
        <v>0</v>
      </c>
      <c r="O126" s="375">
        <f t="shared" si="113"/>
        <v>0</v>
      </c>
      <c r="P126" s="375">
        <f t="shared" si="113"/>
        <v>0</v>
      </c>
      <c r="Q126" s="375">
        <f t="shared" si="113"/>
        <v>0</v>
      </c>
      <c r="R126" s="375">
        <f t="shared" si="113"/>
        <v>0</v>
      </c>
      <c r="S126" s="375">
        <f t="shared" si="113"/>
        <v>0</v>
      </c>
      <c r="T126" s="375">
        <f t="shared" si="113"/>
        <v>0</v>
      </c>
      <c r="U126" s="375">
        <f t="shared" si="114"/>
        <v>0</v>
      </c>
      <c r="V126" s="375">
        <f t="shared" si="114"/>
        <v>0</v>
      </c>
      <c r="W126" s="375">
        <f t="shared" si="114"/>
        <v>0</v>
      </c>
      <c r="X126" s="375">
        <f t="shared" si="114"/>
        <v>0</v>
      </c>
      <c r="Y126" s="375">
        <f t="shared" si="114"/>
        <v>0</v>
      </c>
      <c r="Z126" s="375">
        <f t="shared" si="114"/>
        <v>0</v>
      </c>
      <c r="AA126" s="375">
        <f t="shared" si="114"/>
        <v>0</v>
      </c>
      <c r="AB126" s="375">
        <f t="shared" si="114"/>
        <v>0</v>
      </c>
      <c r="AC126" s="376">
        <f t="shared" si="115"/>
        <v>0</v>
      </c>
      <c r="AD126" s="376">
        <f t="shared" si="115"/>
        <v>0</v>
      </c>
      <c r="AE126" s="376">
        <f t="shared" si="115"/>
        <v>0</v>
      </c>
      <c r="AF126" s="377">
        <f t="shared" si="115"/>
        <v>0</v>
      </c>
      <c r="AG126" s="378">
        <f t="shared" si="115"/>
        <v>0</v>
      </c>
      <c r="AH126" s="373">
        <f t="shared" si="115"/>
        <v>0</v>
      </c>
      <c r="AI126" s="374">
        <f t="shared" si="115"/>
        <v>0</v>
      </c>
      <c r="AJ126" s="374">
        <f t="shared" si="115"/>
        <v>0</v>
      </c>
      <c r="AK126" s="374">
        <f t="shared" si="115"/>
        <v>0</v>
      </c>
      <c r="AL126" s="375">
        <f t="shared" si="115"/>
        <v>0</v>
      </c>
      <c r="AM126" s="375">
        <f t="shared" si="116"/>
        <v>0</v>
      </c>
      <c r="AN126" s="375">
        <f t="shared" si="116"/>
        <v>0</v>
      </c>
      <c r="AO126" s="375">
        <f t="shared" si="116"/>
        <v>0</v>
      </c>
      <c r="AP126" s="375">
        <f t="shared" si="116"/>
        <v>0</v>
      </c>
      <c r="AQ126" s="375">
        <f t="shared" si="116"/>
        <v>0</v>
      </c>
      <c r="AR126" s="375">
        <f t="shared" si="116"/>
        <v>0</v>
      </c>
      <c r="AS126" s="375">
        <f t="shared" si="116"/>
        <v>0</v>
      </c>
      <c r="AT126" s="375">
        <f t="shared" si="116"/>
        <v>0</v>
      </c>
      <c r="AU126" s="375">
        <f t="shared" si="116"/>
        <v>0</v>
      </c>
      <c r="AV126" s="375">
        <f t="shared" si="116"/>
        <v>0</v>
      </c>
      <c r="AW126" s="375">
        <f t="shared" si="116"/>
        <v>0</v>
      </c>
      <c r="AX126" s="375">
        <f t="shared" si="116"/>
        <v>0</v>
      </c>
      <c r="AY126" s="379">
        <f t="shared" si="116"/>
        <v>0</v>
      </c>
      <c r="AZ126" s="380">
        <f t="shared" si="116"/>
        <v>0</v>
      </c>
      <c r="BB126" s="203">
        <f t="shared" si="110"/>
        <v>0</v>
      </c>
      <c r="BC126" s="204" t="str">
        <f t="shared" si="111"/>
        <v>-</v>
      </c>
    </row>
    <row r="127" spans="2:55" s="2" customFormat="1" ht="12.75" customHeight="1" x14ac:dyDescent="0.25">
      <c r="B127" s="148" t="s">
        <v>273</v>
      </c>
      <c r="C127" s="796" t="s">
        <v>274</v>
      </c>
      <c r="D127" s="797"/>
      <c r="E127" s="797"/>
      <c r="F127" s="798"/>
      <c r="G127" s="371">
        <f>SUM('Priedas 6'!$Z$122,'Priedas 6'!$AC$122,'Priedas 9'!$I$125,'Priedas 9'!$J$125,'Priedas 11'!$Z$123,'Priedas 11'!$AC$123,)</f>
        <v>0</v>
      </c>
      <c r="H127" s="372"/>
      <c r="I127" s="372"/>
      <c r="J127" s="372"/>
      <c r="K127" s="373">
        <f t="shared" si="113"/>
        <v>0</v>
      </c>
      <c r="L127" s="374">
        <f t="shared" si="113"/>
        <v>0</v>
      </c>
      <c r="M127" s="374">
        <f t="shared" si="113"/>
        <v>0</v>
      </c>
      <c r="N127" s="374">
        <f t="shared" si="113"/>
        <v>0</v>
      </c>
      <c r="O127" s="375">
        <f t="shared" si="113"/>
        <v>0</v>
      </c>
      <c r="P127" s="375">
        <f t="shared" si="113"/>
        <v>0</v>
      </c>
      <c r="Q127" s="375">
        <f t="shared" si="113"/>
        <v>0</v>
      </c>
      <c r="R127" s="375">
        <f t="shared" si="113"/>
        <v>0</v>
      </c>
      <c r="S127" s="375">
        <f t="shared" si="113"/>
        <v>0</v>
      </c>
      <c r="T127" s="375">
        <f t="shared" si="113"/>
        <v>0</v>
      </c>
      <c r="U127" s="375">
        <f t="shared" si="114"/>
        <v>0</v>
      </c>
      <c r="V127" s="375">
        <f t="shared" si="114"/>
        <v>0</v>
      </c>
      <c r="W127" s="375">
        <f t="shared" si="114"/>
        <v>0</v>
      </c>
      <c r="X127" s="375">
        <f t="shared" si="114"/>
        <v>0</v>
      </c>
      <c r="Y127" s="375">
        <f t="shared" si="114"/>
        <v>0</v>
      </c>
      <c r="Z127" s="375">
        <f t="shared" si="114"/>
        <v>0</v>
      </c>
      <c r="AA127" s="375">
        <f t="shared" si="114"/>
        <v>0</v>
      </c>
      <c r="AB127" s="375">
        <f t="shared" si="114"/>
        <v>0</v>
      </c>
      <c r="AC127" s="376">
        <f t="shared" si="115"/>
        <v>0</v>
      </c>
      <c r="AD127" s="376">
        <f t="shared" si="115"/>
        <v>0</v>
      </c>
      <c r="AE127" s="376">
        <f t="shared" si="115"/>
        <v>0</v>
      </c>
      <c r="AF127" s="377">
        <f t="shared" si="115"/>
        <v>0</v>
      </c>
      <c r="AG127" s="378">
        <f t="shared" si="115"/>
        <v>0</v>
      </c>
      <c r="AH127" s="373">
        <f t="shared" si="115"/>
        <v>0</v>
      </c>
      <c r="AI127" s="374">
        <f t="shared" si="115"/>
        <v>0</v>
      </c>
      <c r="AJ127" s="374">
        <f t="shared" si="115"/>
        <v>0</v>
      </c>
      <c r="AK127" s="374">
        <f t="shared" si="115"/>
        <v>0</v>
      </c>
      <c r="AL127" s="375">
        <f t="shared" si="115"/>
        <v>0</v>
      </c>
      <c r="AM127" s="375">
        <f t="shared" si="116"/>
        <v>0</v>
      </c>
      <c r="AN127" s="375">
        <f t="shared" si="116"/>
        <v>0</v>
      </c>
      <c r="AO127" s="375">
        <f t="shared" si="116"/>
        <v>0</v>
      </c>
      <c r="AP127" s="375">
        <f t="shared" si="116"/>
        <v>0</v>
      </c>
      <c r="AQ127" s="375">
        <f t="shared" si="116"/>
        <v>0</v>
      </c>
      <c r="AR127" s="375">
        <f t="shared" si="116"/>
        <v>0</v>
      </c>
      <c r="AS127" s="375">
        <f t="shared" si="116"/>
        <v>0</v>
      </c>
      <c r="AT127" s="375">
        <f t="shared" si="116"/>
        <v>0</v>
      </c>
      <c r="AU127" s="375">
        <f t="shared" si="116"/>
        <v>0</v>
      </c>
      <c r="AV127" s="375">
        <f t="shared" si="116"/>
        <v>0</v>
      </c>
      <c r="AW127" s="375">
        <f t="shared" si="116"/>
        <v>0</v>
      </c>
      <c r="AX127" s="375">
        <f t="shared" si="116"/>
        <v>0</v>
      </c>
      <c r="AY127" s="379">
        <f t="shared" si="116"/>
        <v>0</v>
      </c>
      <c r="AZ127" s="380">
        <f t="shared" si="116"/>
        <v>0</v>
      </c>
      <c r="BB127" s="203">
        <f t="shared" si="110"/>
        <v>0</v>
      </c>
      <c r="BC127" s="204" t="str">
        <f t="shared" si="111"/>
        <v>-</v>
      </c>
    </row>
    <row r="128" spans="2:55" s="2" customFormat="1" ht="12.75" customHeight="1" x14ac:dyDescent="0.25">
      <c r="B128" s="163" t="s">
        <v>275</v>
      </c>
      <c r="C128" s="592" t="s">
        <v>276</v>
      </c>
      <c r="D128" s="582"/>
      <c r="E128" s="582"/>
      <c r="F128" s="642"/>
      <c r="G128" s="371">
        <f>SUM('Priedas 6'!$Z$123,'Priedas 6'!$AC$123,'Priedas 9'!$I$126,'Priedas 9'!$J$126,'Priedas 11'!$Z$124,'Priedas 11'!$AC$124,)</f>
        <v>0</v>
      </c>
      <c r="H128" s="382"/>
      <c r="I128" s="382"/>
      <c r="J128" s="382"/>
      <c r="K128" s="373">
        <f t="shared" si="113"/>
        <v>0</v>
      </c>
      <c r="L128" s="374">
        <f t="shared" si="113"/>
        <v>0</v>
      </c>
      <c r="M128" s="374">
        <f t="shared" si="113"/>
        <v>0</v>
      </c>
      <c r="N128" s="374">
        <f t="shared" si="113"/>
        <v>0</v>
      </c>
      <c r="O128" s="375">
        <f t="shared" si="113"/>
        <v>0</v>
      </c>
      <c r="P128" s="375">
        <f t="shared" si="113"/>
        <v>0</v>
      </c>
      <c r="Q128" s="375">
        <f t="shared" si="113"/>
        <v>0</v>
      </c>
      <c r="R128" s="375">
        <f t="shared" si="113"/>
        <v>0</v>
      </c>
      <c r="S128" s="375">
        <f t="shared" si="113"/>
        <v>0</v>
      </c>
      <c r="T128" s="375">
        <f t="shared" si="113"/>
        <v>0</v>
      </c>
      <c r="U128" s="375">
        <f t="shared" si="114"/>
        <v>0</v>
      </c>
      <c r="V128" s="375">
        <f t="shared" si="114"/>
        <v>0</v>
      </c>
      <c r="W128" s="375">
        <f t="shared" si="114"/>
        <v>0</v>
      </c>
      <c r="X128" s="375">
        <f t="shared" si="114"/>
        <v>0</v>
      </c>
      <c r="Y128" s="375">
        <f t="shared" si="114"/>
        <v>0</v>
      </c>
      <c r="Z128" s="375">
        <f t="shared" si="114"/>
        <v>0</v>
      </c>
      <c r="AA128" s="375">
        <f t="shared" si="114"/>
        <v>0</v>
      </c>
      <c r="AB128" s="375">
        <f t="shared" si="114"/>
        <v>0</v>
      </c>
      <c r="AC128" s="376">
        <f t="shared" si="115"/>
        <v>0</v>
      </c>
      <c r="AD128" s="376">
        <f t="shared" si="115"/>
        <v>0</v>
      </c>
      <c r="AE128" s="376">
        <f t="shared" si="115"/>
        <v>0</v>
      </c>
      <c r="AF128" s="377">
        <f t="shared" si="115"/>
        <v>0</v>
      </c>
      <c r="AG128" s="378">
        <f t="shared" si="115"/>
        <v>0</v>
      </c>
      <c r="AH128" s="373">
        <f t="shared" si="115"/>
        <v>0</v>
      </c>
      <c r="AI128" s="374">
        <f t="shared" si="115"/>
        <v>0</v>
      </c>
      <c r="AJ128" s="374">
        <f t="shared" si="115"/>
        <v>0</v>
      </c>
      <c r="AK128" s="374">
        <f t="shared" si="115"/>
        <v>0</v>
      </c>
      <c r="AL128" s="375">
        <f t="shared" si="115"/>
        <v>0</v>
      </c>
      <c r="AM128" s="375">
        <f t="shared" si="116"/>
        <v>0</v>
      </c>
      <c r="AN128" s="375">
        <f t="shared" si="116"/>
        <v>0</v>
      </c>
      <c r="AO128" s="375">
        <f t="shared" si="116"/>
        <v>0</v>
      </c>
      <c r="AP128" s="375">
        <f t="shared" si="116"/>
        <v>0</v>
      </c>
      <c r="AQ128" s="375">
        <f t="shared" si="116"/>
        <v>0</v>
      </c>
      <c r="AR128" s="375">
        <f t="shared" si="116"/>
        <v>0</v>
      </c>
      <c r="AS128" s="375">
        <f t="shared" si="116"/>
        <v>0</v>
      </c>
      <c r="AT128" s="375">
        <f t="shared" si="116"/>
        <v>0</v>
      </c>
      <c r="AU128" s="375">
        <f t="shared" si="116"/>
        <v>0</v>
      </c>
      <c r="AV128" s="375">
        <f t="shared" si="116"/>
        <v>0</v>
      </c>
      <c r="AW128" s="375">
        <f t="shared" si="116"/>
        <v>0</v>
      </c>
      <c r="AX128" s="375">
        <f t="shared" si="116"/>
        <v>0</v>
      </c>
      <c r="AY128" s="379">
        <f t="shared" si="116"/>
        <v>0</v>
      </c>
      <c r="AZ128" s="380">
        <f t="shared" si="116"/>
        <v>0</v>
      </c>
      <c r="BB128" s="203">
        <f t="shared" si="110"/>
        <v>0</v>
      </c>
      <c r="BC128" s="204" t="str">
        <f t="shared" si="111"/>
        <v>-</v>
      </c>
    </row>
    <row r="129" spans="2:55" s="2" customFormat="1" ht="12.75" customHeight="1" x14ac:dyDescent="0.25">
      <c r="B129" s="163" t="s">
        <v>397</v>
      </c>
      <c r="C129" s="592" t="str">
        <f>'Priedas 5'!$C$118</f>
        <v>Kitų mokesčių valstybei  (nurodyti) sąnaudos</v>
      </c>
      <c r="D129" s="582"/>
      <c r="E129" s="582"/>
      <c r="F129" s="642"/>
      <c r="G129" s="371">
        <f>SUM('Priedas 6'!$Z$124,'Priedas 6'!$AC$124,'Priedas 9'!$I$127,'Priedas 9'!$J$127,'Priedas 11'!$Z$125,'Priedas 11'!$AC$125,)</f>
        <v>0</v>
      </c>
      <c r="H129" s="372"/>
      <c r="I129" s="372"/>
      <c r="J129" s="372"/>
      <c r="K129" s="373">
        <f t="shared" si="113"/>
        <v>0</v>
      </c>
      <c r="L129" s="374">
        <f t="shared" si="113"/>
        <v>0</v>
      </c>
      <c r="M129" s="374">
        <f t="shared" si="113"/>
        <v>0</v>
      </c>
      <c r="N129" s="374">
        <f t="shared" si="113"/>
        <v>0</v>
      </c>
      <c r="O129" s="375">
        <f t="shared" si="113"/>
        <v>0</v>
      </c>
      <c r="P129" s="375">
        <f t="shared" si="113"/>
        <v>0</v>
      </c>
      <c r="Q129" s="375">
        <f t="shared" si="113"/>
        <v>0</v>
      </c>
      <c r="R129" s="375">
        <f t="shared" si="113"/>
        <v>0</v>
      </c>
      <c r="S129" s="375">
        <f t="shared" si="113"/>
        <v>0</v>
      </c>
      <c r="T129" s="375">
        <f t="shared" si="113"/>
        <v>0</v>
      </c>
      <c r="U129" s="375">
        <f t="shared" si="114"/>
        <v>0</v>
      </c>
      <c r="V129" s="375">
        <f t="shared" si="114"/>
        <v>0</v>
      </c>
      <c r="W129" s="375">
        <f t="shared" si="114"/>
        <v>0</v>
      </c>
      <c r="X129" s="375">
        <f t="shared" si="114"/>
        <v>0</v>
      </c>
      <c r="Y129" s="375">
        <f t="shared" si="114"/>
        <v>0</v>
      </c>
      <c r="Z129" s="375">
        <f t="shared" si="114"/>
        <v>0</v>
      </c>
      <c r="AA129" s="375">
        <f t="shared" si="114"/>
        <v>0</v>
      </c>
      <c r="AB129" s="375">
        <f t="shared" si="114"/>
        <v>0</v>
      </c>
      <c r="AC129" s="376">
        <f t="shared" si="115"/>
        <v>0</v>
      </c>
      <c r="AD129" s="376">
        <f t="shared" si="115"/>
        <v>0</v>
      </c>
      <c r="AE129" s="376">
        <f t="shared" si="115"/>
        <v>0</v>
      </c>
      <c r="AF129" s="377">
        <f t="shared" si="115"/>
        <v>0</v>
      </c>
      <c r="AG129" s="378">
        <f t="shared" si="115"/>
        <v>0</v>
      </c>
      <c r="AH129" s="373">
        <f t="shared" si="115"/>
        <v>0</v>
      </c>
      <c r="AI129" s="374">
        <f t="shared" si="115"/>
        <v>0</v>
      </c>
      <c r="AJ129" s="374">
        <f t="shared" si="115"/>
        <v>0</v>
      </c>
      <c r="AK129" s="374">
        <f t="shared" si="115"/>
        <v>0</v>
      </c>
      <c r="AL129" s="375">
        <f t="shared" si="115"/>
        <v>0</v>
      </c>
      <c r="AM129" s="375">
        <f t="shared" si="116"/>
        <v>0</v>
      </c>
      <c r="AN129" s="375">
        <f t="shared" si="116"/>
        <v>0</v>
      </c>
      <c r="AO129" s="375">
        <f t="shared" si="116"/>
        <v>0</v>
      </c>
      <c r="AP129" s="375">
        <f t="shared" si="116"/>
        <v>0</v>
      </c>
      <c r="AQ129" s="375">
        <f t="shared" si="116"/>
        <v>0</v>
      </c>
      <c r="AR129" s="375">
        <f t="shared" si="116"/>
        <v>0</v>
      </c>
      <c r="AS129" s="375">
        <f t="shared" si="116"/>
        <v>0</v>
      </c>
      <c r="AT129" s="375">
        <f t="shared" si="116"/>
        <v>0</v>
      </c>
      <c r="AU129" s="375">
        <f t="shared" si="116"/>
        <v>0</v>
      </c>
      <c r="AV129" s="375">
        <f t="shared" si="116"/>
        <v>0</v>
      </c>
      <c r="AW129" s="375">
        <f t="shared" si="116"/>
        <v>0</v>
      </c>
      <c r="AX129" s="375">
        <f t="shared" si="116"/>
        <v>0</v>
      </c>
      <c r="AY129" s="379">
        <f t="shared" si="116"/>
        <v>0</v>
      </c>
      <c r="AZ129" s="380">
        <f t="shared" si="116"/>
        <v>0</v>
      </c>
      <c r="BB129" s="203">
        <f t="shared" si="110"/>
        <v>0</v>
      </c>
      <c r="BC129" s="204" t="str">
        <f t="shared" si="111"/>
        <v>-</v>
      </c>
    </row>
    <row r="130" spans="2:55" s="2" customFormat="1" ht="12.75" customHeight="1" x14ac:dyDescent="0.25">
      <c r="B130" s="155" t="s">
        <v>279</v>
      </c>
      <c r="C130" s="799" t="s">
        <v>280</v>
      </c>
      <c r="D130" s="800"/>
      <c r="E130" s="800"/>
      <c r="F130" s="801"/>
      <c r="G130" s="371">
        <f>SUM('Priedas 6'!$Z$125,'Priedas 6'!$AC$125,'Priedas 9'!$I$128,'Priedas 9'!$J$128,'Priedas 11'!$Z$126,'Priedas 11'!$AC$126,)</f>
        <v>0</v>
      </c>
      <c r="H130" s="371">
        <f t="shared" ref="H130:AZ130" si="117">SUM(H131:H135)</f>
        <v>0</v>
      </c>
      <c r="I130" s="371">
        <f t="shared" si="117"/>
        <v>0</v>
      </c>
      <c r="J130" s="371">
        <f t="shared" si="117"/>
        <v>0</v>
      </c>
      <c r="K130" s="364">
        <f t="shared" si="117"/>
        <v>0</v>
      </c>
      <c r="L130" s="365">
        <f t="shared" si="117"/>
        <v>0</v>
      </c>
      <c r="M130" s="365">
        <f t="shared" si="117"/>
        <v>0</v>
      </c>
      <c r="N130" s="365">
        <f t="shared" si="117"/>
        <v>0</v>
      </c>
      <c r="O130" s="366">
        <f t="shared" si="117"/>
        <v>0</v>
      </c>
      <c r="P130" s="366">
        <f t="shared" si="117"/>
        <v>0</v>
      </c>
      <c r="Q130" s="366">
        <f t="shared" si="117"/>
        <v>0</v>
      </c>
      <c r="R130" s="366">
        <f t="shared" si="117"/>
        <v>0</v>
      </c>
      <c r="S130" s="366">
        <f t="shared" si="117"/>
        <v>0</v>
      </c>
      <c r="T130" s="366">
        <f t="shared" si="117"/>
        <v>0</v>
      </c>
      <c r="U130" s="366">
        <f t="shared" si="117"/>
        <v>0</v>
      </c>
      <c r="V130" s="366">
        <f t="shared" si="117"/>
        <v>0</v>
      </c>
      <c r="W130" s="366">
        <f t="shared" si="117"/>
        <v>0</v>
      </c>
      <c r="X130" s="366">
        <f t="shared" si="117"/>
        <v>0</v>
      </c>
      <c r="Y130" s="366">
        <f t="shared" si="117"/>
        <v>0</v>
      </c>
      <c r="Z130" s="366">
        <f t="shared" si="117"/>
        <v>0</v>
      </c>
      <c r="AA130" s="366">
        <f t="shared" si="117"/>
        <v>0</v>
      </c>
      <c r="AB130" s="366">
        <f t="shared" si="117"/>
        <v>0</v>
      </c>
      <c r="AC130" s="366">
        <f t="shared" si="117"/>
        <v>0</v>
      </c>
      <c r="AD130" s="366">
        <f t="shared" si="117"/>
        <v>0</v>
      </c>
      <c r="AE130" s="366">
        <f t="shared" si="117"/>
        <v>0</v>
      </c>
      <c r="AF130" s="367">
        <f t="shared" si="117"/>
        <v>0</v>
      </c>
      <c r="AG130" s="368">
        <f t="shared" si="117"/>
        <v>0</v>
      </c>
      <c r="AH130" s="369">
        <f t="shared" si="117"/>
        <v>0</v>
      </c>
      <c r="AI130" s="241">
        <f t="shared" si="117"/>
        <v>0</v>
      </c>
      <c r="AJ130" s="241">
        <f t="shared" si="117"/>
        <v>0</v>
      </c>
      <c r="AK130" s="241">
        <f t="shared" si="117"/>
        <v>0</v>
      </c>
      <c r="AL130" s="242">
        <f t="shared" si="117"/>
        <v>0</v>
      </c>
      <c r="AM130" s="242">
        <f t="shared" si="117"/>
        <v>0</v>
      </c>
      <c r="AN130" s="242">
        <f t="shared" si="117"/>
        <v>0</v>
      </c>
      <c r="AO130" s="242">
        <f t="shared" si="117"/>
        <v>0</v>
      </c>
      <c r="AP130" s="242">
        <f t="shared" si="117"/>
        <v>0</v>
      </c>
      <c r="AQ130" s="242">
        <f t="shared" si="117"/>
        <v>0</v>
      </c>
      <c r="AR130" s="242">
        <f t="shared" si="117"/>
        <v>0</v>
      </c>
      <c r="AS130" s="242">
        <f t="shared" si="117"/>
        <v>0</v>
      </c>
      <c r="AT130" s="242">
        <f t="shared" si="117"/>
        <v>0</v>
      </c>
      <c r="AU130" s="242">
        <f t="shared" si="117"/>
        <v>0</v>
      </c>
      <c r="AV130" s="242">
        <f t="shared" si="117"/>
        <v>0</v>
      </c>
      <c r="AW130" s="242">
        <f t="shared" si="117"/>
        <v>0</v>
      </c>
      <c r="AX130" s="242">
        <f t="shared" si="117"/>
        <v>0</v>
      </c>
      <c r="AY130" s="243">
        <f t="shared" si="117"/>
        <v>0</v>
      </c>
      <c r="AZ130" s="370">
        <f t="shared" si="117"/>
        <v>0</v>
      </c>
      <c r="BB130" s="203">
        <f t="shared" si="110"/>
        <v>0</v>
      </c>
      <c r="BC130" s="204" t="str">
        <f t="shared" si="111"/>
        <v>-</v>
      </c>
    </row>
    <row r="131" spans="2:55" s="2" customFormat="1" ht="12.75" customHeight="1" x14ac:dyDescent="0.25">
      <c r="B131" s="148" t="s">
        <v>281</v>
      </c>
      <c r="C131" s="796" t="s">
        <v>282</v>
      </c>
      <c r="D131" s="797"/>
      <c r="E131" s="797"/>
      <c r="F131" s="798"/>
      <c r="G131" s="371">
        <f>SUM('Priedas 6'!$Z$126,'Priedas 6'!$AC$126,'Priedas 9'!$I$129,'Priedas 9'!$J$129,'Priedas 11'!$Z$127,'Priedas 11'!$AC$127,)</f>
        <v>0</v>
      </c>
      <c r="H131" s="372"/>
      <c r="I131" s="372"/>
      <c r="J131" s="372"/>
      <c r="K131" s="373">
        <f t="shared" ref="K131:T135" si="118">SUM(AH131)</f>
        <v>0</v>
      </c>
      <c r="L131" s="374">
        <f t="shared" si="118"/>
        <v>0</v>
      </c>
      <c r="M131" s="374">
        <f t="shared" si="118"/>
        <v>0</v>
      </c>
      <c r="N131" s="374">
        <f t="shared" si="118"/>
        <v>0</v>
      </c>
      <c r="O131" s="375">
        <f t="shared" si="118"/>
        <v>0</v>
      </c>
      <c r="P131" s="375">
        <f t="shared" si="118"/>
        <v>0</v>
      </c>
      <c r="Q131" s="375">
        <f t="shared" si="118"/>
        <v>0</v>
      </c>
      <c r="R131" s="375">
        <f t="shared" si="118"/>
        <v>0</v>
      </c>
      <c r="S131" s="375">
        <f t="shared" si="118"/>
        <v>0</v>
      </c>
      <c r="T131" s="375">
        <f t="shared" si="118"/>
        <v>0</v>
      </c>
      <c r="U131" s="375">
        <f t="shared" ref="U131:AB135" si="119">SUM(AR131)</f>
        <v>0</v>
      </c>
      <c r="V131" s="375">
        <f t="shared" si="119"/>
        <v>0</v>
      </c>
      <c r="W131" s="375">
        <f t="shared" si="119"/>
        <v>0</v>
      </c>
      <c r="X131" s="375">
        <f t="shared" si="119"/>
        <v>0</v>
      </c>
      <c r="Y131" s="375">
        <f t="shared" si="119"/>
        <v>0</v>
      </c>
      <c r="Z131" s="375">
        <f t="shared" si="119"/>
        <v>0</v>
      </c>
      <c r="AA131" s="375">
        <f t="shared" si="119"/>
        <v>0</v>
      </c>
      <c r="AB131" s="375">
        <f t="shared" si="119"/>
        <v>0</v>
      </c>
      <c r="AC131" s="376">
        <f t="shared" ref="AC131:AL135" si="120">IFERROR(($H131*(AC$20/$H$20)),"0")+IFERROR(($I131*(AC$21/$I$21)),"0")+IFERROR(($J131*(AC$22/$J$22)),"0")</f>
        <v>0</v>
      </c>
      <c r="AD131" s="376">
        <f t="shared" si="120"/>
        <v>0</v>
      </c>
      <c r="AE131" s="376">
        <f t="shared" si="120"/>
        <v>0</v>
      </c>
      <c r="AF131" s="377">
        <f t="shared" si="120"/>
        <v>0</v>
      </c>
      <c r="AG131" s="378">
        <f t="shared" si="120"/>
        <v>0</v>
      </c>
      <c r="AH131" s="373">
        <f t="shared" si="120"/>
        <v>0</v>
      </c>
      <c r="AI131" s="374">
        <f t="shared" si="120"/>
        <v>0</v>
      </c>
      <c r="AJ131" s="374">
        <f t="shared" si="120"/>
        <v>0</v>
      </c>
      <c r="AK131" s="374">
        <f t="shared" si="120"/>
        <v>0</v>
      </c>
      <c r="AL131" s="375">
        <f t="shared" si="120"/>
        <v>0</v>
      </c>
      <c r="AM131" s="375">
        <f t="shared" ref="AM131:AZ135" si="121">IFERROR(($H131*(AM$20/$H$20)),"0")+IFERROR(($I131*(AM$21/$I$21)),"0")+IFERROR(($J131*(AM$22/$J$22)),"0")</f>
        <v>0</v>
      </c>
      <c r="AN131" s="375">
        <f t="shared" si="121"/>
        <v>0</v>
      </c>
      <c r="AO131" s="375">
        <f t="shared" si="121"/>
        <v>0</v>
      </c>
      <c r="AP131" s="375">
        <f t="shared" si="121"/>
        <v>0</v>
      </c>
      <c r="AQ131" s="375">
        <f t="shared" si="121"/>
        <v>0</v>
      </c>
      <c r="AR131" s="375">
        <f t="shared" si="121"/>
        <v>0</v>
      </c>
      <c r="AS131" s="375">
        <f t="shared" si="121"/>
        <v>0</v>
      </c>
      <c r="AT131" s="375">
        <f t="shared" si="121"/>
        <v>0</v>
      </c>
      <c r="AU131" s="375">
        <f t="shared" si="121"/>
        <v>0</v>
      </c>
      <c r="AV131" s="375">
        <f t="shared" si="121"/>
        <v>0</v>
      </c>
      <c r="AW131" s="375">
        <f t="shared" si="121"/>
        <v>0</v>
      </c>
      <c r="AX131" s="375">
        <f t="shared" si="121"/>
        <v>0</v>
      </c>
      <c r="AY131" s="379">
        <f t="shared" si="121"/>
        <v>0</v>
      </c>
      <c r="AZ131" s="380">
        <f t="shared" si="121"/>
        <v>0</v>
      </c>
      <c r="BB131" s="203">
        <f t="shared" si="110"/>
        <v>0</v>
      </c>
      <c r="BC131" s="204" t="str">
        <f t="shared" si="111"/>
        <v>-</v>
      </c>
    </row>
    <row r="132" spans="2:55" s="2" customFormat="1" ht="12.75" customHeight="1" x14ac:dyDescent="0.25">
      <c r="B132" s="148" t="s">
        <v>283</v>
      </c>
      <c r="C132" s="796" t="s">
        <v>284</v>
      </c>
      <c r="D132" s="797"/>
      <c r="E132" s="797"/>
      <c r="F132" s="798"/>
      <c r="G132" s="371">
        <f>SUM('Priedas 6'!$Z$127,'Priedas 6'!$AC$127,'Priedas 9'!$I$130,'Priedas 9'!$J$130,'Priedas 11'!$Z$128,'Priedas 11'!$AC$128,)</f>
        <v>0</v>
      </c>
      <c r="H132" s="372"/>
      <c r="I132" s="372"/>
      <c r="J132" s="372"/>
      <c r="K132" s="373">
        <f t="shared" si="118"/>
        <v>0</v>
      </c>
      <c r="L132" s="374">
        <f t="shared" si="118"/>
        <v>0</v>
      </c>
      <c r="M132" s="374">
        <f t="shared" si="118"/>
        <v>0</v>
      </c>
      <c r="N132" s="374">
        <f t="shared" si="118"/>
        <v>0</v>
      </c>
      <c r="O132" s="375">
        <f t="shared" si="118"/>
        <v>0</v>
      </c>
      <c r="P132" s="375">
        <f t="shared" si="118"/>
        <v>0</v>
      </c>
      <c r="Q132" s="375">
        <f t="shared" si="118"/>
        <v>0</v>
      </c>
      <c r="R132" s="375">
        <f t="shared" si="118"/>
        <v>0</v>
      </c>
      <c r="S132" s="375">
        <f t="shared" si="118"/>
        <v>0</v>
      </c>
      <c r="T132" s="375">
        <f t="shared" si="118"/>
        <v>0</v>
      </c>
      <c r="U132" s="375">
        <f t="shared" si="119"/>
        <v>0</v>
      </c>
      <c r="V132" s="375">
        <f t="shared" si="119"/>
        <v>0</v>
      </c>
      <c r="W132" s="375">
        <f t="shared" si="119"/>
        <v>0</v>
      </c>
      <c r="X132" s="375">
        <f t="shared" si="119"/>
        <v>0</v>
      </c>
      <c r="Y132" s="375">
        <f t="shared" si="119"/>
        <v>0</v>
      </c>
      <c r="Z132" s="375">
        <f t="shared" si="119"/>
        <v>0</v>
      </c>
      <c r="AA132" s="375">
        <f t="shared" si="119"/>
        <v>0</v>
      </c>
      <c r="AB132" s="375">
        <f t="shared" si="119"/>
        <v>0</v>
      </c>
      <c r="AC132" s="376">
        <f t="shared" si="120"/>
        <v>0</v>
      </c>
      <c r="AD132" s="376">
        <f t="shared" si="120"/>
        <v>0</v>
      </c>
      <c r="AE132" s="376">
        <f t="shared" si="120"/>
        <v>0</v>
      </c>
      <c r="AF132" s="377">
        <f t="shared" si="120"/>
        <v>0</v>
      </c>
      <c r="AG132" s="378">
        <f t="shared" si="120"/>
        <v>0</v>
      </c>
      <c r="AH132" s="373">
        <f t="shared" si="120"/>
        <v>0</v>
      </c>
      <c r="AI132" s="374">
        <f t="shared" si="120"/>
        <v>0</v>
      </c>
      <c r="AJ132" s="374">
        <f t="shared" si="120"/>
        <v>0</v>
      </c>
      <c r="AK132" s="374">
        <f t="shared" si="120"/>
        <v>0</v>
      </c>
      <c r="AL132" s="375">
        <f t="shared" si="120"/>
        <v>0</v>
      </c>
      <c r="AM132" s="375">
        <f t="shared" si="121"/>
        <v>0</v>
      </c>
      <c r="AN132" s="375">
        <f t="shared" si="121"/>
        <v>0</v>
      </c>
      <c r="AO132" s="375">
        <f t="shared" si="121"/>
        <v>0</v>
      </c>
      <c r="AP132" s="375">
        <f t="shared" si="121"/>
        <v>0</v>
      </c>
      <c r="AQ132" s="375">
        <f t="shared" si="121"/>
        <v>0</v>
      </c>
      <c r="AR132" s="375">
        <f t="shared" si="121"/>
        <v>0</v>
      </c>
      <c r="AS132" s="375">
        <f t="shared" si="121"/>
        <v>0</v>
      </c>
      <c r="AT132" s="375">
        <f t="shared" si="121"/>
        <v>0</v>
      </c>
      <c r="AU132" s="375">
        <f t="shared" si="121"/>
        <v>0</v>
      </c>
      <c r="AV132" s="375">
        <f t="shared" si="121"/>
        <v>0</v>
      </c>
      <c r="AW132" s="375">
        <f t="shared" si="121"/>
        <v>0</v>
      </c>
      <c r="AX132" s="375">
        <f t="shared" si="121"/>
        <v>0</v>
      </c>
      <c r="AY132" s="379">
        <f t="shared" si="121"/>
        <v>0</v>
      </c>
      <c r="AZ132" s="380">
        <f t="shared" si="121"/>
        <v>0</v>
      </c>
      <c r="BB132" s="203">
        <f t="shared" si="110"/>
        <v>0</v>
      </c>
      <c r="BC132" s="204" t="str">
        <f t="shared" si="111"/>
        <v>-</v>
      </c>
    </row>
    <row r="133" spans="2:55" s="2" customFormat="1" ht="12.75" customHeight="1" x14ac:dyDescent="0.25">
      <c r="B133" s="148" t="s">
        <v>285</v>
      </c>
      <c r="C133" s="796" t="s">
        <v>286</v>
      </c>
      <c r="D133" s="797"/>
      <c r="E133" s="797"/>
      <c r="F133" s="798"/>
      <c r="G133" s="371">
        <f>SUM('Priedas 6'!$Z$128,'Priedas 6'!$AC$128,'Priedas 9'!$I$131,'Priedas 9'!$J$131,'Priedas 11'!$Z$129,'Priedas 11'!$AC$129,)</f>
        <v>0</v>
      </c>
      <c r="H133" s="372"/>
      <c r="I133" s="372"/>
      <c r="J133" s="372"/>
      <c r="K133" s="373">
        <f t="shared" si="118"/>
        <v>0</v>
      </c>
      <c r="L133" s="374">
        <f t="shared" si="118"/>
        <v>0</v>
      </c>
      <c r="M133" s="374">
        <f t="shared" si="118"/>
        <v>0</v>
      </c>
      <c r="N133" s="374">
        <f t="shared" si="118"/>
        <v>0</v>
      </c>
      <c r="O133" s="375">
        <f t="shared" si="118"/>
        <v>0</v>
      </c>
      <c r="P133" s="375">
        <f t="shared" si="118"/>
        <v>0</v>
      </c>
      <c r="Q133" s="375">
        <f t="shared" si="118"/>
        <v>0</v>
      </c>
      <c r="R133" s="375">
        <f t="shared" si="118"/>
        <v>0</v>
      </c>
      <c r="S133" s="375">
        <f t="shared" si="118"/>
        <v>0</v>
      </c>
      <c r="T133" s="375">
        <f t="shared" si="118"/>
        <v>0</v>
      </c>
      <c r="U133" s="375">
        <f t="shared" si="119"/>
        <v>0</v>
      </c>
      <c r="V133" s="375">
        <f t="shared" si="119"/>
        <v>0</v>
      </c>
      <c r="W133" s="375">
        <f t="shared" si="119"/>
        <v>0</v>
      </c>
      <c r="X133" s="375">
        <f t="shared" si="119"/>
        <v>0</v>
      </c>
      <c r="Y133" s="375">
        <f t="shared" si="119"/>
        <v>0</v>
      </c>
      <c r="Z133" s="375">
        <f t="shared" si="119"/>
        <v>0</v>
      </c>
      <c r="AA133" s="375">
        <f t="shared" si="119"/>
        <v>0</v>
      </c>
      <c r="AB133" s="375">
        <f t="shared" si="119"/>
        <v>0</v>
      </c>
      <c r="AC133" s="376">
        <f t="shared" si="120"/>
        <v>0</v>
      </c>
      <c r="AD133" s="376">
        <f t="shared" si="120"/>
        <v>0</v>
      </c>
      <c r="AE133" s="376">
        <f t="shared" si="120"/>
        <v>0</v>
      </c>
      <c r="AF133" s="377">
        <f t="shared" si="120"/>
        <v>0</v>
      </c>
      <c r="AG133" s="378">
        <f t="shared" si="120"/>
        <v>0</v>
      </c>
      <c r="AH133" s="373">
        <f t="shared" si="120"/>
        <v>0</v>
      </c>
      <c r="AI133" s="374">
        <f t="shared" si="120"/>
        <v>0</v>
      </c>
      <c r="AJ133" s="374">
        <f t="shared" si="120"/>
        <v>0</v>
      </c>
      <c r="AK133" s="374">
        <f t="shared" si="120"/>
        <v>0</v>
      </c>
      <c r="AL133" s="375">
        <f t="shared" si="120"/>
        <v>0</v>
      </c>
      <c r="AM133" s="375">
        <f t="shared" si="121"/>
        <v>0</v>
      </c>
      <c r="AN133" s="375">
        <f t="shared" si="121"/>
        <v>0</v>
      </c>
      <c r="AO133" s="375">
        <f t="shared" si="121"/>
        <v>0</v>
      </c>
      <c r="AP133" s="375">
        <f t="shared" si="121"/>
        <v>0</v>
      </c>
      <c r="AQ133" s="375">
        <f t="shared" si="121"/>
        <v>0</v>
      </c>
      <c r="AR133" s="375">
        <f t="shared" si="121"/>
        <v>0</v>
      </c>
      <c r="AS133" s="375">
        <f t="shared" si="121"/>
        <v>0</v>
      </c>
      <c r="AT133" s="375">
        <f t="shared" si="121"/>
        <v>0</v>
      </c>
      <c r="AU133" s="375">
        <f t="shared" si="121"/>
        <v>0</v>
      </c>
      <c r="AV133" s="375">
        <f t="shared" si="121"/>
        <v>0</v>
      </c>
      <c r="AW133" s="375">
        <f t="shared" si="121"/>
        <v>0</v>
      </c>
      <c r="AX133" s="375">
        <f t="shared" si="121"/>
        <v>0</v>
      </c>
      <c r="AY133" s="379">
        <f t="shared" si="121"/>
        <v>0</v>
      </c>
      <c r="AZ133" s="380">
        <f t="shared" si="121"/>
        <v>0</v>
      </c>
      <c r="BB133" s="203">
        <f t="shared" si="110"/>
        <v>0</v>
      </c>
      <c r="BC133" s="204" t="str">
        <f t="shared" si="111"/>
        <v>-</v>
      </c>
    </row>
    <row r="134" spans="2:55" s="2" customFormat="1" ht="12.75" customHeight="1" x14ac:dyDescent="0.25">
      <c r="B134" s="148" t="s">
        <v>287</v>
      </c>
      <c r="C134" s="796" t="str">
        <f>'Priedas 5'!$C$123</f>
        <v>Kitos finansinės sąnaudos (nurodyti)</v>
      </c>
      <c r="D134" s="797"/>
      <c r="E134" s="797"/>
      <c r="F134" s="798"/>
      <c r="G134" s="371">
        <f>SUM('Priedas 6'!$Z$129,'Priedas 6'!$AC$129,'Priedas 9'!$I$132,'Priedas 9'!$J$132,'Priedas 11'!$Z$130,'Priedas 11'!$AC$130,)</f>
        <v>0</v>
      </c>
      <c r="H134" s="372"/>
      <c r="I134" s="372"/>
      <c r="J134" s="372"/>
      <c r="K134" s="373">
        <f t="shared" si="118"/>
        <v>0</v>
      </c>
      <c r="L134" s="374">
        <f t="shared" si="118"/>
        <v>0</v>
      </c>
      <c r="M134" s="374">
        <f t="shared" si="118"/>
        <v>0</v>
      </c>
      <c r="N134" s="374">
        <f t="shared" si="118"/>
        <v>0</v>
      </c>
      <c r="O134" s="375">
        <f t="shared" si="118"/>
        <v>0</v>
      </c>
      <c r="P134" s="375">
        <f t="shared" si="118"/>
        <v>0</v>
      </c>
      <c r="Q134" s="375">
        <f t="shared" si="118"/>
        <v>0</v>
      </c>
      <c r="R134" s="375">
        <f t="shared" si="118"/>
        <v>0</v>
      </c>
      <c r="S134" s="375">
        <f t="shared" si="118"/>
        <v>0</v>
      </c>
      <c r="T134" s="375">
        <f t="shared" si="118"/>
        <v>0</v>
      </c>
      <c r="U134" s="375">
        <f t="shared" si="119"/>
        <v>0</v>
      </c>
      <c r="V134" s="375">
        <f t="shared" si="119"/>
        <v>0</v>
      </c>
      <c r="W134" s="375">
        <f t="shared" si="119"/>
        <v>0</v>
      </c>
      <c r="X134" s="375">
        <f t="shared" si="119"/>
        <v>0</v>
      </c>
      <c r="Y134" s="375">
        <f t="shared" si="119"/>
        <v>0</v>
      </c>
      <c r="Z134" s="375">
        <f t="shared" si="119"/>
        <v>0</v>
      </c>
      <c r="AA134" s="375">
        <f t="shared" si="119"/>
        <v>0</v>
      </c>
      <c r="AB134" s="375">
        <f t="shared" si="119"/>
        <v>0</v>
      </c>
      <c r="AC134" s="376">
        <f t="shared" si="120"/>
        <v>0</v>
      </c>
      <c r="AD134" s="376">
        <f t="shared" si="120"/>
        <v>0</v>
      </c>
      <c r="AE134" s="376">
        <f t="shared" si="120"/>
        <v>0</v>
      </c>
      <c r="AF134" s="377">
        <f t="shared" si="120"/>
        <v>0</v>
      </c>
      <c r="AG134" s="378">
        <f t="shared" si="120"/>
        <v>0</v>
      </c>
      <c r="AH134" s="373">
        <f t="shared" si="120"/>
        <v>0</v>
      </c>
      <c r="AI134" s="374">
        <f t="shared" si="120"/>
        <v>0</v>
      </c>
      <c r="AJ134" s="374">
        <f t="shared" si="120"/>
        <v>0</v>
      </c>
      <c r="AK134" s="374">
        <f t="shared" si="120"/>
        <v>0</v>
      </c>
      <c r="AL134" s="375">
        <f t="shared" si="120"/>
        <v>0</v>
      </c>
      <c r="AM134" s="375">
        <f t="shared" si="121"/>
        <v>0</v>
      </c>
      <c r="AN134" s="375">
        <f t="shared" si="121"/>
        <v>0</v>
      </c>
      <c r="AO134" s="375">
        <f t="shared" si="121"/>
        <v>0</v>
      </c>
      <c r="AP134" s="375">
        <f t="shared" si="121"/>
        <v>0</v>
      </c>
      <c r="AQ134" s="375">
        <f t="shared" si="121"/>
        <v>0</v>
      </c>
      <c r="AR134" s="375">
        <f t="shared" si="121"/>
        <v>0</v>
      </c>
      <c r="AS134" s="375">
        <f t="shared" si="121"/>
        <v>0</v>
      </c>
      <c r="AT134" s="375">
        <f t="shared" si="121"/>
        <v>0</v>
      </c>
      <c r="AU134" s="375">
        <f t="shared" si="121"/>
        <v>0</v>
      </c>
      <c r="AV134" s="375">
        <f t="shared" si="121"/>
        <v>0</v>
      </c>
      <c r="AW134" s="375">
        <f t="shared" si="121"/>
        <v>0</v>
      </c>
      <c r="AX134" s="375">
        <f t="shared" si="121"/>
        <v>0</v>
      </c>
      <c r="AY134" s="379">
        <f t="shared" si="121"/>
        <v>0</v>
      </c>
      <c r="AZ134" s="380">
        <f t="shared" si="121"/>
        <v>0</v>
      </c>
      <c r="BB134" s="203">
        <f t="shared" si="110"/>
        <v>0</v>
      </c>
      <c r="BC134" s="204" t="str">
        <f t="shared" si="111"/>
        <v>-</v>
      </c>
    </row>
    <row r="135" spans="2:55" s="2" customFormat="1" ht="12.75" customHeight="1" x14ac:dyDescent="0.25">
      <c r="B135" s="148" t="s">
        <v>289</v>
      </c>
      <c r="C135" s="796" t="str">
        <f>'Priedas 5'!$C$124</f>
        <v/>
      </c>
      <c r="D135" s="797"/>
      <c r="E135" s="797"/>
      <c r="F135" s="798"/>
      <c r="G135" s="371">
        <f>SUM('Priedas 6'!$Z$130,'Priedas 6'!$AC$130,'Priedas 9'!$I$133,'Priedas 9'!$J$133,'Priedas 11'!$Z$131,'Priedas 11'!$AC$131,)</f>
        <v>0</v>
      </c>
      <c r="H135" s="372"/>
      <c r="I135" s="372"/>
      <c r="J135" s="372"/>
      <c r="K135" s="373">
        <f t="shared" si="118"/>
        <v>0</v>
      </c>
      <c r="L135" s="374">
        <f t="shared" si="118"/>
        <v>0</v>
      </c>
      <c r="M135" s="374">
        <f t="shared" si="118"/>
        <v>0</v>
      </c>
      <c r="N135" s="374">
        <f t="shared" si="118"/>
        <v>0</v>
      </c>
      <c r="O135" s="375">
        <f t="shared" si="118"/>
        <v>0</v>
      </c>
      <c r="P135" s="375">
        <f t="shared" si="118"/>
        <v>0</v>
      </c>
      <c r="Q135" s="375">
        <f t="shared" si="118"/>
        <v>0</v>
      </c>
      <c r="R135" s="375">
        <f t="shared" si="118"/>
        <v>0</v>
      </c>
      <c r="S135" s="375">
        <f t="shared" si="118"/>
        <v>0</v>
      </c>
      <c r="T135" s="375">
        <f t="shared" si="118"/>
        <v>0</v>
      </c>
      <c r="U135" s="375">
        <f t="shared" si="119"/>
        <v>0</v>
      </c>
      <c r="V135" s="375">
        <f t="shared" si="119"/>
        <v>0</v>
      </c>
      <c r="W135" s="375">
        <f t="shared" si="119"/>
        <v>0</v>
      </c>
      <c r="X135" s="375">
        <f t="shared" si="119"/>
        <v>0</v>
      </c>
      <c r="Y135" s="375">
        <f t="shared" si="119"/>
        <v>0</v>
      </c>
      <c r="Z135" s="375">
        <f t="shared" si="119"/>
        <v>0</v>
      </c>
      <c r="AA135" s="375">
        <f t="shared" si="119"/>
        <v>0</v>
      </c>
      <c r="AB135" s="375">
        <f t="shared" si="119"/>
        <v>0</v>
      </c>
      <c r="AC135" s="376">
        <f t="shared" si="120"/>
        <v>0</v>
      </c>
      <c r="AD135" s="376">
        <f t="shared" si="120"/>
        <v>0</v>
      </c>
      <c r="AE135" s="376">
        <f t="shared" si="120"/>
        <v>0</v>
      </c>
      <c r="AF135" s="377">
        <f t="shared" si="120"/>
        <v>0</v>
      </c>
      <c r="AG135" s="378">
        <f t="shared" si="120"/>
        <v>0</v>
      </c>
      <c r="AH135" s="373">
        <f t="shared" si="120"/>
        <v>0</v>
      </c>
      <c r="AI135" s="374">
        <f t="shared" si="120"/>
        <v>0</v>
      </c>
      <c r="AJ135" s="374">
        <f t="shared" si="120"/>
        <v>0</v>
      </c>
      <c r="AK135" s="374">
        <f t="shared" si="120"/>
        <v>0</v>
      </c>
      <c r="AL135" s="375">
        <f t="shared" si="120"/>
        <v>0</v>
      </c>
      <c r="AM135" s="375">
        <f t="shared" si="121"/>
        <v>0</v>
      </c>
      <c r="AN135" s="375">
        <f t="shared" si="121"/>
        <v>0</v>
      </c>
      <c r="AO135" s="375">
        <f t="shared" si="121"/>
        <v>0</v>
      </c>
      <c r="AP135" s="375">
        <f t="shared" si="121"/>
        <v>0</v>
      </c>
      <c r="AQ135" s="375">
        <f t="shared" si="121"/>
        <v>0</v>
      </c>
      <c r="AR135" s="375">
        <f t="shared" si="121"/>
        <v>0</v>
      </c>
      <c r="AS135" s="375">
        <f t="shared" si="121"/>
        <v>0</v>
      </c>
      <c r="AT135" s="375">
        <f t="shared" si="121"/>
        <v>0</v>
      </c>
      <c r="AU135" s="375">
        <f t="shared" si="121"/>
        <v>0</v>
      </c>
      <c r="AV135" s="375">
        <f t="shared" si="121"/>
        <v>0</v>
      </c>
      <c r="AW135" s="375">
        <f t="shared" si="121"/>
        <v>0</v>
      </c>
      <c r="AX135" s="375">
        <f t="shared" si="121"/>
        <v>0</v>
      </c>
      <c r="AY135" s="379">
        <f t="shared" si="121"/>
        <v>0</v>
      </c>
      <c r="AZ135" s="380">
        <f t="shared" si="121"/>
        <v>0</v>
      </c>
      <c r="BB135" s="203">
        <f t="shared" si="110"/>
        <v>0</v>
      </c>
      <c r="BC135" s="204" t="str">
        <f t="shared" si="111"/>
        <v>-</v>
      </c>
    </row>
    <row r="136" spans="2:55" s="2" customFormat="1" ht="12.75" customHeight="1" x14ac:dyDescent="0.25">
      <c r="B136" s="155" t="s">
        <v>290</v>
      </c>
      <c r="C136" s="799" t="s">
        <v>291</v>
      </c>
      <c r="D136" s="800"/>
      <c r="E136" s="800"/>
      <c r="F136" s="801"/>
      <c r="G136" s="371">
        <f>SUM('Priedas 6'!$Z$131,'Priedas 6'!$AC$131,'Priedas 9'!$I$134,'Priedas 9'!$J$134,'Priedas 11'!$Z$132,'Priedas 11'!$AC$132,)</f>
        <v>0</v>
      </c>
      <c r="H136" s="371">
        <f t="shared" ref="H136:AZ136" si="122">SUM(H137:H148)</f>
        <v>0</v>
      </c>
      <c r="I136" s="371">
        <f t="shared" si="122"/>
        <v>0</v>
      </c>
      <c r="J136" s="371">
        <f t="shared" si="122"/>
        <v>0</v>
      </c>
      <c r="K136" s="364">
        <f t="shared" si="122"/>
        <v>0</v>
      </c>
      <c r="L136" s="365">
        <f t="shared" si="122"/>
        <v>0</v>
      </c>
      <c r="M136" s="365">
        <f t="shared" si="122"/>
        <v>0</v>
      </c>
      <c r="N136" s="365">
        <f t="shared" si="122"/>
        <v>0</v>
      </c>
      <c r="O136" s="366">
        <f t="shared" si="122"/>
        <v>0</v>
      </c>
      <c r="P136" s="366">
        <f t="shared" si="122"/>
        <v>0</v>
      </c>
      <c r="Q136" s="366">
        <f t="shared" si="122"/>
        <v>0</v>
      </c>
      <c r="R136" s="366">
        <f t="shared" si="122"/>
        <v>0</v>
      </c>
      <c r="S136" s="366">
        <f t="shared" si="122"/>
        <v>0</v>
      </c>
      <c r="T136" s="366">
        <f t="shared" si="122"/>
        <v>0</v>
      </c>
      <c r="U136" s="366">
        <f t="shared" si="122"/>
        <v>0</v>
      </c>
      <c r="V136" s="366">
        <f t="shared" si="122"/>
        <v>0</v>
      </c>
      <c r="W136" s="366">
        <f t="shared" si="122"/>
        <v>0</v>
      </c>
      <c r="X136" s="366">
        <f t="shared" si="122"/>
        <v>0</v>
      </c>
      <c r="Y136" s="366">
        <f t="shared" si="122"/>
        <v>0</v>
      </c>
      <c r="Z136" s="366">
        <f t="shared" si="122"/>
        <v>0</v>
      </c>
      <c r="AA136" s="366">
        <f t="shared" si="122"/>
        <v>0</v>
      </c>
      <c r="AB136" s="366">
        <f t="shared" si="122"/>
        <v>0</v>
      </c>
      <c r="AC136" s="366">
        <f t="shared" si="122"/>
        <v>0</v>
      </c>
      <c r="AD136" s="366">
        <f t="shared" si="122"/>
        <v>0</v>
      </c>
      <c r="AE136" s="366">
        <f t="shared" si="122"/>
        <v>0</v>
      </c>
      <c r="AF136" s="367">
        <f t="shared" si="122"/>
        <v>0</v>
      </c>
      <c r="AG136" s="368">
        <f t="shared" si="122"/>
        <v>0</v>
      </c>
      <c r="AH136" s="369">
        <f t="shared" si="122"/>
        <v>0</v>
      </c>
      <c r="AI136" s="241">
        <f t="shared" si="122"/>
        <v>0</v>
      </c>
      <c r="AJ136" s="241">
        <f t="shared" si="122"/>
        <v>0</v>
      </c>
      <c r="AK136" s="241">
        <f t="shared" si="122"/>
        <v>0</v>
      </c>
      <c r="AL136" s="242">
        <f t="shared" si="122"/>
        <v>0</v>
      </c>
      <c r="AM136" s="242">
        <f t="shared" si="122"/>
        <v>0</v>
      </c>
      <c r="AN136" s="242">
        <f t="shared" si="122"/>
        <v>0</v>
      </c>
      <c r="AO136" s="242">
        <f t="shared" si="122"/>
        <v>0</v>
      </c>
      <c r="AP136" s="242">
        <f t="shared" si="122"/>
        <v>0</v>
      </c>
      <c r="AQ136" s="242">
        <f t="shared" si="122"/>
        <v>0</v>
      </c>
      <c r="AR136" s="242">
        <f t="shared" si="122"/>
        <v>0</v>
      </c>
      <c r="AS136" s="242">
        <f t="shared" si="122"/>
        <v>0</v>
      </c>
      <c r="AT136" s="242">
        <f t="shared" si="122"/>
        <v>0</v>
      </c>
      <c r="AU136" s="242">
        <f t="shared" si="122"/>
        <v>0</v>
      </c>
      <c r="AV136" s="242">
        <f t="shared" si="122"/>
        <v>0</v>
      </c>
      <c r="AW136" s="242">
        <f t="shared" si="122"/>
        <v>0</v>
      </c>
      <c r="AX136" s="242">
        <f t="shared" si="122"/>
        <v>0</v>
      </c>
      <c r="AY136" s="243">
        <f t="shared" si="122"/>
        <v>0</v>
      </c>
      <c r="AZ136" s="370">
        <f t="shared" si="122"/>
        <v>0</v>
      </c>
      <c r="BB136" s="203">
        <f t="shared" si="110"/>
        <v>0</v>
      </c>
      <c r="BC136" s="204" t="str">
        <f t="shared" si="111"/>
        <v>-</v>
      </c>
    </row>
    <row r="137" spans="2:55" s="2" customFormat="1" ht="12.75" customHeight="1" x14ac:dyDescent="0.25">
      <c r="B137" s="163" t="s">
        <v>292</v>
      </c>
      <c r="C137" s="592" t="s">
        <v>293</v>
      </c>
      <c r="D137" s="582"/>
      <c r="E137" s="582"/>
      <c r="F137" s="642"/>
      <c r="G137" s="371">
        <f>SUM('Priedas 6'!$Z$132,'Priedas 6'!$AC$132,'Priedas 9'!$I$135,'Priedas 9'!$J$135,'Priedas 11'!$Z$133,'Priedas 11'!$AC$133,)</f>
        <v>0</v>
      </c>
      <c r="H137" s="372"/>
      <c r="I137" s="372"/>
      <c r="J137" s="372"/>
      <c r="K137" s="373">
        <f t="shared" ref="K137:K148" si="123">SUM(AH137)</f>
        <v>0</v>
      </c>
      <c r="L137" s="374">
        <f t="shared" ref="L137:L148" si="124">SUM(AI137)</f>
        <v>0</v>
      </c>
      <c r="M137" s="374">
        <f t="shared" ref="M137:M148" si="125">SUM(AJ137)</f>
        <v>0</v>
      </c>
      <c r="N137" s="374">
        <f t="shared" ref="N137:N148" si="126">SUM(AK137)</f>
        <v>0</v>
      </c>
      <c r="O137" s="375">
        <f t="shared" ref="O137:O148" si="127">SUM(AL137)</f>
        <v>0</v>
      </c>
      <c r="P137" s="375">
        <f t="shared" ref="P137:P148" si="128">SUM(AM137)</f>
        <v>0</v>
      </c>
      <c r="Q137" s="375">
        <f t="shared" ref="Q137:Q148" si="129">SUM(AN137)</f>
        <v>0</v>
      </c>
      <c r="R137" s="375">
        <f t="shared" ref="R137:R148" si="130">SUM(AO137)</f>
        <v>0</v>
      </c>
      <c r="S137" s="375">
        <f t="shared" ref="S137:S148" si="131">SUM(AP137)</f>
        <v>0</v>
      </c>
      <c r="T137" s="375">
        <f t="shared" ref="T137:T148" si="132">SUM(AQ137)</f>
        <v>0</v>
      </c>
      <c r="U137" s="375">
        <f t="shared" ref="U137:U148" si="133">SUM(AR137)</f>
        <v>0</v>
      </c>
      <c r="V137" s="375">
        <f t="shared" ref="V137:V148" si="134">SUM(AS137)</f>
        <v>0</v>
      </c>
      <c r="W137" s="375">
        <f t="shared" ref="W137:W148" si="135">SUM(AT137)</f>
        <v>0</v>
      </c>
      <c r="X137" s="375">
        <f t="shared" ref="X137:X148" si="136">SUM(AU137)</f>
        <v>0</v>
      </c>
      <c r="Y137" s="375">
        <f t="shared" ref="Y137:Y148" si="137">SUM(AV137)</f>
        <v>0</v>
      </c>
      <c r="Z137" s="375">
        <f t="shared" ref="Z137:Z148" si="138">SUM(AW137)</f>
        <v>0</v>
      </c>
      <c r="AA137" s="375">
        <f t="shared" ref="AA137:AA148" si="139">SUM(AX137)</f>
        <v>0</v>
      </c>
      <c r="AB137" s="375">
        <f t="shared" ref="AB137:AB148" si="140">SUM(AY137)</f>
        <v>0</v>
      </c>
      <c r="AC137" s="376">
        <f t="shared" ref="AC137:AL148" si="141">IFERROR(($H137*(AC$20/$H$20)),"0")+IFERROR(($I137*(AC$21/$I$21)),"0")+IFERROR(($J137*(AC$22/$J$22)),"0")</f>
        <v>0</v>
      </c>
      <c r="AD137" s="376">
        <f t="shared" si="141"/>
        <v>0</v>
      </c>
      <c r="AE137" s="376">
        <f t="shared" si="141"/>
        <v>0</v>
      </c>
      <c r="AF137" s="377">
        <f t="shared" si="141"/>
        <v>0</v>
      </c>
      <c r="AG137" s="378">
        <f t="shared" si="141"/>
        <v>0</v>
      </c>
      <c r="AH137" s="373">
        <f t="shared" si="141"/>
        <v>0</v>
      </c>
      <c r="AI137" s="374">
        <f t="shared" si="141"/>
        <v>0</v>
      </c>
      <c r="AJ137" s="374">
        <f t="shared" si="141"/>
        <v>0</v>
      </c>
      <c r="AK137" s="374">
        <f t="shared" si="141"/>
        <v>0</v>
      </c>
      <c r="AL137" s="375">
        <f t="shared" si="141"/>
        <v>0</v>
      </c>
      <c r="AM137" s="375">
        <f t="shared" ref="AM137:AZ148" si="142">IFERROR(($H137*(AM$20/$H$20)),"0")+IFERROR(($I137*(AM$21/$I$21)),"0")+IFERROR(($J137*(AM$22/$J$22)),"0")</f>
        <v>0</v>
      </c>
      <c r="AN137" s="375">
        <f t="shared" si="142"/>
        <v>0</v>
      </c>
      <c r="AO137" s="375">
        <f t="shared" si="142"/>
        <v>0</v>
      </c>
      <c r="AP137" s="375">
        <f t="shared" si="142"/>
        <v>0</v>
      </c>
      <c r="AQ137" s="375">
        <f t="shared" si="142"/>
        <v>0</v>
      </c>
      <c r="AR137" s="375">
        <f t="shared" si="142"/>
        <v>0</v>
      </c>
      <c r="AS137" s="375">
        <f t="shared" si="142"/>
        <v>0</v>
      </c>
      <c r="AT137" s="375">
        <f t="shared" si="142"/>
        <v>0</v>
      </c>
      <c r="AU137" s="375">
        <f t="shared" si="142"/>
        <v>0</v>
      </c>
      <c r="AV137" s="375">
        <f t="shared" si="142"/>
        <v>0</v>
      </c>
      <c r="AW137" s="375">
        <f t="shared" si="142"/>
        <v>0</v>
      </c>
      <c r="AX137" s="375">
        <f t="shared" si="142"/>
        <v>0</v>
      </c>
      <c r="AY137" s="379">
        <f t="shared" si="142"/>
        <v>0</v>
      </c>
      <c r="AZ137" s="380">
        <f t="shared" si="142"/>
        <v>0</v>
      </c>
      <c r="BB137" s="203">
        <f t="shared" si="110"/>
        <v>0</v>
      </c>
      <c r="BC137" s="204" t="str">
        <f t="shared" si="111"/>
        <v>-</v>
      </c>
    </row>
    <row r="138" spans="2:55" s="2" customFormat="1" ht="12.75" customHeight="1" x14ac:dyDescent="0.25">
      <c r="B138" s="163" t="s">
        <v>294</v>
      </c>
      <c r="C138" s="592" t="s">
        <v>295</v>
      </c>
      <c r="D138" s="582"/>
      <c r="E138" s="582"/>
      <c r="F138" s="642"/>
      <c r="G138" s="371">
        <f>SUM('Priedas 6'!$Z$133,'Priedas 6'!$AC$133,'Priedas 9'!$I$136,'Priedas 9'!$J$136,'Priedas 11'!$Z$134,'Priedas 11'!$AC$134,)</f>
        <v>0</v>
      </c>
      <c r="H138" s="372"/>
      <c r="I138" s="372"/>
      <c r="J138" s="372"/>
      <c r="K138" s="373">
        <f t="shared" si="123"/>
        <v>0</v>
      </c>
      <c r="L138" s="374">
        <f t="shared" si="124"/>
        <v>0</v>
      </c>
      <c r="M138" s="374">
        <f t="shared" si="125"/>
        <v>0</v>
      </c>
      <c r="N138" s="374">
        <f t="shared" si="126"/>
        <v>0</v>
      </c>
      <c r="O138" s="375">
        <f t="shared" si="127"/>
        <v>0</v>
      </c>
      <c r="P138" s="375">
        <f t="shared" si="128"/>
        <v>0</v>
      </c>
      <c r="Q138" s="375">
        <f t="shared" si="129"/>
        <v>0</v>
      </c>
      <c r="R138" s="375">
        <f t="shared" si="130"/>
        <v>0</v>
      </c>
      <c r="S138" s="375">
        <f t="shared" si="131"/>
        <v>0</v>
      </c>
      <c r="T138" s="375">
        <f t="shared" si="132"/>
        <v>0</v>
      </c>
      <c r="U138" s="375">
        <f t="shared" si="133"/>
        <v>0</v>
      </c>
      <c r="V138" s="375">
        <f t="shared" si="134"/>
        <v>0</v>
      </c>
      <c r="W138" s="375">
        <f t="shared" si="135"/>
        <v>0</v>
      </c>
      <c r="X138" s="375">
        <f t="shared" si="136"/>
        <v>0</v>
      </c>
      <c r="Y138" s="375">
        <f t="shared" si="137"/>
        <v>0</v>
      </c>
      <c r="Z138" s="375">
        <f t="shared" si="138"/>
        <v>0</v>
      </c>
      <c r="AA138" s="375">
        <f t="shared" si="139"/>
        <v>0</v>
      </c>
      <c r="AB138" s="375">
        <f t="shared" si="140"/>
        <v>0</v>
      </c>
      <c r="AC138" s="376">
        <f t="shared" si="141"/>
        <v>0</v>
      </c>
      <c r="AD138" s="376">
        <f t="shared" si="141"/>
        <v>0</v>
      </c>
      <c r="AE138" s="376">
        <f t="shared" si="141"/>
        <v>0</v>
      </c>
      <c r="AF138" s="377">
        <f t="shared" si="141"/>
        <v>0</v>
      </c>
      <c r="AG138" s="378">
        <f t="shared" si="141"/>
        <v>0</v>
      </c>
      <c r="AH138" s="373">
        <f t="shared" si="141"/>
        <v>0</v>
      </c>
      <c r="AI138" s="374">
        <f t="shared" si="141"/>
        <v>0</v>
      </c>
      <c r="AJ138" s="374">
        <f t="shared" si="141"/>
        <v>0</v>
      </c>
      <c r="AK138" s="374">
        <f t="shared" si="141"/>
        <v>0</v>
      </c>
      <c r="AL138" s="375">
        <f t="shared" si="141"/>
        <v>0</v>
      </c>
      <c r="AM138" s="375">
        <f t="shared" si="142"/>
        <v>0</v>
      </c>
      <c r="AN138" s="375">
        <f t="shared" si="142"/>
        <v>0</v>
      </c>
      <c r="AO138" s="375">
        <f t="shared" si="142"/>
        <v>0</v>
      </c>
      <c r="AP138" s="375">
        <f t="shared" si="142"/>
        <v>0</v>
      </c>
      <c r="AQ138" s="375">
        <f t="shared" si="142"/>
        <v>0</v>
      </c>
      <c r="AR138" s="375">
        <f t="shared" si="142"/>
        <v>0</v>
      </c>
      <c r="AS138" s="375">
        <f t="shared" si="142"/>
        <v>0</v>
      </c>
      <c r="AT138" s="375">
        <f t="shared" si="142"/>
        <v>0</v>
      </c>
      <c r="AU138" s="375">
        <f t="shared" si="142"/>
        <v>0</v>
      </c>
      <c r="AV138" s="375">
        <f t="shared" si="142"/>
        <v>0</v>
      </c>
      <c r="AW138" s="375">
        <f t="shared" si="142"/>
        <v>0</v>
      </c>
      <c r="AX138" s="375">
        <f t="shared" si="142"/>
        <v>0</v>
      </c>
      <c r="AY138" s="379">
        <f t="shared" si="142"/>
        <v>0</v>
      </c>
      <c r="AZ138" s="380">
        <f t="shared" si="142"/>
        <v>0</v>
      </c>
      <c r="BB138" s="203">
        <f t="shared" si="110"/>
        <v>0</v>
      </c>
      <c r="BC138" s="204" t="str">
        <f t="shared" si="111"/>
        <v>-</v>
      </c>
    </row>
    <row r="139" spans="2:55" s="2" customFormat="1" ht="12.75" customHeight="1" x14ac:dyDescent="0.25">
      <c r="B139" s="163" t="s">
        <v>296</v>
      </c>
      <c r="C139" s="592" t="s">
        <v>297</v>
      </c>
      <c r="D139" s="582"/>
      <c r="E139" s="582"/>
      <c r="F139" s="642"/>
      <c r="G139" s="371">
        <f>SUM('Priedas 6'!$Z$134,'Priedas 6'!$AC$134,'Priedas 9'!$I$137,'Priedas 9'!$J$137,'Priedas 11'!$Z$135,'Priedas 11'!$AC$135,)</f>
        <v>0</v>
      </c>
      <c r="H139" s="372"/>
      <c r="I139" s="372"/>
      <c r="J139" s="372"/>
      <c r="K139" s="373">
        <f t="shared" si="123"/>
        <v>0</v>
      </c>
      <c r="L139" s="374">
        <f t="shared" si="124"/>
        <v>0</v>
      </c>
      <c r="M139" s="374">
        <f t="shared" si="125"/>
        <v>0</v>
      </c>
      <c r="N139" s="374">
        <f t="shared" si="126"/>
        <v>0</v>
      </c>
      <c r="O139" s="375">
        <f t="shared" si="127"/>
        <v>0</v>
      </c>
      <c r="P139" s="375">
        <f t="shared" si="128"/>
        <v>0</v>
      </c>
      <c r="Q139" s="375">
        <f t="shared" si="129"/>
        <v>0</v>
      </c>
      <c r="R139" s="375">
        <f t="shared" si="130"/>
        <v>0</v>
      </c>
      <c r="S139" s="375">
        <f t="shared" si="131"/>
        <v>0</v>
      </c>
      <c r="T139" s="375">
        <f t="shared" si="132"/>
        <v>0</v>
      </c>
      <c r="U139" s="375">
        <f t="shared" si="133"/>
        <v>0</v>
      </c>
      <c r="V139" s="375">
        <f t="shared" si="134"/>
        <v>0</v>
      </c>
      <c r="W139" s="375">
        <f t="shared" si="135"/>
        <v>0</v>
      </c>
      <c r="X139" s="375">
        <f t="shared" si="136"/>
        <v>0</v>
      </c>
      <c r="Y139" s="375">
        <f t="shared" si="137"/>
        <v>0</v>
      </c>
      <c r="Z139" s="375">
        <f t="shared" si="138"/>
        <v>0</v>
      </c>
      <c r="AA139" s="375">
        <f t="shared" si="139"/>
        <v>0</v>
      </c>
      <c r="AB139" s="375">
        <f t="shared" si="140"/>
        <v>0</v>
      </c>
      <c r="AC139" s="376">
        <f t="shared" si="141"/>
        <v>0</v>
      </c>
      <c r="AD139" s="376">
        <f t="shared" si="141"/>
        <v>0</v>
      </c>
      <c r="AE139" s="376">
        <f t="shared" si="141"/>
        <v>0</v>
      </c>
      <c r="AF139" s="377">
        <f t="shared" si="141"/>
        <v>0</v>
      </c>
      <c r="AG139" s="378">
        <f t="shared" si="141"/>
        <v>0</v>
      </c>
      <c r="AH139" s="373">
        <f t="shared" si="141"/>
        <v>0</v>
      </c>
      <c r="AI139" s="374">
        <f t="shared" si="141"/>
        <v>0</v>
      </c>
      <c r="AJ139" s="374">
        <f t="shared" si="141"/>
        <v>0</v>
      </c>
      <c r="AK139" s="374">
        <f t="shared" si="141"/>
        <v>0</v>
      </c>
      <c r="AL139" s="375">
        <f t="shared" si="141"/>
        <v>0</v>
      </c>
      <c r="AM139" s="375">
        <f t="shared" si="142"/>
        <v>0</v>
      </c>
      <c r="AN139" s="375">
        <f t="shared" si="142"/>
        <v>0</v>
      </c>
      <c r="AO139" s="375">
        <f t="shared" si="142"/>
        <v>0</v>
      </c>
      <c r="AP139" s="375">
        <f t="shared" si="142"/>
        <v>0</v>
      </c>
      <c r="AQ139" s="375">
        <f t="shared" si="142"/>
        <v>0</v>
      </c>
      <c r="AR139" s="375">
        <f t="shared" si="142"/>
        <v>0</v>
      </c>
      <c r="AS139" s="375">
        <f t="shared" si="142"/>
        <v>0</v>
      </c>
      <c r="AT139" s="375">
        <f t="shared" si="142"/>
        <v>0</v>
      </c>
      <c r="AU139" s="375">
        <f t="shared" si="142"/>
        <v>0</v>
      </c>
      <c r="AV139" s="375">
        <f t="shared" si="142"/>
        <v>0</v>
      </c>
      <c r="AW139" s="375">
        <f t="shared" si="142"/>
        <v>0</v>
      </c>
      <c r="AX139" s="375">
        <f t="shared" si="142"/>
        <v>0</v>
      </c>
      <c r="AY139" s="379">
        <f t="shared" si="142"/>
        <v>0</v>
      </c>
      <c r="AZ139" s="380">
        <f t="shared" si="142"/>
        <v>0</v>
      </c>
      <c r="BB139" s="203">
        <f t="shared" si="110"/>
        <v>0</v>
      </c>
      <c r="BC139" s="204" t="str">
        <f t="shared" si="111"/>
        <v>-</v>
      </c>
    </row>
    <row r="140" spans="2:55" s="2" customFormat="1" ht="12.75" customHeight="1" x14ac:dyDescent="0.25">
      <c r="B140" s="163" t="s">
        <v>298</v>
      </c>
      <c r="C140" s="592" t="s">
        <v>299</v>
      </c>
      <c r="D140" s="582"/>
      <c r="E140" s="582"/>
      <c r="F140" s="642"/>
      <c r="G140" s="371">
        <f>SUM('Priedas 6'!$Z$135,'Priedas 6'!$AC$135,'Priedas 9'!$I$138,'Priedas 9'!$J$138,'Priedas 11'!$Z$136,'Priedas 11'!$AC$136,)</f>
        <v>0</v>
      </c>
      <c r="H140" s="372"/>
      <c r="I140" s="372"/>
      <c r="J140" s="372"/>
      <c r="K140" s="373">
        <f t="shared" si="123"/>
        <v>0</v>
      </c>
      <c r="L140" s="374">
        <f t="shared" si="124"/>
        <v>0</v>
      </c>
      <c r="M140" s="374">
        <f t="shared" si="125"/>
        <v>0</v>
      </c>
      <c r="N140" s="374">
        <f t="shared" si="126"/>
        <v>0</v>
      </c>
      <c r="O140" s="375">
        <f t="shared" si="127"/>
        <v>0</v>
      </c>
      <c r="P140" s="375">
        <f t="shared" si="128"/>
        <v>0</v>
      </c>
      <c r="Q140" s="375">
        <f t="shared" si="129"/>
        <v>0</v>
      </c>
      <c r="R140" s="375">
        <f t="shared" si="130"/>
        <v>0</v>
      </c>
      <c r="S140" s="375">
        <f t="shared" si="131"/>
        <v>0</v>
      </c>
      <c r="T140" s="375">
        <f t="shared" si="132"/>
        <v>0</v>
      </c>
      <c r="U140" s="375">
        <f t="shared" si="133"/>
        <v>0</v>
      </c>
      <c r="V140" s="375">
        <f t="shared" si="134"/>
        <v>0</v>
      </c>
      <c r="W140" s="375">
        <f t="shared" si="135"/>
        <v>0</v>
      </c>
      <c r="X140" s="375">
        <f t="shared" si="136"/>
        <v>0</v>
      </c>
      <c r="Y140" s="375">
        <f t="shared" si="137"/>
        <v>0</v>
      </c>
      <c r="Z140" s="375">
        <f t="shared" si="138"/>
        <v>0</v>
      </c>
      <c r="AA140" s="375">
        <f t="shared" si="139"/>
        <v>0</v>
      </c>
      <c r="AB140" s="375">
        <f t="shared" si="140"/>
        <v>0</v>
      </c>
      <c r="AC140" s="376">
        <f t="shared" si="141"/>
        <v>0</v>
      </c>
      <c r="AD140" s="376">
        <f t="shared" si="141"/>
        <v>0</v>
      </c>
      <c r="AE140" s="376">
        <f t="shared" si="141"/>
        <v>0</v>
      </c>
      <c r="AF140" s="377">
        <f t="shared" si="141"/>
        <v>0</v>
      </c>
      <c r="AG140" s="378">
        <f t="shared" si="141"/>
        <v>0</v>
      </c>
      <c r="AH140" s="373">
        <f t="shared" si="141"/>
        <v>0</v>
      </c>
      <c r="AI140" s="374">
        <f t="shared" si="141"/>
        <v>0</v>
      </c>
      <c r="AJ140" s="374">
        <f t="shared" si="141"/>
        <v>0</v>
      </c>
      <c r="AK140" s="374">
        <f t="shared" si="141"/>
        <v>0</v>
      </c>
      <c r="AL140" s="375">
        <f t="shared" si="141"/>
        <v>0</v>
      </c>
      <c r="AM140" s="375">
        <f t="shared" si="142"/>
        <v>0</v>
      </c>
      <c r="AN140" s="375">
        <f t="shared" si="142"/>
        <v>0</v>
      </c>
      <c r="AO140" s="375">
        <f t="shared" si="142"/>
        <v>0</v>
      </c>
      <c r="AP140" s="375">
        <f t="shared" si="142"/>
        <v>0</v>
      </c>
      <c r="AQ140" s="375">
        <f t="shared" si="142"/>
        <v>0</v>
      </c>
      <c r="AR140" s="375">
        <f t="shared" si="142"/>
        <v>0</v>
      </c>
      <c r="AS140" s="375">
        <f t="shared" si="142"/>
        <v>0</v>
      </c>
      <c r="AT140" s="375">
        <f t="shared" si="142"/>
        <v>0</v>
      </c>
      <c r="AU140" s="375">
        <f t="shared" si="142"/>
        <v>0</v>
      </c>
      <c r="AV140" s="375">
        <f t="shared" si="142"/>
        <v>0</v>
      </c>
      <c r="AW140" s="375">
        <f t="shared" si="142"/>
        <v>0</v>
      </c>
      <c r="AX140" s="375">
        <f t="shared" si="142"/>
        <v>0</v>
      </c>
      <c r="AY140" s="379">
        <f t="shared" si="142"/>
        <v>0</v>
      </c>
      <c r="AZ140" s="380">
        <f t="shared" si="142"/>
        <v>0</v>
      </c>
      <c r="BB140" s="203">
        <f t="shared" si="110"/>
        <v>0</v>
      </c>
      <c r="BC140" s="204" t="str">
        <f t="shared" si="111"/>
        <v>-</v>
      </c>
    </row>
    <row r="141" spans="2:55" s="2" customFormat="1" ht="12.75" customHeight="1" x14ac:dyDescent="0.25">
      <c r="B141" s="163" t="s">
        <v>300</v>
      </c>
      <c r="C141" s="592" t="s">
        <v>301</v>
      </c>
      <c r="D141" s="582"/>
      <c r="E141" s="582"/>
      <c r="F141" s="642"/>
      <c r="G141" s="371">
        <f>SUM('Priedas 6'!$Z$136,'Priedas 6'!$AC$136,'Priedas 9'!$I$139,'Priedas 9'!$J$139,'Priedas 11'!$Z$137,'Priedas 11'!$AC$137,)</f>
        <v>0</v>
      </c>
      <c r="H141" s="372"/>
      <c r="I141" s="372"/>
      <c r="J141" s="372"/>
      <c r="K141" s="373">
        <f t="shared" si="123"/>
        <v>0</v>
      </c>
      <c r="L141" s="374">
        <f t="shared" si="124"/>
        <v>0</v>
      </c>
      <c r="M141" s="374">
        <f t="shared" si="125"/>
        <v>0</v>
      </c>
      <c r="N141" s="374">
        <f t="shared" si="126"/>
        <v>0</v>
      </c>
      <c r="O141" s="375">
        <f t="shared" si="127"/>
        <v>0</v>
      </c>
      <c r="P141" s="375">
        <f t="shared" si="128"/>
        <v>0</v>
      </c>
      <c r="Q141" s="375">
        <f t="shared" si="129"/>
        <v>0</v>
      </c>
      <c r="R141" s="375">
        <f t="shared" si="130"/>
        <v>0</v>
      </c>
      <c r="S141" s="375">
        <f t="shared" si="131"/>
        <v>0</v>
      </c>
      <c r="T141" s="375">
        <f t="shared" si="132"/>
        <v>0</v>
      </c>
      <c r="U141" s="375">
        <f t="shared" si="133"/>
        <v>0</v>
      </c>
      <c r="V141" s="375">
        <f t="shared" si="134"/>
        <v>0</v>
      </c>
      <c r="W141" s="375">
        <f t="shared" si="135"/>
        <v>0</v>
      </c>
      <c r="X141" s="375">
        <f t="shared" si="136"/>
        <v>0</v>
      </c>
      <c r="Y141" s="375">
        <f t="shared" si="137"/>
        <v>0</v>
      </c>
      <c r="Z141" s="375">
        <f t="shared" si="138"/>
        <v>0</v>
      </c>
      <c r="AA141" s="375">
        <f t="shared" si="139"/>
        <v>0</v>
      </c>
      <c r="AB141" s="375">
        <f t="shared" si="140"/>
        <v>0</v>
      </c>
      <c r="AC141" s="376">
        <f t="shared" si="141"/>
        <v>0</v>
      </c>
      <c r="AD141" s="376">
        <f t="shared" si="141"/>
        <v>0</v>
      </c>
      <c r="AE141" s="376">
        <f t="shared" si="141"/>
        <v>0</v>
      </c>
      <c r="AF141" s="377">
        <f t="shared" si="141"/>
        <v>0</v>
      </c>
      <c r="AG141" s="378">
        <f t="shared" si="141"/>
        <v>0</v>
      </c>
      <c r="AH141" s="373">
        <f t="shared" si="141"/>
        <v>0</v>
      </c>
      <c r="AI141" s="374">
        <f t="shared" si="141"/>
        <v>0</v>
      </c>
      <c r="AJ141" s="374">
        <f t="shared" si="141"/>
        <v>0</v>
      </c>
      <c r="AK141" s="374">
        <f t="shared" si="141"/>
        <v>0</v>
      </c>
      <c r="AL141" s="375">
        <f t="shared" si="141"/>
        <v>0</v>
      </c>
      <c r="AM141" s="375">
        <f t="shared" si="142"/>
        <v>0</v>
      </c>
      <c r="AN141" s="375">
        <f t="shared" si="142"/>
        <v>0</v>
      </c>
      <c r="AO141" s="375">
        <f t="shared" si="142"/>
        <v>0</v>
      </c>
      <c r="AP141" s="375">
        <f t="shared" si="142"/>
        <v>0</v>
      </c>
      <c r="AQ141" s="375">
        <f t="shared" si="142"/>
        <v>0</v>
      </c>
      <c r="AR141" s="375">
        <f t="shared" si="142"/>
        <v>0</v>
      </c>
      <c r="AS141" s="375">
        <f t="shared" si="142"/>
        <v>0</v>
      </c>
      <c r="AT141" s="375">
        <f t="shared" si="142"/>
        <v>0</v>
      </c>
      <c r="AU141" s="375">
        <f t="shared" si="142"/>
        <v>0</v>
      </c>
      <c r="AV141" s="375">
        <f t="shared" si="142"/>
        <v>0</v>
      </c>
      <c r="AW141" s="375">
        <f t="shared" si="142"/>
        <v>0</v>
      </c>
      <c r="AX141" s="375">
        <f t="shared" si="142"/>
        <v>0</v>
      </c>
      <c r="AY141" s="379">
        <f t="shared" si="142"/>
        <v>0</v>
      </c>
      <c r="AZ141" s="380">
        <f t="shared" si="142"/>
        <v>0</v>
      </c>
      <c r="BB141" s="203">
        <f t="shared" si="110"/>
        <v>0</v>
      </c>
      <c r="BC141" s="204" t="str">
        <f t="shared" si="111"/>
        <v>-</v>
      </c>
    </row>
    <row r="142" spans="2:55" s="2" customFormat="1" ht="12.75" customHeight="1" x14ac:dyDescent="0.25">
      <c r="B142" s="163" t="s">
        <v>302</v>
      </c>
      <c r="C142" s="592" t="s">
        <v>303</v>
      </c>
      <c r="D142" s="582"/>
      <c r="E142" s="582"/>
      <c r="F142" s="642"/>
      <c r="G142" s="371">
        <f>SUM('Priedas 6'!$Z$137,'Priedas 6'!$AC$137,'Priedas 9'!$I$140,'Priedas 9'!$J$140,'Priedas 11'!$Z$138,'Priedas 11'!$AC$138,)</f>
        <v>0</v>
      </c>
      <c r="H142" s="372"/>
      <c r="I142" s="372"/>
      <c r="J142" s="372"/>
      <c r="K142" s="373">
        <f t="shared" si="123"/>
        <v>0</v>
      </c>
      <c r="L142" s="374">
        <f t="shared" si="124"/>
        <v>0</v>
      </c>
      <c r="M142" s="374">
        <f t="shared" si="125"/>
        <v>0</v>
      </c>
      <c r="N142" s="374">
        <f t="shared" si="126"/>
        <v>0</v>
      </c>
      <c r="O142" s="375">
        <f t="shared" si="127"/>
        <v>0</v>
      </c>
      <c r="P142" s="375">
        <f t="shared" si="128"/>
        <v>0</v>
      </c>
      <c r="Q142" s="375">
        <f t="shared" si="129"/>
        <v>0</v>
      </c>
      <c r="R142" s="375">
        <f t="shared" si="130"/>
        <v>0</v>
      </c>
      <c r="S142" s="375">
        <f t="shared" si="131"/>
        <v>0</v>
      </c>
      <c r="T142" s="375">
        <f t="shared" si="132"/>
        <v>0</v>
      </c>
      <c r="U142" s="375">
        <f t="shared" si="133"/>
        <v>0</v>
      </c>
      <c r="V142" s="375">
        <f t="shared" si="134"/>
        <v>0</v>
      </c>
      <c r="W142" s="375">
        <f t="shared" si="135"/>
        <v>0</v>
      </c>
      <c r="X142" s="375">
        <f t="shared" si="136"/>
        <v>0</v>
      </c>
      <c r="Y142" s="375">
        <f t="shared" si="137"/>
        <v>0</v>
      </c>
      <c r="Z142" s="375">
        <f t="shared" si="138"/>
        <v>0</v>
      </c>
      <c r="AA142" s="375">
        <f t="shared" si="139"/>
        <v>0</v>
      </c>
      <c r="AB142" s="375">
        <f t="shared" si="140"/>
        <v>0</v>
      </c>
      <c r="AC142" s="376">
        <f t="shared" si="141"/>
        <v>0</v>
      </c>
      <c r="AD142" s="376">
        <f t="shared" si="141"/>
        <v>0</v>
      </c>
      <c r="AE142" s="376">
        <f t="shared" si="141"/>
        <v>0</v>
      </c>
      <c r="AF142" s="377">
        <f t="shared" si="141"/>
        <v>0</v>
      </c>
      <c r="AG142" s="378">
        <f t="shared" si="141"/>
        <v>0</v>
      </c>
      <c r="AH142" s="373">
        <f t="shared" si="141"/>
        <v>0</v>
      </c>
      <c r="AI142" s="374">
        <f t="shared" si="141"/>
        <v>0</v>
      </c>
      <c r="AJ142" s="374">
        <f t="shared" si="141"/>
        <v>0</v>
      </c>
      <c r="AK142" s="374">
        <f t="shared" si="141"/>
        <v>0</v>
      </c>
      <c r="AL142" s="375">
        <f t="shared" si="141"/>
        <v>0</v>
      </c>
      <c r="AM142" s="375">
        <f t="shared" si="142"/>
        <v>0</v>
      </c>
      <c r="AN142" s="375">
        <f t="shared" si="142"/>
        <v>0</v>
      </c>
      <c r="AO142" s="375">
        <f t="shared" si="142"/>
        <v>0</v>
      </c>
      <c r="AP142" s="375">
        <f t="shared" si="142"/>
        <v>0</v>
      </c>
      <c r="AQ142" s="375">
        <f t="shared" si="142"/>
        <v>0</v>
      </c>
      <c r="AR142" s="375">
        <f t="shared" si="142"/>
        <v>0</v>
      </c>
      <c r="AS142" s="375">
        <f t="shared" si="142"/>
        <v>0</v>
      </c>
      <c r="AT142" s="375">
        <f t="shared" si="142"/>
        <v>0</v>
      </c>
      <c r="AU142" s="375">
        <f t="shared" si="142"/>
        <v>0</v>
      </c>
      <c r="AV142" s="375">
        <f t="shared" si="142"/>
        <v>0</v>
      </c>
      <c r="AW142" s="375">
        <f t="shared" si="142"/>
        <v>0</v>
      </c>
      <c r="AX142" s="375">
        <f t="shared" si="142"/>
        <v>0</v>
      </c>
      <c r="AY142" s="379">
        <f t="shared" si="142"/>
        <v>0</v>
      </c>
      <c r="AZ142" s="380">
        <f t="shared" si="142"/>
        <v>0</v>
      </c>
      <c r="BB142" s="203">
        <f t="shared" si="110"/>
        <v>0</v>
      </c>
      <c r="BC142" s="204" t="str">
        <f t="shared" si="111"/>
        <v>-</v>
      </c>
    </row>
    <row r="143" spans="2:55" s="2" customFormat="1" ht="12.75" customHeight="1" x14ac:dyDescent="0.25">
      <c r="B143" s="163" t="s">
        <v>304</v>
      </c>
      <c r="C143" s="592" t="s">
        <v>305</v>
      </c>
      <c r="D143" s="582"/>
      <c r="E143" s="582"/>
      <c r="F143" s="642"/>
      <c r="G143" s="371">
        <f>SUM('Priedas 6'!$Z$138,'Priedas 6'!$AC$138,'Priedas 9'!$I$141,'Priedas 9'!$J$141,'Priedas 11'!$Z$139,'Priedas 11'!$AC$139,)</f>
        <v>0</v>
      </c>
      <c r="H143" s="372"/>
      <c r="I143" s="372"/>
      <c r="J143" s="372"/>
      <c r="K143" s="373">
        <f t="shared" si="123"/>
        <v>0</v>
      </c>
      <c r="L143" s="374">
        <f t="shared" si="124"/>
        <v>0</v>
      </c>
      <c r="M143" s="374">
        <f t="shared" si="125"/>
        <v>0</v>
      </c>
      <c r="N143" s="374">
        <f t="shared" si="126"/>
        <v>0</v>
      </c>
      <c r="O143" s="375">
        <f t="shared" si="127"/>
        <v>0</v>
      </c>
      <c r="P143" s="375">
        <f t="shared" si="128"/>
        <v>0</v>
      </c>
      <c r="Q143" s="375">
        <f t="shared" si="129"/>
        <v>0</v>
      </c>
      <c r="R143" s="375">
        <f t="shared" si="130"/>
        <v>0</v>
      </c>
      <c r="S143" s="375">
        <f t="shared" si="131"/>
        <v>0</v>
      </c>
      <c r="T143" s="375">
        <f t="shared" si="132"/>
        <v>0</v>
      </c>
      <c r="U143" s="375">
        <f t="shared" si="133"/>
        <v>0</v>
      </c>
      <c r="V143" s="375">
        <f t="shared" si="134"/>
        <v>0</v>
      </c>
      <c r="W143" s="375">
        <f t="shared" si="135"/>
        <v>0</v>
      </c>
      <c r="X143" s="375">
        <f t="shared" si="136"/>
        <v>0</v>
      </c>
      <c r="Y143" s="375">
        <f t="shared" si="137"/>
        <v>0</v>
      </c>
      <c r="Z143" s="375">
        <f t="shared" si="138"/>
        <v>0</v>
      </c>
      <c r="AA143" s="375">
        <f t="shared" si="139"/>
        <v>0</v>
      </c>
      <c r="AB143" s="375">
        <f t="shared" si="140"/>
        <v>0</v>
      </c>
      <c r="AC143" s="376">
        <f t="shared" si="141"/>
        <v>0</v>
      </c>
      <c r="AD143" s="376">
        <f t="shared" si="141"/>
        <v>0</v>
      </c>
      <c r="AE143" s="376">
        <f t="shared" si="141"/>
        <v>0</v>
      </c>
      <c r="AF143" s="377">
        <f t="shared" si="141"/>
        <v>0</v>
      </c>
      <c r="AG143" s="378">
        <f t="shared" si="141"/>
        <v>0</v>
      </c>
      <c r="AH143" s="373">
        <f t="shared" si="141"/>
        <v>0</v>
      </c>
      <c r="AI143" s="374">
        <f t="shared" si="141"/>
        <v>0</v>
      </c>
      <c r="AJ143" s="374">
        <f t="shared" si="141"/>
        <v>0</v>
      </c>
      <c r="AK143" s="374">
        <f t="shared" si="141"/>
        <v>0</v>
      </c>
      <c r="AL143" s="375">
        <f t="shared" si="141"/>
        <v>0</v>
      </c>
      <c r="AM143" s="375">
        <f t="shared" si="142"/>
        <v>0</v>
      </c>
      <c r="AN143" s="375">
        <f t="shared" si="142"/>
        <v>0</v>
      </c>
      <c r="AO143" s="375">
        <f t="shared" si="142"/>
        <v>0</v>
      </c>
      <c r="AP143" s="375">
        <f t="shared" si="142"/>
        <v>0</v>
      </c>
      <c r="AQ143" s="375">
        <f t="shared" si="142"/>
        <v>0</v>
      </c>
      <c r="AR143" s="375">
        <f t="shared" si="142"/>
        <v>0</v>
      </c>
      <c r="AS143" s="375">
        <f t="shared" si="142"/>
        <v>0</v>
      </c>
      <c r="AT143" s="375">
        <f t="shared" si="142"/>
        <v>0</v>
      </c>
      <c r="AU143" s="375">
        <f t="shared" si="142"/>
        <v>0</v>
      </c>
      <c r="AV143" s="375">
        <f t="shared" si="142"/>
        <v>0</v>
      </c>
      <c r="AW143" s="375">
        <f t="shared" si="142"/>
        <v>0</v>
      </c>
      <c r="AX143" s="375">
        <f t="shared" si="142"/>
        <v>0</v>
      </c>
      <c r="AY143" s="379">
        <f t="shared" si="142"/>
        <v>0</v>
      </c>
      <c r="AZ143" s="380">
        <f t="shared" si="142"/>
        <v>0</v>
      </c>
      <c r="BB143" s="203">
        <f t="shared" si="110"/>
        <v>0</v>
      </c>
      <c r="BC143" s="204" t="str">
        <f t="shared" si="111"/>
        <v>-</v>
      </c>
    </row>
    <row r="144" spans="2:55" s="2" customFormat="1" ht="12.75" customHeight="1" x14ac:dyDescent="0.25">
      <c r="B144" s="163" t="s">
        <v>306</v>
      </c>
      <c r="C144" s="592" t="s">
        <v>307</v>
      </c>
      <c r="D144" s="582"/>
      <c r="E144" s="582"/>
      <c r="F144" s="642"/>
      <c r="G144" s="371">
        <f>SUM('Priedas 6'!$Z$139,'Priedas 6'!$AC$139,'Priedas 9'!$I$142,'Priedas 9'!$J$142,'Priedas 11'!$Z$140,'Priedas 11'!$AC$140,)</f>
        <v>0</v>
      </c>
      <c r="H144" s="372"/>
      <c r="I144" s="372"/>
      <c r="J144" s="372"/>
      <c r="K144" s="373">
        <f t="shared" si="123"/>
        <v>0</v>
      </c>
      <c r="L144" s="374">
        <f t="shared" si="124"/>
        <v>0</v>
      </c>
      <c r="M144" s="374">
        <f t="shared" si="125"/>
        <v>0</v>
      </c>
      <c r="N144" s="374">
        <f t="shared" si="126"/>
        <v>0</v>
      </c>
      <c r="O144" s="375">
        <f t="shared" si="127"/>
        <v>0</v>
      </c>
      <c r="P144" s="375">
        <f t="shared" si="128"/>
        <v>0</v>
      </c>
      <c r="Q144" s="375">
        <f t="shared" si="129"/>
        <v>0</v>
      </c>
      <c r="R144" s="375">
        <f t="shared" si="130"/>
        <v>0</v>
      </c>
      <c r="S144" s="375">
        <f t="shared" si="131"/>
        <v>0</v>
      </c>
      <c r="T144" s="375">
        <f t="shared" si="132"/>
        <v>0</v>
      </c>
      <c r="U144" s="375">
        <f t="shared" si="133"/>
        <v>0</v>
      </c>
      <c r="V144" s="375">
        <f t="shared" si="134"/>
        <v>0</v>
      </c>
      <c r="W144" s="375">
        <f t="shared" si="135"/>
        <v>0</v>
      </c>
      <c r="X144" s="375">
        <f t="shared" si="136"/>
        <v>0</v>
      </c>
      <c r="Y144" s="375">
        <f t="shared" si="137"/>
        <v>0</v>
      </c>
      <c r="Z144" s="375">
        <f t="shared" si="138"/>
        <v>0</v>
      </c>
      <c r="AA144" s="375">
        <f t="shared" si="139"/>
        <v>0</v>
      </c>
      <c r="AB144" s="375">
        <f t="shared" si="140"/>
        <v>0</v>
      </c>
      <c r="AC144" s="376">
        <f t="shared" si="141"/>
        <v>0</v>
      </c>
      <c r="AD144" s="376">
        <f t="shared" si="141"/>
        <v>0</v>
      </c>
      <c r="AE144" s="376">
        <f t="shared" si="141"/>
        <v>0</v>
      </c>
      <c r="AF144" s="377">
        <f t="shared" si="141"/>
        <v>0</v>
      </c>
      <c r="AG144" s="378">
        <f t="shared" si="141"/>
        <v>0</v>
      </c>
      <c r="AH144" s="373">
        <f t="shared" si="141"/>
        <v>0</v>
      </c>
      <c r="AI144" s="374">
        <f t="shared" si="141"/>
        <v>0</v>
      </c>
      <c r="AJ144" s="374">
        <f t="shared" si="141"/>
        <v>0</v>
      </c>
      <c r="AK144" s="374">
        <f t="shared" si="141"/>
        <v>0</v>
      </c>
      <c r="AL144" s="375">
        <f t="shared" si="141"/>
        <v>0</v>
      </c>
      <c r="AM144" s="375">
        <f t="shared" si="142"/>
        <v>0</v>
      </c>
      <c r="AN144" s="375">
        <f t="shared" si="142"/>
        <v>0</v>
      </c>
      <c r="AO144" s="375">
        <f t="shared" si="142"/>
        <v>0</v>
      </c>
      <c r="AP144" s="375">
        <f t="shared" si="142"/>
        <v>0</v>
      </c>
      <c r="AQ144" s="375">
        <f t="shared" si="142"/>
        <v>0</v>
      </c>
      <c r="AR144" s="375">
        <f t="shared" si="142"/>
        <v>0</v>
      </c>
      <c r="AS144" s="375">
        <f t="shared" si="142"/>
        <v>0</v>
      </c>
      <c r="AT144" s="375">
        <f t="shared" si="142"/>
        <v>0</v>
      </c>
      <c r="AU144" s="375">
        <f t="shared" si="142"/>
        <v>0</v>
      </c>
      <c r="AV144" s="375">
        <f t="shared" si="142"/>
        <v>0</v>
      </c>
      <c r="AW144" s="375">
        <f t="shared" si="142"/>
        <v>0</v>
      </c>
      <c r="AX144" s="375">
        <f t="shared" si="142"/>
        <v>0</v>
      </c>
      <c r="AY144" s="379">
        <f t="shared" si="142"/>
        <v>0</v>
      </c>
      <c r="AZ144" s="380">
        <f t="shared" si="142"/>
        <v>0</v>
      </c>
      <c r="BB144" s="203">
        <f t="shared" si="110"/>
        <v>0</v>
      </c>
      <c r="BC144" s="204" t="str">
        <f t="shared" si="111"/>
        <v>-</v>
      </c>
    </row>
    <row r="145" spans="2:55" s="2" customFormat="1" ht="12.75" customHeight="1" x14ac:dyDescent="0.25">
      <c r="B145" s="163" t="s">
        <v>308</v>
      </c>
      <c r="C145" s="592" t="s">
        <v>309</v>
      </c>
      <c r="D145" s="582"/>
      <c r="E145" s="582"/>
      <c r="F145" s="642"/>
      <c r="G145" s="371">
        <f>SUM('Priedas 6'!$Z$140,'Priedas 6'!$AC$140,'Priedas 9'!$I$143,'Priedas 9'!$J$143,'Priedas 11'!$Z$141,'Priedas 11'!$AC$141,)</f>
        <v>0</v>
      </c>
      <c r="H145" s="372"/>
      <c r="I145" s="372"/>
      <c r="J145" s="372"/>
      <c r="K145" s="373">
        <f t="shared" si="123"/>
        <v>0</v>
      </c>
      <c r="L145" s="374">
        <f t="shared" si="124"/>
        <v>0</v>
      </c>
      <c r="M145" s="374">
        <f t="shared" si="125"/>
        <v>0</v>
      </c>
      <c r="N145" s="374">
        <f t="shared" si="126"/>
        <v>0</v>
      </c>
      <c r="O145" s="375">
        <f t="shared" si="127"/>
        <v>0</v>
      </c>
      <c r="P145" s="375">
        <f t="shared" si="128"/>
        <v>0</v>
      </c>
      <c r="Q145" s="375">
        <f t="shared" si="129"/>
        <v>0</v>
      </c>
      <c r="R145" s="375">
        <f t="shared" si="130"/>
        <v>0</v>
      </c>
      <c r="S145" s="375">
        <f t="shared" si="131"/>
        <v>0</v>
      </c>
      <c r="T145" s="375">
        <f t="shared" si="132"/>
        <v>0</v>
      </c>
      <c r="U145" s="375">
        <f t="shared" si="133"/>
        <v>0</v>
      </c>
      <c r="V145" s="375">
        <f t="shared" si="134"/>
        <v>0</v>
      </c>
      <c r="W145" s="375">
        <f t="shared" si="135"/>
        <v>0</v>
      </c>
      <c r="X145" s="375">
        <f t="shared" si="136"/>
        <v>0</v>
      </c>
      <c r="Y145" s="375">
        <f t="shared" si="137"/>
        <v>0</v>
      </c>
      <c r="Z145" s="375">
        <f t="shared" si="138"/>
        <v>0</v>
      </c>
      <c r="AA145" s="375">
        <f t="shared" si="139"/>
        <v>0</v>
      </c>
      <c r="AB145" s="375">
        <f t="shared" si="140"/>
        <v>0</v>
      </c>
      <c r="AC145" s="376">
        <f t="shared" si="141"/>
        <v>0</v>
      </c>
      <c r="AD145" s="376">
        <f t="shared" si="141"/>
        <v>0</v>
      </c>
      <c r="AE145" s="376">
        <f t="shared" si="141"/>
        <v>0</v>
      </c>
      <c r="AF145" s="377">
        <f t="shared" si="141"/>
        <v>0</v>
      </c>
      <c r="AG145" s="378">
        <f t="shared" si="141"/>
        <v>0</v>
      </c>
      <c r="AH145" s="373">
        <f t="shared" si="141"/>
        <v>0</v>
      </c>
      <c r="AI145" s="374">
        <f t="shared" si="141"/>
        <v>0</v>
      </c>
      <c r="AJ145" s="374">
        <f t="shared" si="141"/>
        <v>0</v>
      </c>
      <c r="AK145" s="374">
        <f t="shared" si="141"/>
        <v>0</v>
      </c>
      <c r="AL145" s="375">
        <f t="shared" si="141"/>
        <v>0</v>
      </c>
      <c r="AM145" s="375">
        <f t="shared" si="142"/>
        <v>0</v>
      </c>
      <c r="AN145" s="375">
        <f t="shared" si="142"/>
        <v>0</v>
      </c>
      <c r="AO145" s="375">
        <f t="shared" si="142"/>
        <v>0</v>
      </c>
      <c r="AP145" s="375">
        <f t="shared" si="142"/>
        <v>0</v>
      </c>
      <c r="AQ145" s="375">
        <f t="shared" si="142"/>
        <v>0</v>
      </c>
      <c r="AR145" s="375">
        <f t="shared" si="142"/>
        <v>0</v>
      </c>
      <c r="AS145" s="375">
        <f t="shared" si="142"/>
        <v>0</v>
      </c>
      <c r="AT145" s="375">
        <f t="shared" si="142"/>
        <v>0</v>
      </c>
      <c r="AU145" s="375">
        <f t="shared" si="142"/>
        <v>0</v>
      </c>
      <c r="AV145" s="375">
        <f t="shared" si="142"/>
        <v>0</v>
      </c>
      <c r="AW145" s="375">
        <f t="shared" si="142"/>
        <v>0</v>
      </c>
      <c r="AX145" s="375">
        <f t="shared" si="142"/>
        <v>0</v>
      </c>
      <c r="AY145" s="379">
        <f t="shared" si="142"/>
        <v>0</v>
      </c>
      <c r="AZ145" s="380">
        <f t="shared" si="142"/>
        <v>0</v>
      </c>
      <c r="BB145" s="203">
        <f t="shared" si="110"/>
        <v>0</v>
      </c>
      <c r="BC145" s="204" t="str">
        <f t="shared" si="111"/>
        <v>-</v>
      </c>
    </row>
    <row r="146" spans="2:55" s="2" customFormat="1" ht="12.75" customHeight="1" x14ac:dyDescent="0.25">
      <c r="B146" s="163" t="s">
        <v>398</v>
      </c>
      <c r="C146" s="592" t="str">
        <f>'Priedas 5'!$C$135</f>
        <v>Kitos administravimo sąnaudos (nurodyti)</v>
      </c>
      <c r="D146" s="582"/>
      <c r="E146" s="582"/>
      <c r="F146" s="642"/>
      <c r="G146" s="371">
        <f>SUM('Priedas 6'!$Z$141,'Priedas 6'!$AC$141,'Priedas 9'!$I$144,'Priedas 9'!$J$144,'Priedas 11'!$Z$142,'Priedas 11'!$AC$142,)</f>
        <v>0</v>
      </c>
      <c r="H146" s="372"/>
      <c r="I146" s="372"/>
      <c r="J146" s="372"/>
      <c r="K146" s="373">
        <f t="shared" si="123"/>
        <v>0</v>
      </c>
      <c r="L146" s="374">
        <f t="shared" si="124"/>
        <v>0</v>
      </c>
      <c r="M146" s="374">
        <f t="shared" si="125"/>
        <v>0</v>
      </c>
      <c r="N146" s="374">
        <f t="shared" si="126"/>
        <v>0</v>
      </c>
      <c r="O146" s="375">
        <f t="shared" si="127"/>
        <v>0</v>
      </c>
      <c r="P146" s="375">
        <f t="shared" si="128"/>
        <v>0</v>
      </c>
      <c r="Q146" s="375">
        <f t="shared" si="129"/>
        <v>0</v>
      </c>
      <c r="R146" s="375">
        <f t="shared" si="130"/>
        <v>0</v>
      </c>
      <c r="S146" s="375">
        <f t="shared" si="131"/>
        <v>0</v>
      </c>
      <c r="T146" s="375">
        <f t="shared" si="132"/>
        <v>0</v>
      </c>
      <c r="U146" s="375">
        <f t="shared" si="133"/>
        <v>0</v>
      </c>
      <c r="V146" s="375">
        <f t="shared" si="134"/>
        <v>0</v>
      </c>
      <c r="W146" s="375">
        <f t="shared" si="135"/>
        <v>0</v>
      </c>
      <c r="X146" s="375">
        <f t="shared" si="136"/>
        <v>0</v>
      </c>
      <c r="Y146" s="375">
        <f t="shared" si="137"/>
        <v>0</v>
      </c>
      <c r="Z146" s="375">
        <f t="shared" si="138"/>
        <v>0</v>
      </c>
      <c r="AA146" s="375">
        <f t="shared" si="139"/>
        <v>0</v>
      </c>
      <c r="AB146" s="375">
        <f t="shared" si="140"/>
        <v>0</v>
      </c>
      <c r="AC146" s="376">
        <f t="shared" si="141"/>
        <v>0</v>
      </c>
      <c r="AD146" s="376">
        <f t="shared" si="141"/>
        <v>0</v>
      </c>
      <c r="AE146" s="376">
        <f t="shared" si="141"/>
        <v>0</v>
      </c>
      <c r="AF146" s="377">
        <f t="shared" si="141"/>
        <v>0</v>
      </c>
      <c r="AG146" s="378">
        <f t="shared" si="141"/>
        <v>0</v>
      </c>
      <c r="AH146" s="373">
        <f t="shared" si="141"/>
        <v>0</v>
      </c>
      <c r="AI146" s="374">
        <f t="shared" si="141"/>
        <v>0</v>
      </c>
      <c r="AJ146" s="374">
        <f t="shared" si="141"/>
        <v>0</v>
      </c>
      <c r="AK146" s="374">
        <f t="shared" si="141"/>
        <v>0</v>
      </c>
      <c r="AL146" s="375">
        <f t="shared" si="141"/>
        <v>0</v>
      </c>
      <c r="AM146" s="375">
        <f t="shared" si="142"/>
        <v>0</v>
      </c>
      <c r="AN146" s="375">
        <f t="shared" si="142"/>
        <v>0</v>
      </c>
      <c r="AO146" s="375">
        <f t="shared" si="142"/>
        <v>0</v>
      </c>
      <c r="AP146" s="375">
        <f t="shared" si="142"/>
        <v>0</v>
      </c>
      <c r="AQ146" s="375">
        <f t="shared" si="142"/>
        <v>0</v>
      </c>
      <c r="AR146" s="375">
        <f t="shared" si="142"/>
        <v>0</v>
      </c>
      <c r="AS146" s="375">
        <f t="shared" si="142"/>
        <v>0</v>
      </c>
      <c r="AT146" s="375">
        <f t="shared" si="142"/>
        <v>0</v>
      </c>
      <c r="AU146" s="375">
        <f t="shared" si="142"/>
        <v>0</v>
      </c>
      <c r="AV146" s="375">
        <f t="shared" si="142"/>
        <v>0</v>
      </c>
      <c r="AW146" s="375">
        <f t="shared" si="142"/>
        <v>0</v>
      </c>
      <c r="AX146" s="375">
        <f t="shared" si="142"/>
        <v>0</v>
      </c>
      <c r="AY146" s="379">
        <f t="shared" si="142"/>
        <v>0</v>
      </c>
      <c r="AZ146" s="380">
        <f t="shared" si="142"/>
        <v>0</v>
      </c>
      <c r="BB146" s="203">
        <f t="shared" si="110"/>
        <v>0</v>
      </c>
      <c r="BC146" s="204" t="str">
        <f t="shared" si="111"/>
        <v>-</v>
      </c>
    </row>
    <row r="147" spans="2:55" s="2" customFormat="1" ht="12.75" customHeight="1" x14ac:dyDescent="0.25">
      <c r="B147" s="163" t="s">
        <v>399</v>
      </c>
      <c r="C147" s="592" t="str">
        <f>'Priedas 5'!$C$136</f>
        <v/>
      </c>
      <c r="D147" s="582"/>
      <c r="E147" s="582"/>
      <c r="F147" s="642"/>
      <c r="G147" s="371">
        <f>SUM('Priedas 6'!$Z$142,'Priedas 6'!$AC$142,'Priedas 9'!$I$145,'Priedas 9'!$J$145,'Priedas 11'!$Z$143,'Priedas 11'!$AC$143,)</f>
        <v>0</v>
      </c>
      <c r="H147" s="372"/>
      <c r="I147" s="372"/>
      <c r="J147" s="372"/>
      <c r="K147" s="373">
        <f t="shared" si="123"/>
        <v>0</v>
      </c>
      <c r="L147" s="374">
        <f t="shared" si="124"/>
        <v>0</v>
      </c>
      <c r="M147" s="374">
        <f t="shared" si="125"/>
        <v>0</v>
      </c>
      <c r="N147" s="374">
        <f t="shared" si="126"/>
        <v>0</v>
      </c>
      <c r="O147" s="375">
        <f t="shared" si="127"/>
        <v>0</v>
      </c>
      <c r="P147" s="375">
        <f t="shared" si="128"/>
        <v>0</v>
      </c>
      <c r="Q147" s="375">
        <f t="shared" si="129"/>
        <v>0</v>
      </c>
      <c r="R147" s="375">
        <f t="shared" si="130"/>
        <v>0</v>
      </c>
      <c r="S147" s="375">
        <f t="shared" si="131"/>
        <v>0</v>
      </c>
      <c r="T147" s="375">
        <f t="shared" si="132"/>
        <v>0</v>
      </c>
      <c r="U147" s="375">
        <f t="shared" si="133"/>
        <v>0</v>
      </c>
      <c r="V147" s="375">
        <f t="shared" si="134"/>
        <v>0</v>
      </c>
      <c r="W147" s="375">
        <f t="shared" si="135"/>
        <v>0</v>
      </c>
      <c r="X147" s="375">
        <f t="shared" si="136"/>
        <v>0</v>
      </c>
      <c r="Y147" s="375">
        <f t="shared" si="137"/>
        <v>0</v>
      </c>
      <c r="Z147" s="375">
        <f t="shared" si="138"/>
        <v>0</v>
      </c>
      <c r="AA147" s="375">
        <f t="shared" si="139"/>
        <v>0</v>
      </c>
      <c r="AB147" s="375">
        <f t="shared" si="140"/>
        <v>0</v>
      </c>
      <c r="AC147" s="376">
        <f t="shared" si="141"/>
        <v>0</v>
      </c>
      <c r="AD147" s="376">
        <f t="shared" si="141"/>
        <v>0</v>
      </c>
      <c r="AE147" s="376">
        <f t="shared" si="141"/>
        <v>0</v>
      </c>
      <c r="AF147" s="377">
        <f t="shared" si="141"/>
        <v>0</v>
      </c>
      <c r="AG147" s="378">
        <f t="shared" si="141"/>
        <v>0</v>
      </c>
      <c r="AH147" s="373">
        <f t="shared" si="141"/>
        <v>0</v>
      </c>
      <c r="AI147" s="374">
        <f t="shared" si="141"/>
        <v>0</v>
      </c>
      <c r="AJ147" s="374">
        <f t="shared" si="141"/>
        <v>0</v>
      </c>
      <c r="AK147" s="374">
        <f t="shared" si="141"/>
        <v>0</v>
      </c>
      <c r="AL147" s="375">
        <f t="shared" si="141"/>
        <v>0</v>
      </c>
      <c r="AM147" s="375">
        <f t="shared" si="142"/>
        <v>0</v>
      </c>
      <c r="AN147" s="375">
        <f t="shared" si="142"/>
        <v>0</v>
      </c>
      <c r="AO147" s="375">
        <f t="shared" si="142"/>
        <v>0</v>
      </c>
      <c r="AP147" s="375">
        <f t="shared" si="142"/>
        <v>0</v>
      </c>
      <c r="AQ147" s="375">
        <f t="shared" si="142"/>
        <v>0</v>
      </c>
      <c r="AR147" s="375">
        <f t="shared" si="142"/>
        <v>0</v>
      </c>
      <c r="AS147" s="375">
        <f t="shared" si="142"/>
        <v>0</v>
      </c>
      <c r="AT147" s="375">
        <f t="shared" si="142"/>
        <v>0</v>
      </c>
      <c r="AU147" s="375">
        <f t="shared" si="142"/>
        <v>0</v>
      </c>
      <c r="AV147" s="375">
        <f t="shared" si="142"/>
        <v>0</v>
      </c>
      <c r="AW147" s="375">
        <f t="shared" si="142"/>
        <v>0</v>
      </c>
      <c r="AX147" s="375">
        <f t="shared" si="142"/>
        <v>0</v>
      </c>
      <c r="AY147" s="379">
        <f t="shared" si="142"/>
        <v>0</v>
      </c>
      <c r="AZ147" s="380">
        <f t="shared" si="142"/>
        <v>0</v>
      </c>
      <c r="BB147" s="203">
        <f t="shared" si="110"/>
        <v>0</v>
      </c>
      <c r="BC147" s="204" t="str">
        <f t="shared" si="111"/>
        <v>-</v>
      </c>
    </row>
    <row r="148" spans="2:55" s="2" customFormat="1" ht="12.75" customHeight="1" x14ac:dyDescent="0.25">
      <c r="B148" s="163" t="s">
        <v>400</v>
      </c>
      <c r="C148" s="592" t="str">
        <f>'Priedas 5'!$C$137</f>
        <v/>
      </c>
      <c r="D148" s="582"/>
      <c r="E148" s="582"/>
      <c r="F148" s="642"/>
      <c r="G148" s="371">
        <f>SUM('Priedas 6'!$Z$143,'Priedas 6'!$AC$143,'Priedas 9'!$I$146,'Priedas 9'!$J$146,'Priedas 11'!$Z$144,'Priedas 11'!$AC$144,)</f>
        <v>0</v>
      </c>
      <c r="H148" s="372"/>
      <c r="I148" s="372"/>
      <c r="J148" s="372"/>
      <c r="K148" s="373">
        <f t="shared" si="123"/>
        <v>0</v>
      </c>
      <c r="L148" s="374">
        <f t="shared" si="124"/>
        <v>0</v>
      </c>
      <c r="M148" s="374">
        <f t="shared" si="125"/>
        <v>0</v>
      </c>
      <c r="N148" s="374">
        <f t="shared" si="126"/>
        <v>0</v>
      </c>
      <c r="O148" s="375">
        <f t="shared" si="127"/>
        <v>0</v>
      </c>
      <c r="P148" s="375">
        <f t="shared" si="128"/>
        <v>0</v>
      </c>
      <c r="Q148" s="375">
        <f t="shared" si="129"/>
        <v>0</v>
      </c>
      <c r="R148" s="375">
        <f t="shared" si="130"/>
        <v>0</v>
      </c>
      <c r="S148" s="375">
        <f t="shared" si="131"/>
        <v>0</v>
      </c>
      <c r="T148" s="375">
        <f t="shared" si="132"/>
        <v>0</v>
      </c>
      <c r="U148" s="375">
        <f t="shared" si="133"/>
        <v>0</v>
      </c>
      <c r="V148" s="375">
        <f t="shared" si="134"/>
        <v>0</v>
      </c>
      <c r="W148" s="375">
        <f t="shared" si="135"/>
        <v>0</v>
      </c>
      <c r="X148" s="375">
        <f t="shared" si="136"/>
        <v>0</v>
      </c>
      <c r="Y148" s="375">
        <f t="shared" si="137"/>
        <v>0</v>
      </c>
      <c r="Z148" s="375">
        <f t="shared" si="138"/>
        <v>0</v>
      </c>
      <c r="AA148" s="375">
        <f t="shared" si="139"/>
        <v>0</v>
      </c>
      <c r="AB148" s="375">
        <f t="shared" si="140"/>
        <v>0</v>
      </c>
      <c r="AC148" s="376">
        <f t="shared" si="141"/>
        <v>0</v>
      </c>
      <c r="AD148" s="376">
        <f t="shared" si="141"/>
        <v>0</v>
      </c>
      <c r="AE148" s="376">
        <f t="shared" si="141"/>
        <v>0</v>
      </c>
      <c r="AF148" s="377">
        <f t="shared" si="141"/>
        <v>0</v>
      </c>
      <c r="AG148" s="378">
        <f t="shared" si="141"/>
        <v>0</v>
      </c>
      <c r="AH148" s="373">
        <f t="shared" si="141"/>
        <v>0</v>
      </c>
      <c r="AI148" s="374">
        <f t="shared" si="141"/>
        <v>0</v>
      </c>
      <c r="AJ148" s="374">
        <f t="shared" si="141"/>
        <v>0</v>
      </c>
      <c r="AK148" s="374">
        <f t="shared" si="141"/>
        <v>0</v>
      </c>
      <c r="AL148" s="375">
        <f t="shared" si="141"/>
        <v>0</v>
      </c>
      <c r="AM148" s="375">
        <f t="shared" si="142"/>
        <v>0</v>
      </c>
      <c r="AN148" s="375">
        <f t="shared" si="142"/>
        <v>0</v>
      </c>
      <c r="AO148" s="375">
        <f t="shared" si="142"/>
        <v>0</v>
      </c>
      <c r="AP148" s="375">
        <f t="shared" si="142"/>
        <v>0</v>
      </c>
      <c r="AQ148" s="375">
        <f t="shared" si="142"/>
        <v>0</v>
      </c>
      <c r="AR148" s="375">
        <f t="shared" si="142"/>
        <v>0</v>
      </c>
      <c r="AS148" s="375">
        <f t="shared" si="142"/>
        <v>0</v>
      </c>
      <c r="AT148" s="375">
        <f t="shared" si="142"/>
        <v>0</v>
      </c>
      <c r="AU148" s="375">
        <f t="shared" si="142"/>
        <v>0</v>
      </c>
      <c r="AV148" s="375">
        <f t="shared" si="142"/>
        <v>0</v>
      </c>
      <c r="AW148" s="375">
        <f t="shared" si="142"/>
        <v>0</v>
      </c>
      <c r="AX148" s="375">
        <f t="shared" si="142"/>
        <v>0</v>
      </c>
      <c r="AY148" s="379">
        <f t="shared" si="142"/>
        <v>0</v>
      </c>
      <c r="AZ148" s="380">
        <f t="shared" si="142"/>
        <v>0</v>
      </c>
      <c r="BB148" s="203">
        <f t="shared" si="110"/>
        <v>0</v>
      </c>
      <c r="BC148" s="204" t="str">
        <f t="shared" si="111"/>
        <v>-</v>
      </c>
    </row>
    <row r="149" spans="2:55" s="2" customFormat="1" ht="12.75" customHeight="1" x14ac:dyDescent="0.25">
      <c r="B149" s="155" t="s">
        <v>314</v>
      </c>
      <c r="C149" s="799" t="s">
        <v>315</v>
      </c>
      <c r="D149" s="800"/>
      <c r="E149" s="800"/>
      <c r="F149" s="801"/>
      <c r="G149" s="371">
        <f>SUM('Priedas 6'!$Z$144,'Priedas 6'!$AC$144,'Priedas 9'!$I$147,'Priedas 9'!$J$147,'Priedas 11'!$Z$145,'Priedas 11'!$AC$145,)</f>
        <v>0</v>
      </c>
      <c r="H149" s="371">
        <f t="shared" ref="H149:AZ149" si="143">SUM(H150:H159)</f>
        <v>0</v>
      </c>
      <c r="I149" s="371">
        <f t="shared" si="143"/>
        <v>0</v>
      </c>
      <c r="J149" s="371">
        <f t="shared" si="143"/>
        <v>0</v>
      </c>
      <c r="K149" s="364">
        <f t="shared" si="143"/>
        <v>0</v>
      </c>
      <c r="L149" s="365">
        <f t="shared" si="143"/>
        <v>0</v>
      </c>
      <c r="M149" s="365">
        <f t="shared" si="143"/>
        <v>0</v>
      </c>
      <c r="N149" s="365">
        <f t="shared" si="143"/>
        <v>0</v>
      </c>
      <c r="O149" s="366">
        <f t="shared" si="143"/>
        <v>0</v>
      </c>
      <c r="P149" s="366">
        <f t="shared" si="143"/>
        <v>0</v>
      </c>
      <c r="Q149" s="366">
        <f t="shared" si="143"/>
        <v>0</v>
      </c>
      <c r="R149" s="366">
        <f t="shared" si="143"/>
        <v>0</v>
      </c>
      <c r="S149" s="366">
        <f t="shared" si="143"/>
        <v>0</v>
      </c>
      <c r="T149" s="366">
        <f t="shared" si="143"/>
        <v>0</v>
      </c>
      <c r="U149" s="366">
        <f t="shared" si="143"/>
        <v>0</v>
      </c>
      <c r="V149" s="366">
        <f t="shared" si="143"/>
        <v>0</v>
      </c>
      <c r="W149" s="366">
        <f t="shared" si="143"/>
        <v>0</v>
      </c>
      <c r="X149" s="366">
        <f t="shared" si="143"/>
        <v>0</v>
      </c>
      <c r="Y149" s="366">
        <f t="shared" si="143"/>
        <v>0</v>
      </c>
      <c r="Z149" s="366">
        <f t="shared" si="143"/>
        <v>0</v>
      </c>
      <c r="AA149" s="366">
        <f t="shared" si="143"/>
        <v>0</v>
      </c>
      <c r="AB149" s="366">
        <f t="shared" si="143"/>
        <v>0</v>
      </c>
      <c r="AC149" s="366">
        <f t="shared" si="143"/>
        <v>0</v>
      </c>
      <c r="AD149" s="366">
        <f t="shared" si="143"/>
        <v>0</v>
      </c>
      <c r="AE149" s="366">
        <f t="shared" si="143"/>
        <v>0</v>
      </c>
      <c r="AF149" s="367">
        <f t="shared" si="143"/>
        <v>0</v>
      </c>
      <c r="AG149" s="368">
        <f t="shared" si="143"/>
        <v>0</v>
      </c>
      <c r="AH149" s="369">
        <f t="shared" si="143"/>
        <v>0</v>
      </c>
      <c r="AI149" s="241">
        <f t="shared" si="143"/>
        <v>0</v>
      </c>
      <c r="AJ149" s="241">
        <f t="shared" si="143"/>
        <v>0</v>
      </c>
      <c r="AK149" s="241">
        <f t="shared" si="143"/>
        <v>0</v>
      </c>
      <c r="AL149" s="242">
        <f t="shared" si="143"/>
        <v>0</v>
      </c>
      <c r="AM149" s="242">
        <f t="shared" si="143"/>
        <v>0</v>
      </c>
      <c r="AN149" s="242">
        <f t="shared" si="143"/>
        <v>0</v>
      </c>
      <c r="AO149" s="242">
        <f t="shared" si="143"/>
        <v>0</v>
      </c>
      <c r="AP149" s="242">
        <f t="shared" si="143"/>
        <v>0</v>
      </c>
      <c r="AQ149" s="242">
        <f t="shared" si="143"/>
        <v>0</v>
      </c>
      <c r="AR149" s="242">
        <f t="shared" si="143"/>
        <v>0</v>
      </c>
      <c r="AS149" s="242">
        <f t="shared" si="143"/>
        <v>0</v>
      </c>
      <c r="AT149" s="242">
        <f t="shared" si="143"/>
        <v>0</v>
      </c>
      <c r="AU149" s="242">
        <f t="shared" si="143"/>
        <v>0</v>
      </c>
      <c r="AV149" s="242">
        <f t="shared" si="143"/>
        <v>0</v>
      </c>
      <c r="AW149" s="242">
        <f t="shared" si="143"/>
        <v>0</v>
      </c>
      <c r="AX149" s="242">
        <f t="shared" si="143"/>
        <v>0</v>
      </c>
      <c r="AY149" s="243">
        <f t="shared" si="143"/>
        <v>0</v>
      </c>
      <c r="AZ149" s="370">
        <f t="shared" si="143"/>
        <v>0</v>
      </c>
      <c r="BB149" s="203">
        <f t="shared" si="110"/>
        <v>0</v>
      </c>
      <c r="BC149" s="204" t="str">
        <f t="shared" si="111"/>
        <v>-</v>
      </c>
    </row>
    <row r="150" spans="2:55" s="2" customFormat="1" ht="12.75" customHeight="1" x14ac:dyDescent="0.25">
      <c r="B150" s="163" t="s">
        <v>316</v>
      </c>
      <c r="C150" s="592" t="s">
        <v>317</v>
      </c>
      <c r="D150" s="582"/>
      <c r="E150" s="582"/>
      <c r="F150" s="642"/>
      <c r="G150" s="371">
        <f>SUM('Priedas 6'!$Z$145,'Priedas 6'!$AC$145,'Priedas 9'!$I$148,'Priedas 9'!$J$148,'Priedas 11'!$Z$146,'Priedas 11'!$AC$146,)</f>
        <v>0</v>
      </c>
      <c r="H150" s="372"/>
      <c r="I150" s="372"/>
      <c r="J150" s="372"/>
      <c r="K150" s="373">
        <f t="shared" ref="K150:K159" si="144">SUM(AH150)</f>
        <v>0</v>
      </c>
      <c r="L150" s="374">
        <f t="shared" ref="L150:L159" si="145">SUM(AI150)</f>
        <v>0</v>
      </c>
      <c r="M150" s="374">
        <f t="shared" ref="M150:M159" si="146">SUM(AJ150)</f>
        <v>0</v>
      </c>
      <c r="N150" s="374">
        <f t="shared" ref="N150:N159" si="147">SUM(AK150)</f>
        <v>0</v>
      </c>
      <c r="O150" s="375">
        <f t="shared" ref="O150:O159" si="148">SUM(AL150)</f>
        <v>0</v>
      </c>
      <c r="P150" s="375">
        <f t="shared" ref="P150:P159" si="149">SUM(AM150)</f>
        <v>0</v>
      </c>
      <c r="Q150" s="375">
        <f t="shared" ref="Q150:Q159" si="150">SUM(AN150)</f>
        <v>0</v>
      </c>
      <c r="R150" s="375">
        <f t="shared" ref="R150:R159" si="151">SUM(AO150)</f>
        <v>0</v>
      </c>
      <c r="S150" s="375">
        <f t="shared" ref="S150:S159" si="152">SUM(AP150)</f>
        <v>0</v>
      </c>
      <c r="T150" s="375">
        <f t="shared" ref="T150:T159" si="153">SUM(AQ150)</f>
        <v>0</v>
      </c>
      <c r="U150" s="375">
        <f t="shared" ref="U150:U159" si="154">SUM(AR150)</f>
        <v>0</v>
      </c>
      <c r="V150" s="375">
        <f t="shared" ref="V150:V159" si="155">SUM(AS150)</f>
        <v>0</v>
      </c>
      <c r="W150" s="375">
        <f t="shared" ref="W150:W159" si="156">SUM(AT150)</f>
        <v>0</v>
      </c>
      <c r="X150" s="375">
        <f t="shared" ref="X150:X159" si="157">SUM(AU150)</f>
        <v>0</v>
      </c>
      <c r="Y150" s="375">
        <f t="shared" ref="Y150:Y159" si="158">SUM(AV150)</f>
        <v>0</v>
      </c>
      <c r="Z150" s="375">
        <f t="shared" ref="Z150:Z159" si="159">SUM(AW150)</f>
        <v>0</v>
      </c>
      <c r="AA150" s="375">
        <f t="shared" ref="AA150:AA159" si="160">SUM(AX150)</f>
        <v>0</v>
      </c>
      <c r="AB150" s="375">
        <f t="shared" ref="AB150:AB159" si="161">SUM(AY150)</f>
        <v>0</v>
      </c>
      <c r="AC150" s="376">
        <f t="shared" ref="AC150:AL159" si="162">IFERROR(($H150*(AC$20/$H$20)),"0")+IFERROR(($I150*(AC$21/$I$21)),"0")+IFERROR(($J150*(AC$22/$J$22)),"0")</f>
        <v>0</v>
      </c>
      <c r="AD150" s="376">
        <f t="shared" si="162"/>
        <v>0</v>
      </c>
      <c r="AE150" s="376">
        <f t="shared" si="162"/>
        <v>0</v>
      </c>
      <c r="AF150" s="377">
        <f t="shared" si="162"/>
        <v>0</v>
      </c>
      <c r="AG150" s="378">
        <f t="shared" si="162"/>
        <v>0</v>
      </c>
      <c r="AH150" s="373">
        <f t="shared" si="162"/>
        <v>0</v>
      </c>
      <c r="AI150" s="374">
        <f t="shared" si="162"/>
        <v>0</v>
      </c>
      <c r="AJ150" s="374">
        <f t="shared" si="162"/>
        <v>0</v>
      </c>
      <c r="AK150" s="374">
        <f t="shared" si="162"/>
        <v>0</v>
      </c>
      <c r="AL150" s="375">
        <f t="shared" si="162"/>
        <v>0</v>
      </c>
      <c r="AM150" s="375">
        <f t="shared" ref="AM150:AZ159" si="163">IFERROR(($H150*(AM$20/$H$20)),"0")+IFERROR(($I150*(AM$21/$I$21)),"0")+IFERROR(($J150*(AM$22/$J$22)),"0")</f>
        <v>0</v>
      </c>
      <c r="AN150" s="375">
        <f t="shared" si="163"/>
        <v>0</v>
      </c>
      <c r="AO150" s="375">
        <f t="shared" si="163"/>
        <v>0</v>
      </c>
      <c r="AP150" s="375">
        <f t="shared" si="163"/>
        <v>0</v>
      </c>
      <c r="AQ150" s="375">
        <f t="shared" si="163"/>
        <v>0</v>
      </c>
      <c r="AR150" s="375">
        <f t="shared" si="163"/>
        <v>0</v>
      </c>
      <c r="AS150" s="375">
        <f t="shared" si="163"/>
        <v>0</v>
      </c>
      <c r="AT150" s="375">
        <f t="shared" si="163"/>
        <v>0</v>
      </c>
      <c r="AU150" s="375">
        <f t="shared" si="163"/>
        <v>0</v>
      </c>
      <c r="AV150" s="375">
        <f t="shared" si="163"/>
        <v>0</v>
      </c>
      <c r="AW150" s="375">
        <f t="shared" si="163"/>
        <v>0</v>
      </c>
      <c r="AX150" s="375">
        <f t="shared" si="163"/>
        <v>0</v>
      </c>
      <c r="AY150" s="379">
        <f t="shared" si="163"/>
        <v>0</v>
      </c>
      <c r="AZ150" s="380">
        <f t="shared" si="163"/>
        <v>0</v>
      </c>
      <c r="BB150" s="203">
        <f t="shared" si="110"/>
        <v>0</v>
      </c>
      <c r="BC150" s="204" t="str">
        <f t="shared" si="111"/>
        <v>-</v>
      </c>
    </row>
    <row r="151" spans="2:55" s="2" customFormat="1" ht="15" customHeight="1" x14ac:dyDescent="0.25">
      <c r="B151" s="163" t="s">
        <v>318</v>
      </c>
      <c r="C151" s="592" t="s">
        <v>319</v>
      </c>
      <c r="D151" s="582"/>
      <c r="E151" s="582"/>
      <c r="F151" s="642"/>
      <c r="G151" s="371">
        <f>SUM('Priedas 6'!$Z$146,'Priedas 6'!$AC$146,'Priedas 9'!$I$149,'Priedas 9'!$J$149,'Priedas 11'!$Z$147,'Priedas 11'!$AC$147,)</f>
        <v>0</v>
      </c>
      <c r="H151" s="372"/>
      <c r="I151" s="372"/>
      <c r="J151" s="372"/>
      <c r="K151" s="373">
        <f t="shared" si="144"/>
        <v>0</v>
      </c>
      <c r="L151" s="374">
        <f t="shared" si="145"/>
        <v>0</v>
      </c>
      <c r="M151" s="374">
        <f t="shared" si="146"/>
        <v>0</v>
      </c>
      <c r="N151" s="374">
        <f t="shared" si="147"/>
        <v>0</v>
      </c>
      <c r="O151" s="375">
        <f t="shared" si="148"/>
        <v>0</v>
      </c>
      <c r="P151" s="375">
        <f t="shared" si="149"/>
        <v>0</v>
      </c>
      <c r="Q151" s="375">
        <f t="shared" si="150"/>
        <v>0</v>
      </c>
      <c r="R151" s="375">
        <f t="shared" si="151"/>
        <v>0</v>
      </c>
      <c r="S151" s="375">
        <f t="shared" si="152"/>
        <v>0</v>
      </c>
      <c r="T151" s="375">
        <f t="shared" si="153"/>
        <v>0</v>
      </c>
      <c r="U151" s="375">
        <f t="shared" si="154"/>
        <v>0</v>
      </c>
      <c r="V151" s="375">
        <f t="shared" si="155"/>
        <v>0</v>
      </c>
      <c r="W151" s="375">
        <f t="shared" si="156"/>
        <v>0</v>
      </c>
      <c r="X151" s="375">
        <f t="shared" si="157"/>
        <v>0</v>
      </c>
      <c r="Y151" s="375">
        <f t="shared" si="158"/>
        <v>0</v>
      </c>
      <c r="Z151" s="375">
        <f t="shared" si="159"/>
        <v>0</v>
      </c>
      <c r="AA151" s="375">
        <f t="shared" si="160"/>
        <v>0</v>
      </c>
      <c r="AB151" s="375">
        <f t="shared" si="161"/>
        <v>0</v>
      </c>
      <c r="AC151" s="376">
        <f t="shared" si="162"/>
        <v>0</v>
      </c>
      <c r="AD151" s="376">
        <f t="shared" si="162"/>
        <v>0</v>
      </c>
      <c r="AE151" s="376">
        <f t="shared" si="162"/>
        <v>0</v>
      </c>
      <c r="AF151" s="377">
        <f t="shared" si="162"/>
        <v>0</v>
      </c>
      <c r="AG151" s="378">
        <f t="shared" si="162"/>
        <v>0</v>
      </c>
      <c r="AH151" s="373">
        <f t="shared" si="162"/>
        <v>0</v>
      </c>
      <c r="AI151" s="374">
        <f t="shared" si="162"/>
        <v>0</v>
      </c>
      <c r="AJ151" s="374">
        <f t="shared" si="162"/>
        <v>0</v>
      </c>
      <c r="AK151" s="374">
        <f t="shared" si="162"/>
        <v>0</v>
      </c>
      <c r="AL151" s="375">
        <f t="shared" si="162"/>
        <v>0</v>
      </c>
      <c r="AM151" s="375">
        <f t="shared" si="163"/>
        <v>0</v>
      </c>
      <c r="AN151" s="375">
        <f t="shared" si="163"/>
        <v>0</v>
      </c>
      <c r="AO151" s="375">
        <f t="shared" si="163"/>
        <v>0</v>
      </c>
      <c r="AP151" s="375">
        <f t="shared" si="163"/>
        <v>0</v>
      </c>
      <c r="AQ151" s="375">
        <f t="shared" si="163"/>
        <v>0</v>
      </c>
      <c r="AR151" s="375">
        <f t="shared" si="163"/>
        <v>0</v>
      </c>
      <c r="AS151" s="375">
        <f t="shared" si="163"/>
        <v>0</v>
      </c>
      <c r="AT151" s="375">
        <f t="shared" si="163"/>
        <v>0</v>
      </c>
      <c r="AU151" s="375">
        <f t="shared" si="163"/>
        <v>0</v>
      </c>
      <c r="AV151" s="375">
        <f t="shared" si="163"/>
        <v>0</v>
      </c>
      <c r="AW151" s="375">
        <f t="shared" si="163"/>
        <v>0</v>
      </c>
      <c r="AX151" s="375">
        <f t="shared" si="163"/>
        <v>0</v>
      </c>
      <c r="AY151" s="379">
        <f t="shared" si="163"/>
        <v>0</v>
      </c>
      <c r="AZ151" s="380">
        <f t="shared" si="163"/>
        <v>0</v>
      </c>
      <c r="BB151" s="203">
        <f t="shared" ref="BB151:BB180" si="164">G151-SUM(H151:J151)</f>
        <v>0</v>
      </c>
      <c r="BC151" s="204" t="str">
        <f t="shared" ref="BC151:BC180" si="165">IF(BB151&gt;0.5,"Prašome paskirstyti likusias sąnaudas",IF(BB151&lt;-0.5,"Paskirstėte daugiau sąnaudų negu yra priskirta šiam pogrupiui","-"))</f>
        <v>-</v>
      </c>
    </row>
    <row r="152" spans="2:55" s="2" customFormat="1" ht="12.75" customHeight="1" x14ac:dyDescent="0.25">
      <c r="B152" s="163" t="s">
        <v>320</v>
      </c>
      <c r="C152" s="592" t="s">
        <v>321</v>
      </c>
      <c r="D152" s="582"/>
      <c r="E152" s="582"/>
      <c r="F152" s="642"/>
      <c r="G152" s="371">
        <f>SUM('Priedas 6'!$Z$147,'Priedas 6'!$AC$147,'Priedas 9'!$I$150,'Priedas 9'!$J$150,'Priedas 11'!$Z$148,'Priedas 11'!$AC$148,)</f>
        <v>0</v>
      </c>
      <c r="H152" s="372"/>
      <c r="I152" s="372"/>
      <c r="J152" s="372"/>
      <c r="K152" s="373">
        <f t="shared" si="144"/>
        <v>0</v>
      </c>
      <c r="L152" s="374">
        <f t="shared" si="145"/>
        <v>0</v>
      </c>
      <c r="M152" s="374">
        <f t="shared" si="146"/>
        <v>0</v>
      </c>
      <c r="N152" s="374">
        <f t="shared" si="147"/>
        <v>0</v>
      </c>
      <c r="O152" s="375">
        <f t="shared" si="148"/>
        <v>0</v>
      </c>
      <c r="P152" s="375">
        <f t="shared" si="149"/>
        <v>0</v>
      </c>
      <c r="Q152" s="375">
        <f t="shared" si="150"/>
        <v>0</v>
      </c>
      <c r="R152" s="375">
        <f t="shared" si="151"/>
        <v>0</v>
      </c>
      <c r="S152" s="375">
        <f t="shared" si="152"/>
        <v>0</v>
      </c>
      <c r="T152" s="375">
        <f t="shared" si="153"/>
        <v>0</v>
      </c>
      <c r="U152" s="375">
        <f t="shared" si="154"/>
        <v>0</v>
      </c>
      <c r="V152" s="375">
        <f t="shared" si="155"/>
        <v>0</v>
      </c>
      <c r="W152" s="375">
        <f t="shared" si="156"/>
        <v>0</v>
      </c>
      <c r="X152" s="375">
        <f t="shared" si="157"/>
        <v>0</v>
      </c>
      <c r="Y152" s="375">
        <f t="shared" si="158"/>
        <v>0</v>
      </c>
      <c r="Z152" s="375">
        <f t="shared" si="159"/>
        <v>0</v>
      </c>
      <c r="AA152" s="375">
        <f t="shared" si="160"/>
        <v>0</v>
      </c>
      <c r="AB152" s="375">
        <f t="shared" si="161"/>
        <v>0</v>
      </c>
      <c r="AC152" s="376">
        <f t="shared" si="162"/>
        <v>0</v>
      </c>
      <c r="AD152" s="376">
        <f t="shared" si="162"/>
        <v>0</v>
      </c>
      <c r="AE152" s="376">
        <f t="shared" si="162"/>
        <v>0</v>
      </c>
      <c r="AF152" s="377">
        <f t="shared" si="162"/>
        <v>0</v>
      </c>
      <c r="AG152" s="378">
        <f t="shared" si="162"/>
        <v>0</v>
      </c>
      <c r="AH152" s="373">
        <f t="shared" si="162"/>
        <v>0</v>
      </c>
      <c r="AI152" s="374">
        <f t="shared" si="162"/>
        <v>0</v>
      </c>
      <c r="AJ152" s="374">
        <f t="shared" si="162"/>
        <v>0</v>
      </c>
      <c r="AK152" s="374">
        <f t="shared" si="162"/>
        <v>0</v>
      </c>
      <c r="AL152" s="375">
        <f t="shared" si="162"/>
        <v>0</v>
      </c>
      <c r="AM152" s="375">
        <f t="shared" si="163"/>
        <v>0</v>
      </c>
      <c r="AN152" s="375">
        <f t="shared" si="163"/>
        <v>0</v>
      </c>
      <c r="AO152" s="375">
        <f t="shared" si="163"/>
        <v>0</v>
      </c>
      <c r="AP152" s="375">
        <f t="shared" si="163"/>
        <v>0</v>
      </c>
      <c r="AQ152" s="375">
        <f t="shared" si="163"/>
        <v>0</v>
      </c>
      <c r="AR152" s="375">
        <f t="shared" si="163"/>
        <v>0</v>
      </c>
      <c r="AS152" s="375">
        <f t="shared" si="163"/>
        <v>0</v>
      </c>
      <c r="AT152" s="375">
        <f t="shared" si="163"/>
        <v>0</v>
      </c>
      <c r="AU152" s="375">
        <f t="shared" si="163"/>
        <v>0</v>
      </c>
      <c r="AV152" s="375">
        <f t="shared" si="163"/>
        <v>0</v>
      </c>
      <c r="AW152" s="375">
        <f t="shared" si="163"/>
        <v>0</v>
      </c>
      <c r="AX152" s="375">
        <f t="shared" si="163"/>
        <v>0</v>
      </c>
      <c r="AY152" s="379">
        <f t="shared" si="163"/>
        <v>0</v>
      </c>
      <c r="AZ152" s="380">
        <f t="shared" si="163"/>
        <v>0</v>
      </c>
      <c r="BB152" s="203">
        <f t="shared" si="164"/>
        <v>0</v>
      </c>
      <c r="BC152" s="204" t="str">
        <f t="shared" si="165"/>
        <v>-</v>
      </c>
    </row>
    <row r="153" spans="2:55" s="2" customFormat="1" ht="12.75" customHeight="1" x14ac:dyDescent="0.25">
      <c r="B153" s="163" t="s">
        <v>322</v>
      </c>
      <c r="C153" s="592" t="s">
        <v>323</v>
      </c>
      <c r="D153" s="582"/>
      <c r="E153" s="582"/>
      <c r="F153" s="642"/>
      <c r="G153" s="371">
        <f>SUM('Priedas 6'!$Z$148,'Priedas 6'!$AC$148,'Priedas 9'!$I$151,'Priedas 9'!$J$151,'Priedas 11'!$Z$149,'Priedas 11'!$AC$149,)</f>
        <v>0</v>
      </c>
      <c r="H153" s="372"/>
      <c r="I153" s="372"/>
      <c r="J153" s="372"/>
      <c r="K153" s="373">
        <f t="shared" si="144"/>
        <v>0</v>
      </c>
      <c r="L153" s="374">
        <f t="shared" si="145"/>
        <v>0</v>
      </c>
      <c r="M153" s="374">
        <f t="shared" si="146"/>
        <v>0</v>
      </c>
      <c r="N153" s="374">
        <f t="shared" si="147"/>
        <v>0</v>
      </c>
      <c r="O153" s="375">
        <f t="shared" si="148"/>
        <v>0</v>
      </c>
      <c r="P153" s="375">
        <f t="shared" si="149"/>
        <v>0</v>
      </c>
      <c r="Q153" s="375">
        <f t="shared" si="150"/>
        <v>0</v>
      </c>
      <c r="R153" s="375">
        <f t="shared" si="151"/>
        <v>0</v>
      </c>
      <c r="S153" s="375">
        <f t="shared" si="152"/>
        <v>0</v>
      </c>
      <c r="T153" s="375">
        <f t="shared" si="153"/>
        <v>0</v>
      </c>
      <c r="U153" s="375">
        <f t="shared" si="154"/>
        <v>0</v>
      </c>
      <c r="V153" s="375">
        <f t="shared" si="155"/>
        <v>0</v>
      </c>
      <c r="W153" s="375">
        <f t="shared" si="156"/>
        <v>0</v>
      </c>
      <c r="X153" s="375">
        <f t="shared" si="157"/>
        <v>0</v>
      </c>
      <c r="Y153" s="375">
        <f t="shared" si="158"/>
        <v>0</v>
      </c>
      <c r="Z153" s="375">
        <f t="shared" si="159"/>
        <v>0</v>
      </c>
      <c r="AA153" s="375">
        <f t="shared" si="160"/>
        <v>0</v>
      </c>
      <c r="AB153" s="375">
        <f t="shared" si="161"/>
        <v>0</v>
      </c>
      <c r="AC153" s="376">
        <f t="shared" si="162"/>
        <v>0</v>
      </c>
      <c r="AD153" s="376">
        <f t="shared" si="162"/>
        <v>0</v>
      </c>
      <c r="AE153" s="376">
        <f t="shared" si="162"/>
        <v>0</v>
      </c>
      <c r="AF153" s="377">
        <f t="shared" si="162"/>
        <v>0</v>
      </c>
      <c r="AG153" s="378">
        <f t="shared" si="162"/>
        <v>0</v>
      </c>
      <c r="AH153" s="373">
        <f t="shared" si="162"/>
        <v>0</v>
      </c>
      <c r="AI153" s="374">
        <f t="shared" si="162"/>
        <v>0</v>
      </c>
      <c r="AJ153" s="374">
        <f t="shared" si="162"/>
        <v>0</v>
      </c>
      <c r="AK153" s="374">
        <f t="shared" si="162"/>
        <v>0</v>
      </c>
      <c r="AL153" s="375">
        <f t="shared" si="162"/>
        <v>0</v>
      </c>
      <c r="AM153" s="375">
        <f t="shared" si="163"/>
        <v>0</v>
      </c>
      <c r="AN153" s="375">
        <f t="shared" si="163"/>
        <v>0</v>
      </c>
      <c r="AO153" s="375">
        <f t="shared" si="163"/>
        <v>0</v>
      </c>
      <c r="AP153" s="375">
        <f t="shared" si="163"/>
        <v>0</v>
      </c>
      <c r="AQ153" s="375">
        <f t="shared" si="163"/>
        <v>0</v>
      </c>
      <c r="AR153" s="375">
        <f t="shared" si="163"/>
        <v>0</v>
      </c>
      <c r="AS153" s="375">
        <f t="shared" si="163"/>
        <v>0</v>
      </c>
      <c r="AT153" s="375">
        <f t="shared" si="163"/>
        <v>0</v>
      </c>
      <c r="AU153" s="375">
        <f t="shared" si="163"/>
        <v>0</v>
      </c>
      <c r="AV153" s="375">
        <f t="shared" si="163"/>
        <v>0</v>
      </c>
      <c r="AW153" s="375">
        <f t="shared" si="163"/>
        <v>0</v>
      </c>
      <c r="AX153" s="375">
        <f t="shared" si="163"/>
        <v>0</v>
      </c>
      <c r="AY153" s="379">
        <f t="shared" si="163"/>
        <v>0</v>
      </c>
      <c r="AZ153" s="380">
        <f t="shared" si="163"/>
        <v>0</v>
      </c>
      <c r="BB153" s="203">
        <f t="shared" si="164"/>
        <v>0</v>
      </c>
      <c r="BC153" s="204" t="str">
        <f t="shared" si="165"/>
        <v>-</v>
      </c>
    </row>
    <row r="154" spans="2:55" s="2" customFormat="1" ht="12.75" customHeight="1" x14ac:dyDescent="0.25">
      <c r="B154" s="163" t="s">
        <v>324</v>
      </c>
      <c r="C154" s="592" t="s">
        <v>325</v>
      </c>
      <c r="D154" s="582"/>
      <c r="E154" s="582"/>
      <c r="F154" s="642"/>
      <c r="G154" s="371">
        <f>SUM('Priedas 6'!$Z$149,'Priedas 6'!$AC$149,'Priedas 9'!$I$152,'Priedas 9'!$J$152,'Priedas 11'!$Z$150,'Priedas 11'!$AC$150,)</f>
        <v>0</v>
      </c>
      <c r="H154" s="372"/>
      <c r="I154" s="372"/>
      <c r="J154" s="372"/>
      <c r="K154" s="373">
        <f t="shared" si="144"/>
        <v>0</v>
      </c>
      <c r="L154" s="374">
        <f t="shared" si="145"/>
        <v>0</v>
      </c>
      <c r="M154" s="374">
        <f t="shared" si="146"/>
        <v>0</v>
      </c>
      <c r="N154" s="374">
        <f t="shared" si="147"/>
        <v>0</v>
      </c>
      <c r="O154" s="375">
        <f t="shared" si="148"/>
        <v>0</v>
      </c>
      <c r="P154" s="375">
        <f t="shared" si="149"/>
        <v>0</v>
      </c>
      <c r="Q154" s="375">
        <f t="shared" si="150"/>
        <v>0</v>
      </c>
      <c r="R154" s="375">
        <f t="shared" si="151"/>
        <v>0</v>
      </c>
      <c r="S154" s="375">
        <f t="shared" si="152"/>
        <v>0</v>
      </c>
      <c r="T154" s="375">
        <f t="shared" si="153"/>
        <v>0</v>
      </c>
      <c r="U154" s="375">
        <f t="shared" si="154"/>
        <v>0</v>
      </c>
      <c r="V154" s="375">
        <f t="shared" si="155"/>
        <v>0</v>
      </c>
      <c r="W154" s="375">
        <f t="shared" si="156"/>
        <v>0</v>
      </c>
      <c r="X154" s="375">
        <f t="shared" si="157"/>
        <v>0</v>
      </c>
      <c r="Y154" s="375">
        <f t="shared" si="158"/>
        <v>0</v>
      </c>
      <c r="Z154" s="375">
        <f t="shared" si="159"/>
        <v>0</v>
      </c>
      <c r="AA154" s="375">
        <f t="shared" si="160"/>
        <v>0</v>
      </c>
      <c r="AB154" s="375">
        <f t="shared" si="161"/>
        <v>0</v>
      </c>
      <c r="AC154" s="376">
        <f t="shared" si="162"/>
        <v>0</v>
      </c>
      <c r="AD154" s="376">
        <f t="shared" si="162"/>
        <v>0</v>
      </c>
      <c r="AE154" s="376">
        <f t="shared" si="162"/>
        <v>0</v>
      </c>
      <c r="AF154" s="377">
        <f t="shared" si="162"/>
        <v>0</v>
      </c>
      <c r="AG154" s="378">
        <f t="shared" si="162"/>
        <v>0</v>
      </c>
      <c r="AH154" s="373">
        <f t="shared" si="162"/>
        <v>0</v>
      </c>
      <c r="AI154" s="374">
        <f t="shared" si="162"/>
        <v>0</v>
      </c>
      <c r="AJ154" s="374">
        <f t="shared" si="162"/>
        <v>0</v>
      </c>
      <c r="AK154" s="374">
        <f t="shared" si="162"/>
        <v>0</v>
      </c>
      <c r="AL154" s="375">
        <f t="shared" si="162"/>
        <v>0</v>
      </c>
      <c r="AM154" s="375">
        <f t="shared" si="163"/>
        <v>0</v>
      </c>
      <c r="AN154" s="375">
        <f t="shared" si="163"/>
        <v>0</v>
      </c>
      <c r="AO154" s="375">
        <f t="shared" si="163"/>
        <v>0</v>
      </c>
      <c r="AP154" s="375">
        <f t="shared" si="163"/>
        <v>0</v>
      </c>
      <c r="AQ154" s="375">
        <f t="shared" si="163"/>
        <v>0</v>
      </c>
      <c r="AR154" s="375">
        <f t="shared" si="163"/>
        <v>0</v>
      </c>
      <c r="AS154" s="375">
        <f t="shared" si="163"/>
        <v>0</v>
      </c>
      <c r="AT154" s="375">
        <f t="shared" si="163"/>
        <v>0</v>
      </c>
      <c r="AU154" s="375">
        <f t="shared" si="163"/>
        <v>0</v>
      </c>
      <c r="AV154" s="375">
        <f t="shared" si="163"/>
        <v>0</v>
      </c>
      <c r="AW154" s="375">
        <f t="shared" si="163"/>
        <v>0</v>
      </c>
      <c r="AX154" s="375">
        <f t="shared" si="163"/>
        <v>0</v>
      </c>
      <c r="AY154" s="379">
        <f t="shared" si="163"/>
        <v>0</v>
      </c>
      <c r="AZ154" s="380">
        <f t="shared" si="163"/>
        <v>0</v>
      </c>
      <c r="BB154" s="203">
        <f t="shared" si="164"/>
        <v>0</v>
      </c>
      <c r="BC154" s="204" t="str">
        <f t="shared" si="165"/>
        <v>-</v>
      </c>
    </row>
    <row r="155" spans="2:55" s="2" customFormat="1" ht="12.75" customHeight="1" x14ac:dyDescent="0.25">
      <c r="B155" s="163" t="s">
        <v>326</v>
      </c>
      <c r="C155" s="592" t="s">
        <v>327</v>
      </c>
      <c r="D155" s="582"/>
      <c r="E155" s="582"/>
      <c r="F155" s="642"/>
      <c r="G155" s="371">
        <f>SUM('Priedas 6'!$Z$150,'Priedas 6'!$AC$150,'Priedas 9'!$I$153,'Priedas 9'!$J$153,'Priedas 11'!$Z$151,'Priedas 11'!$AC$151,)</f>
        <v>0</v>
      </c>
      <c r="H155" s="372"/>
      <c r="I155" s="372"/>
      <c r="J155" s="372"/>
      <c r="K155" s="373">
        <f t="shared" si="144"/>
        <v>0</v>
      </c>
      <c r="L155" s="374">
        <f t="shared" si="145"/>
        <v>0</v>
      </c>
      <c r="M155" s="374">
        <f t="shared" si="146"/>
        <v>0</v>
      </c>
      <c r="N155" s="374">
        <f t="shared" si="147"/>
        <v>0</v>
      </c>
      <c r="O155" s="375">
        <f t="shared" si="148"/>
        <v>0</v>
      </c>
      <c r="P155" s="375">
        <f t="shared" si="149"/>
        <v>0</v>
      </c>
      <c r="Q155" s="375">
        <f t="shared" si="150"/>
        <v>0</v>
      </c>
      <c r="R155" s="375">
        <f t="shared" si="151"/>
        <v>0</v>
      </c>
      <c r="S155" s="375">
        <f t="shared" si="152"/>
        <v>0</v>
      </c>
      <c r="T155" s="375">
        <f t="shared" si="153"/>
        <v>0</v>
      </c>
      <c r="U155" s="375">
        <f t="shared" si="154"/>
        <v>0</v>
      </c>
      <c r="V155" s="375">
        <f t="shared" si="155"/>
        <v>0</v>
      </c>
      <c r="W155" s="375">
        <f t="shared" si="156"/>
        <v>0</v>
      </c>
      <c r="X155" s="375">
        <f t="shared" si="157"/>
        <v>0</v>
      </c>
      <c r="Y155" s="375">
        <f t="shared" si="158"/>
        <v>0</v>
      </c>
      <c r="Z155" s="375">
        <f t="shared" si="159"/>
        <v>0</v>
      </c>
      <c r="AA155" s="375">
        <f t="shared" si="160"/>
        <v>0</v>
      </c>
      <c r="AB155" s="375">
        <f t="shared" si="161"/>
        <v>0</v>
      </c>
      <c r="AC155" s="376">
        <f t="shared" si="162"/>
        <v>0</v>
      </c>
      <c r="AD155" s="376">
        <f t="shared" si="162"/>
        <v>0</v>
      </c>
      <c r="AE155" s="376">
        <f t="shared" si="162"/>
        <v>0</v>
      </c>
      <c r="AF155" s="377">
        <f t="shared" si="162"/>
        <v>0</v>
      </c>
      <c r="AG155" s="378">
        <f t="shared" si="162"/>
        <v>0</v>
      </c>
      <c r="AH155" s="373">
        <f t="shared" si="162"/>
        <v>0</v>
      </c>
      <c r="AI155" s="374">
        <f t="shared" si="162"/>
        <v>0</v>
      </c>
      <c r="AJ155" s="374">
        <f t="shared" si="162"/>
        <v>0</v>
      </c>
      <c r="AK155" s="374">
        <f t="shared" si="162"/>
        <v>0</v>
      </c>
      <c r="AL155" s="375">
        <f t="shared" si="162"/>
        <v>0</v>
      </c>
      <c r="AM155" s="375">
        <f t="shared" si="163"/>
        <v>0</v>
      </c>
      <c r="AN155" s="375">
        <f t="shared" si="163"/>
        <v>0</v>
      </c>
      <c r="AO155" s="375">
        <f t="shared" si="163"/>
        <v>0</v>
      </c>
      <c r="AP155" s="375">
        <f t="shared" si="163"/>
        <v>0</v>
      </c>
      <c r="AQ155" s="375">
        <f t="shared" si="163"/>
        <v>0</v>
      </c>
      <c r="AR155" s="375">
        <f t="shared" si="163"/>
        <v>0</v>
      </c>
      <c r="AS155" s="375">
        <f t="shared" si="163"/>
        <v>0</v>
      </c>
      <c r="AT155" s="375">
        <f t="shared" si="163"/>
        <v>0</v>
      </c>
      <c r="AU155" s="375">
        <f t="shared" si="163"/>
        <v>0</v>
      </c>
      <c r="AV155" s="375">
        <f t="shared" si="163"/>
        <v>0</v>
      </c>
      <c r="AW155" s="375">
        <f t="shared" si="163"/>
        <v>0</v>
      </c>
      <c r="AX155" s="375">
        <f t="shared" si="163"/>
        <v>0</v>
      </c>
      <c r="AY155" s="379">
        <f t="shared" si="163"/>
        <v>0</v>
      </c>
      <c r="AZ155" s="380">
        <f t="shared" si="163"/>
        <v>0</v>
      </c>
      <c r="BB155" s="203">
        <f t="shared" si="164"/>
        <v>0</v>
      </c>
      <c r="BC155" s="204" t="str">
        <f t="shared" si="165"/>
        <v>-</v>
      </c>
    </row>
    <row r="156" spans="2:55" s="2" customFormat="1" ht="12.75" customHeight="1" x14ac:dyDescent="0.25">
      <c r="B156" s="163" t="s">
        <v>328</v>
      </c>
      <c r="C156" s="592" t="s">
        <v>329</v>
      </c>
      <c r="D156" s="582"/>
      <c r="E156" s="582"/>
      <c r="F156" s="642"/>
      <c r="G156" s="371">
        <f>SUM('Priedas 6'!$Z$151,'Priedas 6'!$AC$151,'Priedas 9'!$I$154,'Priedas 9'!$J$154,'Priedas 11'!$Z$152,'Priedas 11'!$AC$152,)</f>
        <v>0</v>
      </c>
      <c r="H156" s="372"/>
      <c r="I156" s="372"/>
      <c r="J156" s="372"/>
      <c r="K156" s="373">
        <f t="shared" si="144"/>
        <v>0</v>
      </c>
      <c r="L156" s="374">
        <f t="shared" si="145"/>
        <v>0</v>
      </c>
      <c r="M156" s="374">
        <f t="shared" si="146"/>
        <v>0</v>
      </c>
      <c r="N156" s="374">
        <f t="shared" si="147"/>
        <v>0</v>
      </c>
      <c r="O156" s="375">
        <f t="shared" si="148"/>
        <v>0</v>
      </c>
      <c r="P156" s="375">
        <f t="shared" si="149"/>
        <v>0</v>
      </c>
      <c r="Q156" s="375">
        <f t="shared" si="150"/>
        <v>0</v>
      </c>
      <c r="R156" s="375">
        <f t="shared" si="151"/>
        <v>0</v>
      </c>
      <c r="S156" s="375">
        <f t="shared" si="152"/>
        <v>0</v>
      </c>
      <c r="T156" s="375">
        <f t="shared" si="153"/>
        <v>0</v>
      </c>
      <c r="U156" s="375">
        <f t="shared" si="154"/>
        <v>0</v>
      </c>
      <c r="V156" s="375">
        <f t="shared" si="155"/>
        <v>0</v>
      </c>
      <c r="W156" s="375">
        <f t="shared" si="156"/>
        <v>0</v>
      </c>
      <c r="X156" s="375">
        <f t="shared" si="157"/>
        <v>0</v>
      </c>
      <c r="Y156" s="375">
        <f t="shared" si="158"/>
        <v>0</v>
      </c>
      <c r="Z156" s="375">
        <f t="shared" si="159"/>
        <v>0</v>
      </c>
      <c r="AA156" s="375">
        <f t="shared" si="160"/>
        <v>0</v>
      </c>
      <c r="AB156" s="375">
        <f t="shared" si="161"/>
        <v>0</v>
      </c>
      <c r="AC156" s="376">
        <f t="shared" si="162"/>
        <v>0</v>
      </c>
      <c r="AD156" s="376">
        <f t="shared" si="162"/>
        <v>0</v>
      </c>
      <c r="AE156" s="376">
        <f t="shared" si="162"/>
        <v>0</v>
      </c>
      <c r="AF156" s="377">
        <f t="shared" si="162"/>
        <v>0</v>
      </c>
      <c r="AG156" s="378">
        <f t="shared" si="162"/>
        <v>0</v>
      </c>
      <c r="AH156" s="373">
        <f t="shared" si="162"/>
        <v>0</v>
      </c>
      <c r="AI156" s="374">
        <f t="shared" si="162"/>
        <v>0</v>
      </c>
      <c r="AJ156" s="374">
        <f t="shared" si="162"/>
        <v>0</v>
      </c>
      <c r="AK156" s="374">
        <f t="shared" si="162"/>
        <v>0</v>
      </c>
      <c r="AL156" s="375">
        <f t="shared" si="162"/>
        <v>0</v>
      </c>
      <c r="AM156" s="375">
        <f t="shared" si="163"/>
        <v>0</v>
      </c>
      <c r="AN156" s="375">
        <f t="shared" si="163"/>
        <v>0</v>
      </c>
      <c r="AO156" s="375">
        <f t="shared" si="163"/>
        <v>0</v>
      </c>
      <c r="AP156" s="375">
        <f t="shared" si="163"/>
        <v>0</v>
      </c>
      <c r="AQ156" s="375">
        <f t="shared" si="163"/>
        <v>0</v>
      </c>
      <c r="AR156" s="375">
        <f t="shared" si="163"/>
        <v>0</v>
      </c>
      <c r="AS156" s="375">
        <f t="shared" si="163"/>
        <v>0</v>
      </c>
      <c r="AT156" s="375">
        <f t="shared" si="163"/>
        <v>0</v>
      </c>
      <c r="AU156" s="375">
        <f t="shared" si="163"/>
        <v>0</v>
      </c>
      <c r="AV156" s="375">
        <f t="shared" si="163"/>
        <v>0</v>
      </c>
      <c r="AW156" s="375">
        <f t="shared" si="163"/>
        <v>0</v>
      </c>
      <c r="AX156" s="375">
        <f t="shared" si="163"/>
        <v>0</v>
      </c>
      <c r="AY156" s="379">
        <f t="shared" si="163"/>
        <v>0</v>
      </c>
      <c r="AZ156" s="380">
        <f t="shared" si="163"/>
        <v>0</v>
      </c>
      <c r="BB156" s="203">
        <f t="shared" si="164"/>
        <v>0</v>
      </c>
      <c r="BC156" s="204" t="str">
        <f t="shared" si="165"/>
        <v>-</v>
      </c>
    </row>
    <row r="157" spans="2:55" s="2" customFormat="1" ht="14.25" customHeight="1" x14ac:dyDescent="0.25">
      <c r="B157" s="163" t="s">
        <v>330</v>
      </c>
      <c r="C157" s="582" t="s">
        <v>401</v>
      </c>
      <c r="D157" s="582"/>
      <c r="E157" s="582"/>
      <c r="F157" s="583"/>
      <c r="G157" s="371">
        <f>SUM('Priedas 6'!$Z$152,'Priedas 6'!$AC$152,'Priedas 9'!$I$155,'Priedas 9'!$J$155,'Priedas 11'!$Z$153,'Priedas 11'!$AC$153,)</f>
        <v>0</v>
      </c>
      <c r="H157" s="372"/>
      <c r="I157" s="372"/>
      <c r="J157" s="372"/>
      <c r="K157" s="373">
        <f t="shared" si="144"/>
        <v>0</v>
      </c>
      <c r="L157" s="374">
        <f t="shared" si="145"/>
        <v>0</v>
      </c>
      <c r="M157" s="374">
        <f t="shared" si="146"/>
        <v>0</v>
      </c>
      <c r="N157" s="374">
        <f t="shared" si="147"/>
        <v>0</v>
      </c>
      <c r="O157" s="375">
        <f t="shared" si="148"/>
        <v>0</v>
      </c>
      <c r="P157" s="375">
        <f t="shared" si="149"/>
        <v>0</v>
      </c>
      <c r="Q157" s="375">
        <f t="shared" si="150"/>
        <v>0</v>
      </c>
      <c r="R157" s="375">
        <f t="shared" si="151"/>
        <v>0</v>
      </c>
      <c r="S157" s="375">
        <f t="shared" si="152"/>
        <v>0</v>
      </c>
      <c r="T157" s="375">
        <f t="shared" si="153"/>
        <v>0</v>
      </c>
      <c r="U157" s="375">
        <f t="shared" si="154"/>
        <v>0</v>
      </c>
      <c r="V157" s="375">
        <f t="shared" si="155"/>
        <v>0</v>
      </c>
      <c r="W157" s="375">
        <f t="shared" si="156"/>
        <v>0</v>
      </c>
      <c r="X157" s="375">
        <f t="shared" si="157"/>
        <v>0</v>
      </c>
      <c r="Y157" s="375">
        <f t="shared" si="158"/>
        <v>0</v>
      </c>
      <c r="Z157" s="375">
        <f t="shared" si="159"/>
        <v>0</v>
      </c>
      <c r="AA157" s="375">
        <f t="shared" si="160"/>
        <v>0</v>
      </c>
      <c r="AB157" s="375">
        <f t="shared" si="161"/>
        <v>0</v>
      </c>
      <c r="AC157" s="376">
        <f t="shared" si="162"/>
        <v>0</v>
      </c>
      <c r="AD157" s="376">
        <f t="shared" si="162"/>
        <v>0</v>
      </c>
      <c r="AE157" s="376">
        <f t="shared" si="162"/>
        <v>0</v>
      </c>
      <c r="AF157" s="377">
        <f t="shared" si="162"/>
        <v>0</v>
      </c>
      <c r="AG157" s="378">
        <f t="shared" si="162"/>
        <v>0</v>
      </c>
      <c r="AH157" s="373">
        <f t="shared" si="162"/>
        <v>0</v>
      </c>
      <c r="AI157" s="374">
        <f t="shared" si="162"/>
        <v>0</v>
      </c>
      <c r="AJ157" s="374">
        <f t="shared" si="162"/>
        <v>0</v>
      </c>
      <c r="AK157" s="374">
        <f t="shared" si="162"/>
        <v>0</v>
      </c>
      <c r="AL157" s="375">
        <f t="shared" si="162"/>
        <v>0</v>
      </c>
      <c r="AM157" s="375">
        <f t="shared" si="163"/>
        <v>0</v>
      </c>
      <c r="AN157" s="375">
        <f t="shared" si="163"/>
        <v>0</v>
      </c>
      <c r="AO157" s="375">
        <f t="shared" si="163"/>
        <v>0</v>
      </c>
      <c r="AP157" s="375">
        <f t="shared" si="163"/>
        <v>0</v>
      </c>
      <c r="AQ157" s="375">
        <f t="shared" si="163"/>
        <v>0</v>
      </c>
      <c r="AR157" s="375">
        <f t="shared" si="163"/>
        <v>0</v>
      </c>
      <c r="AS157" s="375">
        <f t="shared" si="163"/>
        <v>0</v>
      </c>
      <c r="AT157" s="375">
        <f t="shared" si="163"/>
        <v>0</v>
      </c>
      <c r="AU157" s="375">
        <f t="shared" si="163"/>
        <v>0</v>
      </c>
      <c r="AV157" s="375">
        <f t="shared" si="163"/>
        <v>0</v>
      </c>
      <c r="AW157" s="375">
        <f t="shared" si="163"/>
        <v>0</v>
      </c>
      <c r="AX157" s="375">
        <f t="shared" si="163"/>
        <v>0</v>
      </c>
      <c r="AY157" s="379">
        <f t="shared" si="163"/>
        <v>0</v>
      </c>
      <c r="AZ157" s="380">
        <f t="shared" si="163"/>
        <v>0</v>
      </c>
      <c r="BB157" s="203">
        <f t="shared" si="164"/>
        <v>0</v>
      </c>
      <c r="BC157" s="204" t="str">
        <f t="shared" si="165"/>
        <v>-</v>
      </c>
    </row>
    <row r="158" spans="2:55" s="2" customFormat="1" ht="12.75" customHeight="1" x14ac:dyDescent="0.25">
      <c r="B158" s="163" t="s">
        <v>332</v>
      </c>
      <c r="C158" s="582" t="str">
        <f>'Priedas 5'!$C$147</f>
        <v>Kitos rinkodaros, pardavimų sąnaudos (Registro c. išl.)</v>
      </c>
      <c r="D158" s="582"/>
      <c r="E158" s="582"/>
      <c r="F158" s="583"/>
      <c r="G158" s="371">
        <f>SUM('Priedas 6'!$Z$153,'Priedas 6'!$AC$153,'Priedas 9'!$I$156,'Priedas 9'!$J$156,'Priedas 11'!$Z$154,'Priedas 11'!$AC$154,)</f>
        <v>0</v>
      </c>
      <c r="H158" s="372"/>
      <c r="I158" s="372"/>
      <c r="J158" s="372"/>
      <c r="K158" s="373">
        <f t="shared" si="144"/>
        <v>0</v>
      </c>
      <c r="L158" s="374">
        <f t="shared" si="145"/>
        <v>0</v>
      </c>
      <c r="M158" s="374">
        <f t="shared" si="146"/>
        <v>0</v>
      </c>
      <c r="N158" s="374">
        <f t="shared" si="147"/>
        <v>0</v>
      </c>
      <c r="O158" s="375">
        <f t="shared" si="148"/>
        <v>0</v>
      </c>
      <c r="P158" s="375">
        <f t="shared" si="149"/>
        <v>0</v>
      </c>
      <c r="Q158" s="375">
        <f t="shared" si="150"/>
        <v>0</v>
      </c>
      <c r="R158" s="375">
        <f t="shared" si="151"/>
        <v>0</v>
      </c>
      <c r="S158" s="375">
        <f t="shared" si="152"/>
        <v>0</v>
      </c>
      <c r="T158" s="375">
        <f t="shared" si="153"/>
        <v>0</v>
      </c>
      <c r="U158" s="375">
        <f t="shared" si="154"/>
        <v>0</v>
      </c>
      <c r="V158" s="375">
        <f t="shared" si="155"/>
        <v>0</v>
      </c>
      <c r="W158" s="375">
        <f t="shared" si="156"/>
        <v>0</v>
      </c>
      <c r="X158" s="375">
        <f t="shared" si="157"/>
        <v>0</v>
      </c>
      <c r="Y158" s="375">
        <f t="shared" si="158"/>
        <v>0</v>
      </c>
      <c r="Z158" s="375">
        <f t="shared" si="159"/>
        <v>0</v>
      </c>
      <c r="AA158" s="375">
        <f t="shared" si="160"/>
        <v>0</v>
      </c>
      <c r="AB158" s="375">
        <f t="shared" si="161"/>
        <v>0</v>
      </c>
      <c r="AC158" s="376">
        <f t="shared" si="162"/>
        <v>0</v>
      </c>
      <c r="AD158" s="376">
        <f t="shared" si="162"/>
        <v>0</v>
      </c>
      <c r="AE158" s="376">
        <f t="shared" si="162"/>
        <v>0</v>
      </c>
      <c r="AF158" s="377">
        <f t="shared" si="162"/>
        <v>0</v>
      </c>
      <c r="AG158" s="378">
        <f t="shared" si="162"/>
        <v>0</v>
      </c>
      <c r="AH158" s="373">
        <f t="shared" si="162"/>
        <v>0</v>
      </c>
      <c r="AI158" s="374">
        <f t="shared" si="162"/>
        <v>0</v>
      </c>
      <c r="AJ158" s="374">
        <f t="shared" si="162"/>
        <v>0</v>
      </c>
      <c r="AK158" s="374">
        <f t="shared" si="162"/>
        <v>0</v>
      </c>
      <c r="AL158" s="375">
        <f t="shared" si="162"/>
        <v>0</v>
      </c>
      <c r="AM158" s="375">
        <f t="shared" si="163"/>
        <v>0</v>
      </c>
      <c r="AN158" s="375">
        <f t="shared" si="163"/>
        <v>0</v>
      </c>
      <c r="AO158" s="375">
        <f t="shared" si="163"/>
        <v>0</v>
      </c>
      <c r="AP158" s="375">
        <f t="shared" si="163"/>
        <v>0</v>
      </c>
      <c r="AQ158" s="375">
        <f t="shared" si="163"/>
        <v>0</v>
      </c>
      <c r="AR158" s="375">
        <f t="shared" si="163"/>
        <v>0</v>
      </c>
      <c r="AS158" s="375">
        <f t="shared" si="163"/>
        <v>0</v>
      </c>
      <c r="AT158" s="375">
        <f t="shared" si="163"/>
        <v>0</v>
      </c>
      <c r="AU158" s="375">
        <f t="shared" si="163"/>
        <v>0</v>
      </c>
      <c r="AV158" s="375">
        <f t="shared" si="163"/>
        <v>0</v>
      </c>
      <c r="AW158" s="375">
        <f t="shared" si="163"/>
        <v>0</v>
      </c>
      <c r="AX158" s="375">
        <f t="shared" si="163"/>
        <v>0</v>
      </c>
      <c r="AY158" s="379">
        <f t="shared" si="163"/>
        <v>0</v>
      </c>
      <c r="AZ158" s="380">
        <f t="shared" si="163"/>
        <v>0</v>
      </c>
      <c r="BB158" s="203">
        <f t="shared" si="164"/>
        <v>0</v>
      </c>
      <c r="BC158" s="204" t="str">
        <f t="shared" si="165"/>
        <v>-</v>
      </c>
    </row>
    <row r="159" spans="2:55" s="2" customFormat="1" ht="12.75" customHeight="1" x14ac:dyDescent="0.25">
      <c r="B159" s="163" t="s">
        <v>334</v>
      </c>
      <c r="C159" s="582" t="str">
        <f>'Priedas 5'!$C$148</f>
        <v/>
      </c>
      <c r="D159" s="582"/>
      <c r="E159" s="582"/>
      <c r="F159" s="583"/>
      <c r="G159" s="371">
        <f>SUM('Priedas 6'!$Z$154,'Priedas 6'!$AC$154,'Priedas 9'!$I$157,'Priedas 9'!$J$157,'Priedas 11'!$Z$155,'Priedas 11'!$AC$155,)</f>
        <v>0</v>
      </c>
      <c r="H159" s="372"/>
      <c r="I159" s="372"/>
      <c r="J159" s="372"/>
      <c r="K159" s="373">
        <f t="shared" si="144"/>
        <v>0</v>
      </c>
      <c r="L159" s="374">
        <f t="shared" si="145"/>
        <v>0</v>
      </c>
      <c r="M159" s="374">
        <f t="shared" si="146"/>
        <v>0</v>
      </c>
      <c r="N159" s="374">
        <f t="shared" si="147"/>
        <v>0</v>
      </c>
      <c r="O159" s="375">
        <f t="shared" si="148"/>
        <v>0</v>
      </c>
      <c r="P159" s="375">
        <f t="shared" si="149"/>
        <v>0</v>
      </c>
      <c r="Q159" s="375">
        <f t="shared" si="150"/>
        <v>0</v>
      </c>
      <c r="R159" s="375">
        <f t="shared" si="151"/>
        <v>0</v>
      </c>
      <c r="S159" s="375">
        <f t="shared" si="152"/>
        <v>0</v>
      </c>
      <c r="T159" s="375">
        <f t="shared" si="153"/>
        <v>0</v>
      </c>
      <c r="U159" s="375">
        <f t="shared" si="154"/>
        <v>0</v>
      </c>
      <c r="V159" s="375">
        <f t="shared" si="155"/>
        <v>0</v>
      </c>
      <c r="W159" s="375">
        <f t="shared" si="156"/>
        <v>0</v>
      </c>
      <c r="X159" s="375">
        <f t="shared" si="157"/>
        <v>0</v>
      </c>
      <c r="Y159" s="375">
        <f t="shared" si="158"/>
        <v>0</v>
      </c>
      <c r="Z159" s="375">
        <f t="shared" si="159"/>
        <v>0</v>
      </c>
      <c r="AA159" s="375">
        <f t="shared" si="160"/>
        <v>0</v>
      </c>
      <c r="AB159" s="375">
        <f t="shared" si="161"/>
        <v>0</v>
      </c>
      <c r="AC159" s="376">
        <f t="shared" si="162"/>
        <v>0</v>
      </c>
      <c r="AD159" s="376">
        <f t="shared" si="162"/>
        <v>0</v>
      </c>
      <c r="AE159" s="376">
        <f t="shared" si="162"/>
        <v>0</v>
      </c>
      <c r="AF159" s="377">
        <f t="shared" si="162"/>
        <v>0</v>
      </c>
      <c r="AG159" s="378">
        <f t="shared" si="162"/>
        <v>0</v>
      </c>
      <c r="AH159" s="373">
        <f t="shared" si="162"/>
        <v>0</v>
      </c>
      <c r="AI159" s="374">
        <f t="shared" si="162"/>
        <v>0</v>
      </c>
      <c r="AJ159" s="374">
        <f t="shared" si="162"/>
        <v>0</v>
      </c>
      <c r="AK159" s="374">
        <f t="shared" si="162"/>
        <v>0</v>
      </c>
      <c r="AL159" s="375">
        <f t="shared" si="162"/>
        <v>0</v>
      </c>
      <c r="AM159" s="375">
        <f t="shared" si="163"/>
        <v>0</v>
      </c>
      <c r="AN159" s="375">
        <f t="shared" si="163"/>
        <v>0</v>
      </c>
      <c r="AO159" s="375">
        <f t="shared" si="163"/>
        <v>0</v>
      </c>
      <c r="AP159" s="375">
        <f t="shared" si="163"/>
        <v>0</v>
      </c>
      <c r="AQ159" s="375">
        <f t="shared" si="163"/>
        <v>0</v>
      </c>
      <c r="AR159" s="375">
        <f t="shared" si="163"/>
        <v>0</v>
      </c>
      <c r="AS159" s="375">
        <f t="shared" si="163"/>
        <v>0</v>
      </c>
      <c r="AT159" s="375">
        <f t="shared" si="163"/>
        <v>0</v>
      </c>
      <c r="AU159" s="375">
        <f t="shared" si="163"/>
        <v>0</v>
      </c>
      <c r="AV159" s="375">
        <f t="shared" si="163"/>
        <v>0</v>
      </c>
      <c r="AW159" s="375">
        <f t="shared" si="163"/>
        <v>0</v>
      </c>
      <c r="AX159" s="375">
        <f t="shared" si="163"/>
        <v>0</v>
      </c>
      <c r="AY159" s="379">
        <f t="shared" si="163"/>
        <v>0</v>
      </c>
      <c r="AZ159" s="380">
        <f t="shared" si="163"/>
        <v>0</v>
      </c>
      <c r="BB159" s="203">
        <f t="shared" si="164"/>
        <v>0</v>
      </c>
      <c r="BC159" s="204" t="str">
        <f t="shared" si="165"/>
        <v>-</v>
      </c>
    </row>
    <row r="160" spans="2:55" s="2" customFormat="1" ht="12.75" customHeight="1" x14ac:dyDescent="0.25">
      <c r="B160" s="155" t="s">
        <v>335</v>
      </c>
      <c r="C160" s="799" t="s">
        <v>336</v>
      </c>
      <c r="D160" s="800"/>
      <c r="E160" s="800"/>
      <c r="F160" s="801"/>
      <c r="G160" s="371">
        <f>SUM('Priedas 6'!$Z$155,'Priedas 6'!$AC$155,'Priedas 9'!$I$158,'Priedas 9'!$J$158,'Priedas 11'!$Z$156,'Priedas 11'!$AC$156,)</f>
        <v>0</v>
      </c>
      <c r="H160" s="371">
        <f t="shared" ref="H160:AZ160" si="166">SUM(H161:H162)</f>
        <v>0</v>
      </c>
      <c r="I160" s="371">
        <f t="shared" si="166"/>
        <v>0</v>
      </c>
      <c r="J160" s="371">
        <f t="shared" si="166"/>
        <v>0</v>
      </c>
      <c r="K160" s="364">
        <f t="shared" si="166"/>
        <v>0</v>
      </c>
      <c r="L160" s="365">
        <f t="shared" si="166"/>
        <v>0</v>
      </c>
      <c r="M160" s="365">
        <f t="shared" si="166"/>
        <v>0</v>
      </c>
      <c r="N160" s="365">
        <f t="shared" si="166"/>
        <v>0</v>
      </c>
      <c r="O160" s="366">
        <f t="shared" si="166"/>
        <v>0</v>
      </c>
      <c r="P160" s="366">
        <f t="shared" si="166"/>
        <v>0</v>
      </c>
      <c r="Q160" s="366">
        <f t="shared" si="166"/>
        <v>0</v>
      </c>
      <c r="R160" s="366">
        <f t="shared" si="166"/>
        <v>0</v>
      </c>
      <c r="S160" s="366">
        <f t="shared" si="166"/>
        <v>0</v>
      </c>
      <c r="T160" s="366">
        <f t="shared" si="166"/>
        <v>0</v>
      </c>
      <c r="U160" s="366">
        <f t="shared" si="166"/>
        <v>0</v>
      </c>
      <c r="V160" s="366">
        <f t="shared" si="166"/>
        <v>0</v>
      </c>
      <c r="W160" s="366">
        <f t="shared" si="166"/>
        <v>0</v>
      </c>
      <c r="X160" s="366">
        <f t="shared" si="166"/>
        <v>0</v>
      </c>
      <c r="Y160" s="366">
        <f t="shared" si="166"/>
        <v>0</v>
      </c>
      <c r="Z160" s="366">
        <f t="shared" si="166"/>
        <v>0</v>
      </c>
      <c r="AA160" s="366">
        <f t="shared" si="166"/>
        <v>0</v>
      </c>
      <c r="AB160" s="366">
        <f t="shared" si="166"/>
        <v>0</v>
      </c>
      <c r="AC160" s="366">
        <f t="shared" si="166"/>
        <v>0</v>
      </c>
      <c r="AD160" s="366">
        <f t="shared" si="166"/>
        <v>0</v>
      </c>
      <c r="AE160" s="366">
        <f t="shared" si="166"/>
        <v>0</v>
      </c>
      <c r="AF160" s="367">
        <f t="shared" si="166"/>
        <v>0</v>
      </c>
      <c r="AG160" s="368">
        <f t="shared" si="166"/>
        <v>0</v>
      </c>
      <c r="AH160" s="369">
        <f t="shared" si="166"/>
        <v>0</v>
      </c>
      <c r="AI160" s="241">
        <f t="shared" si="166"/>
        <v>0</v>
      </c>
      <c r="AJ160" s="241">
        <f t="shared" si="166"/>
        <v>0</v>
      </c>
      <c r="AK160" s="241">
        <f t="shared" si="166"/>
        <v>0</v>
      </c>
      <c r="AL160" s="242">
        <f t="shared" si="166"/>
        <v>0</v>
      </c>
      <c r="AM160" s="242">
        <f t="shared" si="166"/>
        <v>0</v>
      </c>
      <c r="AN160" s="242">
        <f t="shared" si="166"/>
        <v>0</v>
      </c>
      <c r="AO160" s="242">
        <f t="shared" si="166"/>
        <v>0</v>
      </c>
      <c r="AP160" s="242">
        <f t="shared" si="166"/>
        <v>0</v>
      </c>
      <c r="AQ160" s="242">
        <f t="shared" si="166"/>
        <v>0</v>
      </c>
      <c r="AR160" s="242">
        <f t="shared" si="166"/>
        <v>0</v>
      </c>
      <c r="AS160" s="242">
        <f t="shared" si="166"/>
        <v>0</v>
      </c>
      <c r="AT160" s="242">
        <f t="shared" si="166"/>
        <v>0</v>
      </c>
      <c r="AU160" s="242">
        <f t="shared" si="166"/>
        <v>0</v>
      </c>
      <c r="AV160" s="242">
        <f t="shared" si="166"/>
        <v>0</v>
      </c>
      <c r="AW160" s="242">
        <f t="shared" si="166"/>
        <v>0</v>
      </c>
      <c r="AX160" s="242">
        <f t="shared" si="166"/>
        <v>0</v>
      </c>
      <c r="AY160" s="243">
        <f t="shared" si="166"/>
        <v>0</v>
      </c>
      <c r="AZ160" s="370">
        <f t="shared" si="166"/>
        <v>0</v>
      </c>
      <c r="BB160" s="203">
        <f t="shared" si="164"/>
        <v>0</v>
      </c>
      <c r="BC160" s="204" t="str">
        <f t="shared" si="165"/>
        <v>-</v>
      </c>
    </row>
    <row r="161" spans="2:55" s="2" customFormat="1" ht="12.75" customHeight="1" x14ac:dyDescent="0.25">
      <c r="B161" s="148" t="s">
        <v>337</v>
      </c>
      <c r="C161" s="796" t="s">
        <v>338</v>
      </c>
      <c r="D161" s="797"/>
      <c r="E161" s="797"/>
      <c r="F161" s="798"/>
      <c r="G161" s="371">
        <f>SUM('Priedas 6'!$Z$156,'Priedas 6'!$AC$156,'Priedas 9'!$I$159,'Priedas 9'!$J$159,'Priedas 11'!$Z$157,'Priedas 11'!$AC$157,)</f>
        <v>0</v>
      </c>
      <c r="H161" s="372"/>
      <c r="I161" s="372"/>
      <c r="J161" s="372"/>
      <c r="K161" s="373">
        <f t="shared" ref="K161:T162" si="167">SUM(AH161)</f>
        <v>0</v>
      </c>
      <c r="L161" s="374">
        <f t="shared" si="167"/>
        <v>0</v>
      </c>
      <c r="M161" s="374">
        <f t="shared" si="167"/>
        <v>0</v>
      </c>
      <c r="N161" s="374">
        <f t="shared" si="167"/>
        <v>0</v>
      </c>
      <c r="O161" s="375">
        <f t="shared" si="167"/>
        <v>0</v>
      </c>
      <c r="P161" s="375">
        <f t="shared" si="167"/>
        <v>0</v>
      </c>
      <c r="Q161" s="375">
        <f t="shared" si="167"/>
        <v>0</v>
      </c>
      <c r="R161" s="375">
        <f t="shared" si="167"/>
        <v>0</v>
      </c>
      <c r="S161" s="375">
        <f t="shared" si="167"/>
        <v>0</v>
      </c>
      <c r="T161" s="375">
        <f t="shared" si="167"/>
        <v>0</v>
      </c>
      <c r="U161" s="375">
        <f t="shared" ref="U161:AB162" si="168">SUM(AR161)</f>
        <v>0</v>
      </c>
      <c r="V161" s="375">
        <f t="shared" si="168"/>
        <v>0</v>
      </c>
      <c r="W161" s="375">
        <f t="shared" si="168"/>
        <v>0</v>
      </c>
      <c r="X161" s="375">
        <f t="shared" si="168"/>
        <v>0</v>
      </c>
      <c r="Y161" s="375">
        <f t="shared" si="168"/>
        <v>0</v>
      </c>
      <c r="Z161" s="375">
        <f t="shared" si="168"/>
        <v>0</v>
      </c>
      <c r="AA161" s="375">
        <f t="shared" si="168"/>
        <v>0</v>
      </c>
      <c r="AB161" s="375">
        <f t="shared" si="168"/>
        <v>0</v>
      </c>
      <c r="AC161" s="376">
        <f t="shared" ref="AC161:AL162" si="169">IFERROR(($H161*(AC$20/$H$20)),"0")+IFERROR(($I161*(AC$21/$I$21)),"0")+IFERROR(($J161*(AC$22/$J$22)),"0")</f>
        <v>0</v>
      </c>
      <c r="AD161" s="376">
        <f t="shared" si="169"/>
        <v>0</v>
      </c>
      <c r="AE161" s="376">
        <f t="shared" si="169"/>
        <v>0</v>
      </c>
      <c r="AF161" s="377">
        <f t="shared" si="169"/>
        <v>0</v>
      </c>
      <c r="AG161" s="378">
        <f t="shared" si="169"/>
        <v>0</v>
      </c>
      <c r="AH161" s="373">
        <f t="shared" si="169"/>
        <v>0</v>
      </c>
      <c r="AI161" s="374">
        <f t="shared" si="169"/>
        <v>0</v>
      </c>
      <c r="AJ161" s="374">
        <f t="shared" si="169"/>
        <v>0</v>
      </c>
      <c r="AK161" s="374">
        <f t="shared" si="169"/>
        <v>0</v>
      </c>
      <c r="AL161" s="375">
        <f t="shared" si="169"/>
        <v>0</v>
      </c>
      <c r="AM161" s="375">
        <f t="shared" ref="AM161:AZ162" si="170">IFERROR(($H161*(AM$20/$H$20)),"0")+IFERROR(($I161*(AM$21/$I$21)),"0")+IFERROR(($J161*(AM$22/$J$22)),"0")</f>
        <v>0</v>
      </c>
      <c r="AN161" s="375">
        <f t="shared" si="170"/>
        <v>0</v>
      </c>
      <c r="AO161" s="375">
        <f t="shared" si="170"/>
        <v>0</v>
      </c>
      <c r="AP161" s="375">
        <f t="shared" si="170"/>
        <v>0</v>
      </c>
      <c r="AQ161" s="375">
        <f t="shared" si="170"/>
        <v>0</v>
      </c>
      <c r="AR161" s="375">
        <f t="shared" si="170"/>
        <v>0</v>
      </c>
      <c r="AS161" s="375">
        <f t="shared" si="170"/>
        <v>0</v>
      </c>
      <c r="AT161" s="375">
        <f t="shared" si="170"/>
        <v>0</v>
      </c>
      <c r="AU161" s="375">
        <f t="shared" si="170"/>
        <v>0</v>
      </c>
      <c r="AV161" s="375">
        <f t="shared" si="170"/>
        <v>0</v>
      </c>
      <c r="AW161" s="375">
        <f t="shared" si="170"/>
        <v>0</v>
      </c>
      <c r="AX161" s="375">
        <f t="shared" si="170"/>
        <v>0</v>
      </c>
      <c r="AY161" s="379">
        <f t="shared" si="170"/>
        <v>0</v>
      </c>
      <c r="AZ161" s="380">
        <f t="shared" si="170"/>
        <v>0</v>
      </c>
      <c r="BB161" s="203">
        <f t="shared" si="164"/>
        <v>0</v>
      </c>
      <c r="BC161" s="204" t="str">
        <f t="shared" si="165"/>
        <v>-</v>
      </c>
    </row>
    <row r="162" spans="2:55" s="2" customFormat="1" ht="12.75" customHeight="1" x14ac:dyDescent="0.25">
      <c r="B162" s="148" t="s">
        <v>339</v>
      </c>
      <c r="C162" s="796" t="str">
        <f>'Priedas 5'!$C$151</f>
        <v>Kitos sąnaudos, susijusios su šilumos ūkio turto nuoma, koncesija (nurodyti)</v>
      </c>
      <c r="D162" s="797"/>
      <c r="E162" s="797"/>
      <c r="F162" s="798"/>
      <c r="G162" s="371">
        <f>SUM('Priedas 6'!$Z$157,'Priedas 6'!$AC$157,'Priedas 9'!$I$160,'Priedas 9'!$J$160,'Priedas 11'!$Z$158,'Priedas 11'!$AC$158,)</f>
        <v>0</v>
      </c>
      <c r="H162" s="372"/>
      <c r="I162" s="372"/>
      <c r="J162" s="372"/>
      <c r="K162" s="373">
        <f t="shared" si="167"/>
        <v>0</v>
      </c>
      <c r="L162" s="374">
        <f t="shared" si="167"/>
        <v>0</v>
      </c>
      <c r="M162" s="374">
        <f t="shared" si="167"/>
        <v>0</v>
      </c>
      <c r="N162" s="374">
        <f t="shared" si="167"/>
        <v>0</v>
      </c>
      <c r="O162" s="375">
        <f t="shared" si="167"/>
        <v>0</v>
      </c>
      <c r="P162" s="375">
        <f t="shared" si="167"/>
        <v>0</v>
      </c>
      <c r="Q162" s="375">
        <f t="shared" si="167"/>
        <v>0</v>
      </c>
      <c r="R162" s="375">
        <f t="shared" si="167"/>
        <v>0</v>
      </c>
      <c r="S162" s="375">
        <f t="shared" si="167"/>
        <v>0</v>
      </c>
      <c r="T162" s="375">
        <f t="shared" si="167"/>
        <v>0</v>
      </c>
      <c r="U162" s="375">
        <f t="shared" si="168"/>
        <v>0</v>
      </c>
      <c r="V162" s="375">
        <f t="shared" si="168"/>
        <v>0</v>
      </c>
      <c r="W162" s="375">
        <f t="shared" si="168"/>
        <v>0</v>
      </c>
      <c r="X162" s="375">
        <f t="shared" si="168"/>
        <v>0</v>
      </c>
      <c r="Y162" s="375">
        <f t="shared" si="168"/>
        <v>0</v>
      </c>
      <c r="Z162" s="375">
        <f t="shared" si="168"/>
        <v>0</v>
      </c>
      <c r="AA162" s="375">
        <f t="shared" si="168"/>
        <v>0</v>
      </c>
      <c r="AB162" s="375">
        <f t="shared" si="168"/>
        <v>0</v>
      </c>
      <c r="AC162" s="376">
        <f t="shared" si="169"/>
        <v>0</v>
      </c>
      <c r="AD162" s="376">
        <f t="shared" si="169"/>
        <v>0</v>
      </c>
      <c r="AE162" s="376">
        <f t="shared" si="169"/>
        <v>0</v>
      </c>
      <c r="AF162" s="377">
        <f t="shared" si="169"/>
        <v>0</v>
      </c>
      <c r="AG162" s="378">
        <f t="shared" si="169"/>
        <v>0</v>
      </c>
      <c r="AH162" s="373">
        <f t="shared" si="169"/>
        <v>0</v>
      </c>
      <c r="AI162" s="374">
        <f t="shared" si="169"/>
        <v>0</v>
      </c>
      <c r="AJ162" s="374">
        <f t="shared" si="169"/>
        <v>0</v>
      </c>
      <c r="AK162" s="374">
        <f t="shared" si="169"/>
        <v>0</v>
      </c>
      <c r="AL162" s="375">
        <f t="shared" si="169"/>
        <v>0</v>
      </c>
      <c r="AM162" s="375">
        <f t="shared" si="170"/>
        <v>0</v>
      </c>
      <c r="AN162" s="375">
        <f t="shared" si="170"/>
        <v>0</v>
      </c>
      <c r="AO162" s="375">
        <f t="shared" si="170"/>
        <v>0</v>
      </c>
      <c r="AP162" s="375">
        <f t="shared" si="170"/>
        <v>0</v>
      </c>
      <c r="AQ162" s="375">
        <f t="shared" si="170"/>
        <v>0</v>
      </c>
      <c r="AR162" s="375">
        <f t="shared" si="170"/>
        <v>0</v>
      </c>
      <c r="AS162" s="375">
        <f t="shared" si="170"/>
        <v>0</v>
      </c>
      <c r="AT162" s="375">
        <f t="shared" si="170"/>
        <v>0</v>
      </c>
      <c r="AU162" s="375">
        <f t="shared" si="170"/>
        <v>0</v>
      </c>
      <c r="AV162" s="375">
        <f t="shared" si="170"/>
        <v>0</v>
      </c>
      <c r="AW162" s="375">
        <f t="shared" si="170"/>
        <v>0</v>
      </c>
      <c r="AX162" s="375">
        <f t="shared" si="170"/>
        <v>0</v>
      </c>
      <c r="AY162" s="379">
        <f t="shared" si="170"/>
        <v>0</v>
      </c>
      <c r="AZ162" s="380">
        <f t="shared" si="170"/>
        <v>0</v>
      </c>
      <c r="BB162" s="203">
        <f t="shared" si="164"/>
        <v>0</v>
      </c>
      <c r="BC162" s="204" t="str">
        <f t="shared" si="165"/>
        <v>-</v>
      </c>
    </row>
    <row r="163" spans="2:55" s="2" customFormat="1" ht="12.75" customHeight="1" x14ac:dyDescent="0.25">
      <c r="B163" s="155" t="s">
        <v>341</v>
      </c>
      <c r="C163" s="799" t="s">
        <v>342</v>
      </c>
      <c r="D163" s="800"/>
      <c r="E163" s="800"/>
      <c r="F163" s="801"/>
      <c r="G163" s="371">
        <f>SUM('Priedas 6'!$Z$158,'Priedas 6'!$AC$158,'Priedas 9'!$I$161,'Priedas 9'!$J$161,'Priedas 11'!$Z$159,'Priedas 11'!$AC$159,)</f>
        <v>0</v>
      </c>
      <c r="H163" s="371">
        <f t="shared" ref="H163:AZ163" si="171">SUM(H164:H179)</f>
        <v>0</v>
      </c>
      <c r="I163" s="371">
        <f t="shared" si="171"/>
        <v>0</v>
      </c>
      <c r="J163" s="371">
        <f t="shared" si="171"/>
        <v>0</v>
      </c>
      <c r="K163" s="364">
        <f t="shared" si="171"/>
        <v>0</v>
      </c>
      <c r="L163" s="365">
        <f t="shared" si="171"/>
        <v>0</v>
      </c>
      <c r="M163" s="365">
        <f t="shared" si="171"/>
        <v>0</v>
      </c>
      <c r="N163" s="365">
        <f t="shared" si="171"/>
        <v>0</v>
      </c>
      <c r="O163" s="366">
        <f t="shared" si="171"/>
        <v>0</v>
      </c>
      <c r="P163" s="366">
        <f t="shared" si="171"/>
        <v>0</v>
      </c>
      <c r="Q163" s="366">
        <f t="shared" si="171"/>
        <v>0</v>
      </c>
      <c r="R163" s="366">
        <f t="shared" si="171"/>
        <v>0</v>
      </c>
      <c r="S163" s="366">
        <f t="shared" si="171"/>
        <v>0</v>
      </c>
      <c r="T163" s="366">
        <f t="shared" si="171"/>
        <v>0</v>
      </c>
      <c r="U163" s="366">
        <f t="shared" si="171"/>
        <v>0</v>
      </c>
      <c r="V163" s="366">
        <f t="shared" si="171"/>
        <v>0</v>
      </c>
      <c r="W163" s="366">
        <f t="shared" si="171"/>
        <v>0</v>
      </c>
      <c r="X163" s="366">
        <f t="shared" si="171"/>
        <v>0</v>
      </c>
      <c r="Y163" s="366">
        <f t="shared" si="171"/>
        <v>0</v>
      </c>
      <c r="Z163" s="366">
        <f t="shared" si="171"/>
        <v>0</v>
      </c>
      <c r="AA163" s="366">
        <f t="shared" si="171"/>
        <v>0</v>
      </c>
      <c r="AB163" s="366">
        <f t="shared" si="171"/>
        <v>0</v>
      </c>
      <c r="AC163" s="366">
        <f t="shared" si="171"/>
        <v>0</v>
      </c>
      <c r="AD163" s="366">
        <f t="shared" si="171"/>
        <v>0</v>
      </c>
      <c r="AE163" s="366">
        <f t="shared" si="171"/>
        <v>0</v>
      </c>
      <c r="AF163" s="367">
        <f t="shared" si="171"/>
        <v>0</v>
      </c>
      <c r="AG163" s="368">
        <f t="shared" si="171"/>
        <v>0</v>
      </c>
      <c r="AH163" s="369">
        <f t="shared" si="171"/>
        <v>0</v>
      </c>
      <c r="AI163" s="241">
        <f t="shared" si="171"/>
        <v>0</v>
      </c>
      <c r="AJ163" s="241">
        <f t="shared" si="171"/>
        <v>0</v>
      </c>
      <c r="AK163" s="241">
        <f t="shared" si="171"/>
        <v>0</v>
      </c>
      <c r="AL163" s="242">
        <f t="shared" si="171"/>
        <v>0</v>
      </c>
      <c r="AM163" s="242">
        <f t="shared" si="171"/>
        <v>0</v>
      </c>
      <c r="AN163" s="242">
        <f t="shared" si="171"/>
        <v>0</v>
      </c>
      <c r="AO163" s="242">
        <f t="shared" si="171"/>
        <v>0</v>
      </c>
      <c r="AP163" s="242">
        <f t="shared" si="171"/>
        <v>0</v>
      </c>
      <c r="AQ163" s="242">
        <f t="shared" si="171"/>
        <v>0</v>
      </c>
      <c r="AR163" s="242">
        <f t="shared" si="171"/>
        <v>0</v>
      </c>
      <c r="AS163" s="242">
        <f t="shared" si="171"/>
        <v>0</v>
      </c>
      <c r="AT163" s="242">
        <f t="shared" si="171"/>
        <v>0</v>
      </c>
      <c r="AU163" s="242">
        <f t="shared" si="171"/>
        <v>0</v>
      </c>
      <c r="AV163" s="242">
        <f t="shared" si="171"/>
        <v>0</v>
      </c>
      <c r="AW163" s="242">
        <f t="shared" si="171"/>
        <v>0</v>
      </c>
      <c r="AX163" s="242">
        <f t="shared" si="171"/>
        <v>0</v>
      </c>
      <c r="AY163" s="243">
        <f t="shared" si="171"/>
        <v>0</v>
      </c>
      <c r="AZ163" s="370">
        <f t="shared" si="171"/>
        <v>0</v>
      </c>
      <c r="BB163" s="203">
        <f t="shared" si="164"/>
        <v>0</v>
      </c>
      <c r="BC163" s="204" t="str">
        <f t="shared" si="165"/>
        <v>-</v>
      </c>
    </row>
    <row r="164" spans="2:55" s="2" customFormat="1" ht="12.75" customHeight="1" x14ac:dyDescent="0.25">
      <c r="B164" s="163" t="s">
        <v>343</v>
      </c>
      <c r="C164" s="592" t="s">
        <v>344</v>
      </c>
      <c r="D164" s="582"/>
      <c r="E164" s="582"/>
      <c r="F164" s="642"/>
      <c r="G164" s="371">
        <f>SUM('Priedas 6'!$Z$159,'Priedas 6'!$AC$159,'Priedas 9'!$I$162,'Priedas 9'!$J$162,'Priedas 11'!$Z$160,'Priedas 11'!$AC$160,)</f>
        <v>0</v>
      </c>
      <c r="H164" s="372"/>
      <c r="I164" s="372"/>
      <c r="J164" s="372"/>
      <c r="K164" s="373">
        <f t="shared" ref="K164:K179" si="172">SUM(AH164)</f>
        <v>0</v>
      </c>
      <c r="L164" s="374">
        <f t="shared" ref="L164:L179" si="173">SUM(AI164)</f>
        <v>0</v>
      </c>
      <c r="M164" s="374">
        <f t="shared" ref="M164:M179" si="174">SUM(AJ164)</f>
        <v>0</v>
      </c>
      <c r="N164" s="374">
        <f t="shared" ref="N164:N179" si="175">SUM(AK164)</f>
        <v>0</v>
      </c>
      <c r="O164" s="375">
        <f t="shared" ref="O164:O179" si="176">SUM(AL164)</f>
        <v>0</v>
      </c>
      <c r="P164" s="375">
        <f t="shared" ref="P164:P179" si="177">SUM(AM164)</f>
        <v>0</v>
      </c>
      <c r="Q164" s="375">
        <f t="shared" ref="Q164:Q179" si="178">SUM(AN164)</f>
        <v>0</v>
      </c>
      <c r="R164" s="375">
        <f t="shared" ref="R164:R179" si="179">SUM(AO164)</f>
        <v>0</v>
      </c>
      <c r="S164" s="375">
        <f t="shared" ref="S164:S179" si="180">SUM(AP164)</f>
        <v>0</v>
      </c>
      <c r="T164" s="375">
        <f t="shared" ref="T164:T179" si="181">SUM(AQ164)</f>
        <v>0</v>
      </c>
      <c r="U164" s="375">
        <f t="shared" ref="U164:U179" si="182">SUM(AR164)</f>
        <v>0</v>
      </c>
      <c r="V164" s="375">
        <f t="shared" ref="V164:V179" si="183">SUM(AS164)</f>
        <v>0</v>
      </c>
      <c r="W164" s="375">
        <f t="shared" ref="W164:W179" si="184">SUM(AT164)</f>
        <v>0</v>
      </c>
      <c r="X164" s="375">
        <f t="shared" ref="X164:X179" si="185">SUM(AU164)</f>
        <v>0</v>
      </c>
      <c r="Y164" s="375">
        <f t="shared" ref="Y164:Y179" si="186">SUM(AV164)</f>
        <v>0</v>
      </c>
      <c r="Z164" s="375">
        <f t="shared" ref="Z164:Z179" si="187">SUM(AW164)</f>
        <v>0</v>
      </c>
      <c r="AA164" s="375">
        <f t="shared" ref="AA164:AA179" si="188">SUM(AX164)</f>
        <v>0</v>
      </c>
      <c r="AB164" s="375">
        <f t="shared" ref="AB164:AB179" si="189">SUM(AY164)</f>
        <v>0</v>
      </c>
      <c r="AC164" s="376">
        <f t="shared" ref="AC164:AL173" si="190">IFERROR(($H164*(AC$20/$H$20)),"0")+IFERROR(($I164*(AC$21/$I$21)),"0")+IFERROR(($J164*(AC$22/$J$22)),"0")</f>
        <v>0</v>
      </c>
      <c r="AD164" s="376">
        <f t="shared" si="190"/>
        <v>0</v>
      </c>
      <c r="AE164" s="376">
        <f t="shared" si="190"/>
        <v>0</v>
      </c>
      <c r="AF164" s="377">
        <f t="shared" si="190"/>
        <v>0</v>
      </c>
      <c r="AG164" s="378">
        <f t="shared" si="190"/>
        <v>0</v>
      </c>
      <c r="AH164" s="373">
        <f t="shared" si="190"/>
        <v>0</v>
      </c>
      <c r="AI164" s="374">
        <f t="shared" si="190"/>
        <v>0</v>
      </c>
      <c r="AJ164" s="374">
        <f t="shared" si="190"/>
        <v>0</v>
      </c>
      <c r="AK164" s="374">
        <f t="shared" si="190"/>
        <v>0</v>
      </c>
      <c r="AL164" s="375">
        <f t="shared" si="190"/>
        <v>0</v>
      </c>
      <c r="AM164" s="375">
        <f t="shared" ref="AM164:AZ173" si="191">IFERROR(($H164*(AM$20/$H$20)),"0")+IFERROR(($I164*(AM$21/$I$21)),"0")+IFERROR(($J164*(AM$22/$J$22)),"0")</f>
        <v>0</v>
      </c>
      <c r="AN164" s="375">
        <f t="shared" si="191"/>
        <v>0</v>
      </c>
      <c r="AO164" s="375">
        <f t="shared" si="191"/>
        <v>0</v>
      </c>
      <c r="AP164" s="375">
        <f t="shared" si="191"/>
        <v>0</v>
      </c>
      <c r="AQ164" s="375">
        <f t="shared" si="191"/>
        <v>0</v>
      </c>
      <c r="AR164" s="375">
        <f t="shared" si="191"/>
        <v>0</v>
      </c>
      <c r="AS164" s="375">
        <f t="shared" si="191"/>
        <v>0</v>
      </c>
      <c r="AT164" s="375">
        <f t="shared" si="191"/>
        <v>0</v>
      </c>
      <c r="AU164" s="375">
        <f t="shared" si="191"/>
        <v>0</v>
      </c>
      <c r="AV164" s="375">
        <f t="shared" si="191"/>
        <v>0</v>
      </c>
      <c r="AW164" s="375">
        <f t="shared" si="191"/>
        <v>0</v>
      </c>
      <c r="AX164" s="375">
        <f t="shared" si="191"/>
        <v>0</v>
      </c>
      <c r="AY164" s="379">
        <f t="shared" si="191"/>
        <v>0</v>
      </c>
      <c r="AZ164" s="380">
        <f t="shared" si="191"/>
        <v>0</v>
      </c>
      <c r="BB164" s="203">
        <f t="shared" si="164"/>
        <v>0</v>
      </c>
      <c r="BC164" s="204" t="str">
        <f t="shared" si="165"/>
        <v>-</v>
      </c>
    </row>
    <row r="165" spans="2:55" s="2" customFormat="1" ht="12.75" customHeight="1" x14ac:dyDescent="0.25">
      <c r="B165" s="163" t="s">
        <v>345</v>
      </c>
      <c r="C165" s="592" t="s">
        <v>346</v>
      </c>
      <c r="D165" s="582"/>
      <c r="E165" s="582"/>
      <c r="F165" s="642"/>
      <c r="G165" s="371">
        <f>SUM('Priedas 6'!$Z$160,'Priedas 6'!$AC$160,'Priedas 9'!$I$163,'Priedas 9'!$J$163,'Priedas 11'!$Z$161,'Priedas 11'!$AC$161,)</f>
        <v>0</v>
      </c>
      <c r="H165" s="372"/>
      <c r="I165" s="372"/>
      <c r="J165" s="372"/>
      <c r="K165" s="373">
        <f t="shared" si="172"/>
        <v>0</v>
      </c>
      <c r="L165" s="374">
        <f t="shared" si="173"/>
        <v>0</v>
      </c>
      <c r="M165" s="374">
        <f t="shared" si="174"/>
        <v>0</v>
      </c>
      <c r="N165" s="374">
        <f t="shared" si="175"/>
        <v>0</v>
      </c>
      <c r="O165" s="375">
        <f t="shared" si="176"/>
        <v>0</v>
      </c>
      <c r="P165" s="375">
        <f t="shared" si="177"/>
        <v>0</v>
      </c>
      <c r="Q165" s="375">
        <f t="shared" si="178"/>
        <v>0</v>
      </c>
      <c r="R165" s="375">
        <f t="shared" si="179"/>
        <v>0</v>
      </c>
      <c r="S165" s="375">
        <f t="shared" si="180"/>
        <v>0</v>
      </c>
      <c r="T165" s="375">
        <f t="shared" si="181"/>
        <v>0</v>
      </c>
      <c r="U165" s="375">
        <f t="shared" si="182"/>
        <v>0</v>
      </c>
      <c r="V165" s="375">
        <f t="shared" si="183"/>
        <v>0</v>
      </c>
      <c r="W165" s="375">
        <f t="shared" si="184"/>
        <v>0</v>
      </c>
      <c r="X165" s="375">
        <f t="shared" si="185"/>
        <v>0</v>
      </c>
      <c r="Y165" s="375">
        <f t="shared" si="186"/>
        <v>0</v>
      </c>
      <c r="Z165" s="375">
        <f t="shared" si="187"/>
        <v>0</v>
      </c>
      <c r="AA165" s="375">
        <f t="shared" si="188"/>
        <v>0</v>
      </c>
      <c r="AB165" s="375">
        <f t="shared" si="189"/>
        <v>0</v>
      </c>
      <c r="AC165" s="376">
        <f t="shared" si="190"/>
        <v>0</v>
      </c>
      <c r="AD165" s="376">
        <f t="shared" si="190"/>
        <v>0</v>
      </c>
      <c r="AE165" s="376">
        <f t="shared" si="190"/>
        <v>0</v>
      </c>
      <c r="AF165" s="377">
        <f t="shared" si="190"/>
        <v>0</v>
      </c>
      <c r="AG165" s="378">
        <f t="shared" si="190"/>
        <v>0</v>
      </c>
      <c r="AH165" s="373">
        <f t="shared" si="190"/>
        <v>0</v>
      </c>
      <c r="AI165" s="374">
        <f t="shared" si="190"/>
        <v>0</v>
      </c>
      <c r="AJ165" s="374">
        <f t="shared" si="190"/>
        <v>0</v>
      </c>
      <c r="AK165" s="374">
        <f t="shared" si="190"/>
        <v>0</v>
      </c>
      <c r="AL165" s="375">
        <f t="shared" si="190"/>
        <v>0</v>
      </c>
      <c r="AM165" s="375">
        <f t="shared" si="191"/>
        <v>0</v>
      </c>
      <c r="AN165" s="375">
        <f t="shared" si="191"/>
        <v>0</v>
      </c>
      <c r="AO165" s="375">
        <f t="shared" si="191"/>
        <v>0</v>
      </c>
      <c r="AP165" s="375">
        <f t="shared" si="191"/>
        <v>0</v>
      </c>
      <c r="AQ165" s="375">
        <f t="shared" si="191"/>
        <v>0</v>
      </c>
      <c r="AR165" s="375">
        <f t="shared" si="191"/>
        <v>0</v>
      </c>
      <c r="AS165" s="375">
        <f t="shared" si="191"/>
        <v>0</v>
      </c>
      <c r="AT165" s="375">
        <f t="shared" si="191"/>
        <v>0</v>
      </c>
      <c r="AU165" s="375">
        <f t="shared" si="191"/>
        <v>0</v>
      </c>
      <c r="AV165" s="375">
        <f t="shared" si="191"/>
        <v>0</v>
      </c>
      <c r="AW165" s="375">
        <f t="shared" si="191"/>
        <v>0</v>
      </c>
      <c r="AX165" s="375">
        <f t="shared" si="191"/>
        <v>0</v>
      </c>
      <c r="AY165" s="379">
        <f t="shared" si="191"/>
        <v>0</v>
      </c>
      <c r="AZ165" s="380">
        <f t="shared" si="191"/>
        <v>0</v>
      </c>
      <c r="BB165" s="203">
        <f t="shared" si="164"/>
        <v>0</v>
      </c>
      <c r="BC165" s="204" t="str">
        <f t="shared" si="165"/>
        <v>-</v>
      </c>
    </row>
    <row r="166" spans="2:55" s="2" customFormat="1" ht="12.75" customHeight="1" x14ac:dyDescent="0.25">
      <c r="B166" s="163" t="s">
        <v>347</v>
      </c>
      <c r="C166" s="592" t="s">
        <v>348</v>
      </c>
      <c r="D166" s="582"/>
      <c r="E166" s="582"/>
      <c r="F166" s="642"/>
      <c r="G166" s="371">
        <f>SUM('Priedas 6'!$Z$161,'Priedas 6'!$AC$161,'Priedas 9'!$I$164,'Priedas 9'!$J$164,'Priedas 11'!$Z$162,'Priedas 11'!$AC$162,)</f>
        <v>0</v>
      </c>
      <c r="H166" s="372"/>
      <c r="I166" s="372"/>
      <c r="J166" s="372"/>
      <c r="K166" s="373">
        <f t="shared" si="172"/>
        <v>0</v>
      </c>
      <c r="L166" s="374">
        <f t="shared" si="173"/>
        <v>0</v>
      </c>
      <c r="M166" s="374">
        <f t="shared" si="174"/>
        <v>0</v>
      </c>
      <c r="N166" s="374">
        <f t="shared" si="175"/>
        <v>0</v>
      </c>
      <c r="O166" s="375">
        <f t="shared" si="176"/>
        <v>0</v>
      </c>
      <c r="P166" s="375">
        <f t="shared" si="177"/>
        <v>0</v>
      </c>
      <c r="Q166" s="375">
        <f t="shared" si="178"/>
        <v>0</v>
      </c>
      <c r="R166" s="375">
        <f t="shared" si="179"/>
        <v>0</v>
      </c>
      <c r="S166" s="375">
        <f t="shared" si="180"/>
        <v>0</v>
      </c>
      <c r="T166" s="375">
        <f t="shared" si="181"/>
        <v>0</v>
      </c>
      <c r="U166" s="375">
        <f t="shared" si="182"/>
        <v>0</v>
      </c>
      <c r="V166" s="375">
        <f t="shared" si="183"/>
        <v>0</v>
      </c>
      <c r="W166" s="375">
        <f t="shared" si="184"/>
        <v>0</v>
      </c>
      <c r="X166" s="375">
        <f t="shared" si="185"/>
        <v>0</v>
      </c>
      <c r="Y166" s="375">
        <f t="shared" si="186"/>
        <v>0</v>
      </c>
      <c r="Z166" s="375">
        <f t="shared" si="187"/>
        <v>0</v>
      </c>
      <c r="AA166" s="375">
        <f t="shared" si="188"/>
        <v>0</v>
      </c>
      <c r="AB166" s="375">
        <f t="shared" si="189"/>
        <v>0</v>
      </c>
      <c r="AC166" s="376">
        <f t="shared" si="190"/>
        <v>0</v>
      </c>
      <c r="AD166" s="376">
        <f t="shared" si="190"/>
        <v>0</v>
      </c>
      <c r="AE166" s="376">
        <f t="shared" si="190"/>
        <v>0</v>
      </c>
      <c r="AF166" s="377">
        <f t="shared" si="190"/>
        <v>0</v>
      </c>
      <c r="AG166" s="378">
        <f t="shared" si="190"/>
        <v>0</v>
      </c>
      <c r="AH166" s="373">
        <f t="shared" si="190"/>
        <v>0</v>
      </c>
      <c r="AI166" s="374">
        <f t="shared" si="190"/>
        <v>0</v>
      </c>
      <c r="AJ166" s="374">
        <f t="shared" si="190"/>
        <v>0</v>
      </c>
      <c r="AK166" s="374">
        <f t="shared" si="190"/>
        <v>0</v>
      </c>
      <c r="AL166" s="375">
        <f t="shared" si="190"/>
        <v>0</v>
      </c>
      <c r="AM166" s="375">
        <f t="shared" si="191"/>
        <v>0</v>
      </c>
      <c r="AN166" s="375">
        <f t="shared" si="191"/>
        <v>0</v>
      </c>
      <c r="AO166" s="375">
        <f t="shared" si="191"/>
        <v>0</v>
      </c>
      <c r="AP166" s="375">
        <f t="shared" si="191"/>
        <v>0</v>
      </c>
      <c r="AQ166" s="375">
        <f t="shared" si="191"/>
        <v>0</v>
      </c>
      <c r="AR166" s="375">
        <f t="shared" si="191"/>
        <v>0</v>
      </c>
      <c r="AS166" s="375">
        <f t="shared" si="191"/>
        <v>0</v>
      </c>
      <c r="AT166" s="375">
        <f t="shared" si="191"/>
        <v>0</v>
      </c>
      <c r="AU166" s="375">
        <f t="shared" si="191"/>
        <v>0</v>
      </c>
      <c r="AV166" s="375">
        <f t="shared" si="191"/>
        <v>0</v>
      </c>
      <c r="AW166" s="375">
        <f t="shared" si="191"/>
        <v>0</v>
      </c>
      <c r="AX166" s="375">
        <f t="shared" si="191"/>
        <v>0</v>
      </c>
      <c r="AY166" s="379">
        <f t="shared" si="191"/>
        <v>0</v>
      </c>
      <c r="AZ166" s="380">
        <f t="shared" si="191"/>
        <v>0</v>
      </c>
      <c r="BB166" s="203">
        <f t="shared" si="164"/>
        <v>0</v>
      </c>
      <c r="BC166" s="204" t="str">
        <f t="shared" si="165"/>
        <v>-</v>
      </c>
    </row>
    <row r="167" spans="2:55" s="2" customFormat="1" ht="12.75" customHeight="1" x14ac:dyDescent="0.25">
      <c r="B167" s="163" t="s">
        <v>349</v>
      </c>
      <c r="C167" s="592" t="s">
        <v>350</v>
      </c>
      <c r="D167" s="582"/>
      <c r="E167" s="582"/>
      <c r="F167" s="642"/>
      <c r="G167" s="371">
        <f>SUM('Priedas 6'!$Z$162,'Priedas 6'!$AC$162,'Priedas 9'!$I$165,'Priedas 9'!$J$165,'Priedas 11'!$Z$163,'Priedas 11'!$AC$163,)</f>
        <v>0</v>
      </c>
      <c r="H167" s="372"/>
      <c r="I167" s="372"/>
      <c r="J167" s="372"/>
      <c r="K167" s="373">
        <f t="shared" si="172"/>
        <v>0</v>
      </c>
      <c r="L167" s="374">
        <f t="shared" si="173"/>
        <v>0</v>
      </c>
      <c r="M167" s="374">
        <f t="shared" si="174"/>
        <v>0</v>
      </c>
      <c r="N167" s="374">
        <f t="shared" si="175"/>
        <v>0</v>
      </c>
      <c r="O167" s="375">
        <f t="shared" si="176"/>
        <v>0</v>
      </c>
      <c r="P167" s="375">
        <f t="shared" si="177"/>
        <v>0</v>
      </c>
      <c r="Q167" s="375">
        <f t="shared" si="178"/>
        <v>0</v>
      </c>
      <c r="R167" s="375">
        <f t="shared" si="179"/>
        <v>0</v>
      </c>
      <c r="S167" s="375">
        <f t="shared" si="180"/>
        <v>0</v>
      </c>
      <c r="T167" s="375">
        <f t="shared" si="181"/>
        <v>0</v>
      </c>
      <c r="U167" s="375">
        <f t="shared" si="182"/>
        <v>0</v>
      </c>
      <c r="V167" s="375">
        <f t="shared" si="183"/>
        <v>0</v>
      </c>
      <c r="W167" s="375">
        <f t="shared" si="184"/>
        <v>0</v>
      </c>
      <c r="X167" s="375">
        <f t="shared" si="185"/>
        <v>0</v>
      </c>
      <c r="Y167" s="375">
        <f t="shared" si="186"/>
        <v>0</v>
      </c>
      <c r="Z167" s="375">
        <f t="shared" si="187"/>
        <v>0</v>
      </c>
      <c r="AA167" s="375">
        <f t="shared" si="188"/>
        <v>0</v>
      </c>
      <c r="AB167" s="375">
        <f t="shared" si="189"/>
        <v>0</v>
      </c>
      <c r="AC167" s="376">
        <f t="shared" si="190"/>
        <v>0</v>
      </c>
      <c r="AD167" s="376">
        <f t="shared" si="190"/>
        <v>0</v>
      </c>
      <c r="AE167" s="376">
        <f t="shared" si="190"/>
        <v>0</v>
      </c>
      <c r="AF167" s="377">
        <f t="shared" si="190"/>
        <v>0</v>
      </c>
      <c r="AG167" s="378">
        <f t="shared" si="190"/>
        <v>0</v>
      </c>
      <c r="AH167" s="373">
        <f t="shared" si="190"/>
        <v>0</v>
      </c>
      <c r="AI167" s="374">
        <f t="shared" si="190"/>
        <v>0</v>
      </c>
      <c r="AJ167" s="374">
        <f t="shared" si="190"/>
        <v>0</v>
      </c>
      <c r="AK167" s="374">
        <f t="shared" si="190"/>
        <v>0</v>
      </c>
      <c r="AL167" s="375">
        <f t="shared" si="190"/>
        <v>0</v>
      </c>
      <c r="AM167" s="375">
        <f t="shared" si="191"/>
        <v>0</v>
      </c>
      <c r="AN167" s="375">
        <f t="shared" si="191"/>
        <v>0</v>
      </c>
      <c r="AO167" s="375">
        <f t="shared" si="191"/>
        <v>0</v>
      </c>
      <c r="AP167" s="375">
        <f t="shared" si="191"/>
        <v>0</v>
      </c>
      <c r="AQ167" s="375">
        <f t="shared" si="191"/>
        <v>0</v>
      </c>
      <c r="AR167" s="375">
        <f t="shared" si="191"/>
        <v>0</v>
      </c>
      <c r="AS167" s="375">
        <f t="shared" si="191"/>
        <v>0</v>
      </c>
      <c r="AT167" s="375">
        <f t="shared" si="191"/>
        <v>0</v>
      </c>
      <c r="AU167" s="375">
        <f t="shared" si="191"/>
        <v>0</v>
      </c>
      <c r="AV167" s="375">
        <f t="shared" si="191"/>
        <v>0</v>
      </c>
      <c r="AW167" s="375">
        <f t="shared" si="191"/>
        <v>0</v>
      </c>
      <c r="AX167" s="375">
        <f t="shared" si="191"/>
        <v>0</v>
      </c>
      <c r="AY167" s="379">
        <f t="shared" si="191"/>
        <v>0</v>
      </c>
      <c r="AZ167" s="380">
        <f t="shared" si="191"/>
        <v>0</v>
      </c>
      <c r="BB167" s="203">
        <f t="shared" si="164"/>
        <v>0</v>
      </c>
      <c r="BC167" s="204" t="str">
        <f t="shared" si="165"/>
        <v>-</v>
      </c>
    </row>
    <row r="168" spans="2:55" s="2" customFormat="1" ht="12.75" customHeight="1" x14ac:dyDescent="0.25">
      <c r="B168" s="163" t="s">
        <v>351</v>
      </c>
      <c r="C168" s="592" t="s">
        <v>352</v>
      </c>
      <c r="D168" s="582"/>
      <c r="E168" s="582"/>
      <c r="F168" s="642"/>
      <c r="G168" s="371">
        <f>SUM('Priedas 6'!$Z$163,'Priedas 6'!$AC$163,'Priedas 9'!$I$166,'Priedas 9'!$J$166,'Priedas 11'!$Z$164,'Priedas 11'!$AC$164,)</f>
        <v>0</v>
      </c>
      <c r="H168" s="372"/>
      <c r="I168" s="372"/>
      <c r="J168" s="372"/>
      <c r="K168" s="373">
        <f t="shared" si="172"/>
        <v>0</v>
      </c>
      <c r="L168" s="374">
        <f t="shared" si="173"/>
        <v>0</v>
      </c>
      <c r="M168" s="374">
        <f t="shared" si="174"/>
        <v>0</v>
      </c>
      <c r="N168" s="374">
        <f t="shared" si="175"/>
        <v>0</v>
      </c>
      <c r="O168" s="375">
        <f t="shared" si="176"/>
        <v>0</v>
      </c>
      <c r="P168" s="375">
        <f t="shared" si="177"/>
        <v>0</v>
      </c>
      <c r="Q168" s="375">
        <f t="shared" si="178"/>
        <v>0</v>
      </c>
      <c r="R168" s="375">
        <f t="shared" si="179"/>
        <v>0</v>
      </c>
      <c r="S168" s="375">
        <f t="shared" si="180"/>
        <v>0</v>
      </c>
      <c r="T168" s="375">
        <f t="shared" si="181"/>
        <v>0</v>
      </c>
      <c r="U168" s="375">
        <f t="shared" si="182"/>
        <v>0</v>
      </c>
      <c r="V168" s="375">
        <f t="shared" si="183"/>
        <v>0</v>
      </c>
      <c r="W168" s="375">
        <f t="shared" si="184"/>
        <v>0</v>
      </c>
      <c r="X168" s="375">
        <f t="shared" si="185"/>
        <v>0</v>
      </c>
      <c r="Y168" s="375">
        <f t="shared" si="186"/>
        <v>0</v>
      </c>
      <c r="Z168" s="375">
        <f t="shared" si="187"/>
        <v>0</v>
      </c>
      <c r="AA168" s="375">
        <f t="shared" si="188"/>
        <v>0</v>
      </c>
      <c r="AB168" s="375">
        <f t="shared" si="189"/>
        <v>0</v>
      </c>
      <c r="AC168" s="376">
        <f t="shared" si="190"/>
        <v>0</v>
      </c>
      <c r="AD168" s="376">
        <f t="shared" si="190"/>
        <v>0</v>
      </c>
      <c r="AE168" s="376">
        <f t="shared" si="190"/>
        <v>0</v>
      </c>
      <c r="AF168" s="377">
        <f t="shared" si="190"/>
        <v>0</v>
      </c>
      <c r="AG168" s="378">
        <f t="shared" si="190"/>
        <v>0</v>
      </c>
      <c r="AH168" s="373">
        <f t="shared" si="190"/>
        <v>0</v>
      </c>
      <c r="AI168" s="374">
        <f t="shared" si="190"/>
        <v>0</v>
      </c>
      <c r="AJ168" s="374">
        <f t="shared" si="190"/>
        <v>0</v>
      </c>
      <c r="AK168" s="374">
        <f t="shared" si="190"/>
        <v>0</v>
      </c>
      <c r="AL168" s="375">
        <f t="shared" si="190"/>
        <v>0</v>
      </c>
      <c r="AM168" s="375">
        <f t="shared" si="191"/>
        <v>0</v>
      </c>
      <c r="AN168" s="375">
        <f t="shared" si="191"/>
        <v>0</v>
      </c>
      <c r="AO168" s="375">
        <f t="shared" si="191"/>
        <v>0</v>
      </c>
      <c r="AP168" s="375">
        <f t="shared" si="191"/>
        <v>0</v>
      </c>
      <c r="AQ168" s="375">
        <f t="shared" si="191"/>
        <v>0</v>
      </c>
      <c r="AR168" s="375">
        <f t="shared" si="191"/>
        <v>0</v>
      </c>
      <c r="AS168" s="375">
        <f t="shared" si="191"/>
        <v>0</v>
      </c>
      <c r="AT168" s="375">
        <f t="shared" si="191"/>
        <v>0</v>
      </c>
      <c r="AU168" s="375">
        <f t="shared" si="191"/>
        <v>0</v>
      </c>
      <c r="AV168" s="375">
        <f t="shared" si="191"/>
        <v>0</v>
      </c>
      <c r="AW168" s="375">
        <f t="shared" si="191"/>
        <v>0</v>
      </c>
      <c r="AX168" s="375">
        <f t="shared" si="191"/>
        <v>0</v>
      </c>
      <c r="AY168" s="379">
        <f t="shared" si="191"/>
        <v>0</v>
      </c>
      <c r="AZ168" s="380">
        <f t="shared" si="191"/>
        <v>0</v>
      </c>
      <c r="BB168" s="203">
        <f t="shared" si="164"/>
        <v>0</v>
      </c>
      <c r="BC168" s="204" t="str">
        <f t="shared" si="165"/>
        <v>-</v>
      </c>
    </row>
    <row r="169" spans="2:55" s="2" customFormat="1" ht="12.75" customHeight="1" x14ac:dyDescent="0.25">
      <c r="B169" s="163" t="s">
        <v>353</v>
      </c>
      <c r="C169" s="592" t="s">
        <v>354</v>
      </c>
      <c r="D169" s="582"/>
      <c r="E169" s="582"/>
      <c r="F169" s="642"/>
      <c r="G169" s="371">
        <f>SUM('Priedas 6'!$Z$164,'Priedas 6'!$AC$164,'Priedas 9'!$I$167,'Priedas 9'!$J$167,'Priedas 11'!$Z$165,'Priedas 11'!$AC$165,)</f>
        <v>0</v>
      </c>
      <c r="H169" s="372"/>
      <c r="I169" s="372"/>
      <c r="J169" s="372"/>
      <c r="K169" s="373">
        <f t="shared" si="172"/>
        <v>0</v>
      </c>
      <c r="L169" s="374">
        <f t="shared" si="173"/>
        <v>0</v>
      </c>
      <c r="M169" s="374">
        <f t="shared" si="174"/>
        <v>0</v>
      </c>
      <c r="N169" s="374">
        <f t="shared" si="175"/>
        <v>0</v>
      </c>
      <c r="O169" s="375">
        <f t="shared" si="176"/>
        <v>0</v>
      </c>
      <c r="P169" s="375">
        <f t="shared" si="177"/>
        <v>0</v>
      </c>
      <c r="Q169" s="375">
        <f t="shared" si="178"/>
        <v>0</v>
      </c>
      <c r="R169" s="375">
        <f t="shared" si="179"/>
        <v>0</v>
      </c>
      <c r="S169" s="375">
        <f t="shared" si="180"/>
        <v>0</v>
      </c>
      <c r="T169" s="375">
        <f t="shared" si="181"/>
        <v>0</v>
      </c>
      <c r="U169" s="375">
        <f t="shared" si="182"/>
        <v>0</v>
      </c>
      <c r="V169" s="375">
        <f t="shared" si="183"/>
        <v>0</v>
      </c>
      <c r="W169" s="375">
        <f t="shared" si="184"/>
        <v>0</v>
      </c>
      <c r="X169" s="375">
        <f t="shared" si="185"/>
        <v>0</v>
      </c>
      <c r="Y169" s="375">
        <f t="shared" si="186"/>
        <v>0</v>
      </c>
      <c r="Z169" s="375">
        <f t="shared" si="187"/>
        <v>0</v>
      </c>
      <c r="AA169" s="375">
        <f t="shared" si="188"/>
        <v>0</v>
      </c>
      <c r="AB169" s="375">
        <f t="shared" si="189"/>
        <v>0</v>
      </c>
      <c r="AC169" s="376">
        <f t="shared" si="190"/>
        <v>0</v>
      </c>
      <c r="AD169" s="376">
        <f t="shared" si="190"/>
        <v>0</v>
      </c>
      <c r="AE169" s="376">
        <f t="shared" si="190"/>
        <v>0</v>
      </c>
      <c r="AF169" s="377">
        <f t="shared" si="190"/>
        <v>0</v>
      </c>
      <c r="AG169" s="378">
        <f t="shared" si="190"/>
        <v>0</v>
      </c>
      <c r="AH169" s="373">
        <f t="shared" si="190"/>
        <v>0</v>
      </c>
      <c r="AI169" s="374">
        <f t="shared" si="190"/>
        <v>0</v>
      </c>
      <c r="AJ169" s="374">
        <f t="shared" si="190"/>
        <v>0</v>
      </c>
      <c r="AK169" s="374">
        <f t="shared" si="190"/>
        <v>0</v>
      </c>
      <c r="AL169" s="375">
        <f t="shared" si="190"/>
        <v>0</v>
      </c>
      <c r="AM169" s="375">
        <f t="shared" si="191"/>
        <v>0</v>
      </c>
      <c r="AN169" s="375">
        <f t="shared" si="191"/>
        <v>0</v>
      </c>
      <c r="AO169" s="375">
        <f t="shared" si="191"/>
        <v>0</v>
      </c>
      <c r="AP169" s="375">
        <f t="shared" si="191"/>
        <v>0</v>
      </c>
      <c r="AQ169" s="375">
        <f t="shared" si="191"/>
        <v>0</v>
      </c>
      <c r="AR169" s="375">
        <f t="shared" si="191"/>
        <v>0</v>
      </c>
      <c r="AS169" s="375">
        <f t="shared" si="191"/>
        <v>0</v>
      </c>
      <c r="AT169" s="375">
        <f t="shared" si="191"/>
        <v>0</v>
      </c>
      <c r="AU169" s="375">
        <f t="shared" si="191"/>
        <v>0</v>
      </c>
      <c r="AV169" s="375">
        <f t="shared" si="191"/>
        <v>0</v>
      </c>
      <c r="AW169" s="375">
        <f t="shared" si="191"/>
        <v>0</v>
      </c>
      <c r="AX169" s="375">
        <f t="shared" si="191"/>
        <v>0</v>
      </c>
      <c r="AY169" s="379">
        <f t="shared" si="191"/>
        <v>0</v>
      </c>
      <c r="AZ169" s="380">
        <f t="shared" si="191"/>
        <v>0</v>
      </c>
      <c r="BB169" s="203">
        <f t="shared" si="164"/>
        <v>0</v>
      </c>
      <c r="BC169" s="204" t="str">
        <f t="shared" si="165"/>
        <v>-</v>
      </c>
    </row>
    <row r="170" spans="2:55" s="2" customFormat="1" ht="12.75" customHeight="1" x14ac:dyDescent="0.25">
      <c r="B170" s="163" t="s">
        <v>355</v>
      </c>
      <c r="C170" s="592" t="s">
        <v>356</v>
      </c>
      <c r="D170" s="582"/>
      <c r="E170" s="582"/>
      <c r="F170" s="642"/>
      <c r="G170" s="371">
        <f>SUM('Priedas 6'!$Z$165,'Priedas 6'!$AC$165,'Priedas 9'!$I$168,'Priedas 9'!$J$168,'Priedas 11'!$Z$166,'Priedas 11'!$AC$166,)</f>
        <v>0</v>
      </c>
      <c r="H170" s="372"/>
      <c r="I170" s="372"/>
      <c r="J170" s="372"/>
      <c r="K170" s="373">
        <f t="shared" si="172"/>
        <v>0</v>
      </c>
      <c r="L170" s="374">
        <f t="shared" si="173"/>
        <v>0</v>
      </c>
      <c r="M170" s="374">
        <f t="shared" si="174"/>
        <v>0</v>
      </c>
      <c r="N170" s="374">
        <f t="shared" si="175"/>
        <v>0</v>
      </c>
      <c r="O170" s="375">
        <f t="shared" si="176"/>
        <v>0</v>
      </c>
      <c r="P170" s="375">
        <f t="shared" si="177"/>
        <v>0</v>
      </c>
      <c r="Q170" s="375">
        <f t="shared" si="178"/>
        <v>0</v>
      </c>
      <c r="R170" s="375">
        <f t="shared" si="179"/>
        <v>0</v>
      </c>
      <c r="S170" s="375">
        <f t="shared" si="180"/>
        <v>0</v>
      </c>
      <c r="T170" s="375">
        <f t="shared" si="181"/>
        <v>0</v>
      </c>
      <c r="U170" s="375">
        <f t="shared" si="182"/>
        <v>0</v>
      </c>
      <c r="V170" s="375">
        <f t="shared" si="183"/>
        <v>0</v>
      </c>
      <c r="W170" s="375">
        <f t="shared" si="184"/>
        <v>0</v>
      </c>
      <c r="X170" s="375">
        <f t="shared" si="185"/>
        <v>0</v>
      </c>
      <c r="Y170" s="375">
        <f t="shared" si="186"/>
        <v>0</v>
      </c>
      <c r="Z170" s="375">
        <f t="shared" si="187"/>
        <v>0</v>
      </c>
      <c r="AA170" s="375">
        <f t="shared" si="188"/>
        <v>0</v>
      </c>
      <c r="AB170" s="375">
        <f t="shared" si="189"/>
        <v>0</v>
      </c>
      <c r="AC170" s="376">
        <f t="shared" si="190"/>
        <v>0</v>
      </c>
      <c r="AD170" s="376">
        <f t="shared" si="190"/>
        <v>0</v>
      </c>
      <c r="AE170" s="376">
        <f t="shared" si="190"/>
        <v>0</v>
      </c>
      <c r="AF170" s="377">
        <f t="shared" si="190"/>
        <v>0</v>
      </c>
      <c r="AG170" s="378">
        <f t="shared" si="190"/>
        <v>0</v>
      </c>
      <c r="AH170" s="373">
        <f t="shared" si="190"/>
        <v>0</v>
      </c>
      <c r="AI170" s="374">
        <f t="shared" si="190"/>
        <v>0</v>
      </c>
      <c r="AJ170" s="374">
        <f t="shared" si="190"/>
        <v>0</v>
      </c>
      <c r="AK170" s="374">
        <f t="shared" si="190"/>
        <v>0</v>
      </c>
      <c r="AL170" s="375">
        <f t="shared" si="190"/>
        <v>0</v>
      </c>
      <c r="AM170" s="375">
        <f t="shared" si="191"/>
        <v>0</v>
      </c>
      <c r="AN170" s="375">
        <f t="shared" si="191"/>
        <v>0</v>
      </c>
      <c r="AO170" s="375">
        <f t="shared" si="191"/>
        <v>0</v>
      </c>
      <c r="AP170" s="375">
        <f t="shared" si="191"/>
        <v>0</v>
      </c>
      <c r="AQ170" s="375">
        <f t="shared" si="191"/>
        <v>0</v>
      </c>
      <c r="AR170" s="375">
        <f t="shared" si="191"/>
        <v>0</v>
      </c>
      <c r="AS170" s="375">
        <f t="shared" si="191"/>
        <v>0</v>
      </c>
      <c r="AT170" s="375">
        <f t="shared" si="191"/>
        <v>0</v>
      </c>
      <c r="AU170" s="375">
        <f t="shared" si="191"/>
        <v>0</v>
      </c>
      <c r="AV170" s="375">
        <f t="shared" si="191"/>
        <v>0</v>
      </c>
      <c r="AW170" s="375">
        <f t="shared" si="191"/>
        <v>0</v>
      </c>
      <c r="AX170" s="375">
        <f t="shared" si="191"/>
        <v>0</v>
      </c>
      <c r="AY170" s="379">
        <f t="shared" si="191"/>
        <v>0</v>
      </c>
      <c r="AZ170" s="380">
        <f t="shared" si="191"/>
        <v>0</v>
      </c>
      <c r="BB170" s="203">
        <f t="shared" si="164"/>
        <v>0</v>
      </c>
      <c r="BC170" s="204" t="str">
        <f t="shared" si="165"/>
        <v>-</v>
      </c>
    </row>
    <row r="171" spans="2:55" s="2" customFormat="1" ht="12.75" customHeight="1" x14ac:dyDescent="0.25">
      <c r="B171" s="163" t="s">
        <v>357</v>
      </c>
      <c r="C171" s="592" t="s">
        <v>358</v>
      </c>
      <c r="D171" s="582"/>
      <c r="E171" s="582"/>
      <c r="F171" s="642"/>
      <c r="G171" s="371">
        <f>SUM('Priedas 6'!$Z$166,'Priedas 6'!$AC$166,'Priedas 9'!$I$169,'Priedas 9'!$J$169,'Priedas 11'!$Z$167,'Priedas 11'!$AC$167,)</f>
        <v>0</v>
      </c>
      <c r="H171" s="372"/>
      <c r="I171" s="372"/>
      <c r="J171" s="372"/>
      <c r="K171" s="373">
        <f t="shared" si="172"/>
        <v>0</v>
      </c>
      <c r="L171" s="374">
        <f t="shared" si="173"/>
        <v>0</v>
      </c>
      <c r="M171" s="374">
        <f t="shared" si="174"/>
        <v>0</v>
      </c>
      <c r="N171" s="374">
        <f t="shared" si="175"/>
        <v>0</v>
      </c>
      <c r="O171" s="375">
        <f t="shared" si="176"/>
        <v>0</v>
      </c>
      <c r="P171" s="375">
        <f t="shared" si="177"/>
        <v>0</v>
      </c>
      <c r="Q171" s="375">
        <f t="shared" si="178"/>
        <v>0</v>
      </c>
      <c r="R171" s="375">
        <f t="shared" si="179"/>
        <v>0</v>
      </c>
      <c r="S171" s="375">
        <f t="shared" si="180"/>
        <v>0</v>
      </c>
      <c r="T171" s="375">
        <f t="shared" si="181"/>
        <v>0</v>
      </c>
      <c r="U171" s="375">
        <f t="shared" si="182"/>
        <v>0</v>
      </c>
      <c r="V171" s="375">
        <f t="shared" si="183"/>
        <v>0</v>
      </c>
      <c r="W171" s="375">
        <f t="shared" si="184"/>
        <v>0</v>
      </c>
      <c r="X171" s="375">
        <f t="shared" si="185"/>
        <v>0</v>
      </c>
      <c r="Y171" s="375">
        <f t="shared" si="186"/>
        <v>0</v>
      </c>
      <c r="Z171" s="375">
        <f t="shared" si="187"/>
        <v>0</v>
      </c>
      <c r="AA171" s="375">
        <f t="shared" si="188"/>
        <v>0</v>
      </c>
      <c r="AB171" s="375">
        <f t="shared" si="189"/>
        <v>0</v>
      </c>
      <c r="AC171" s="376">
        <f t="shared" si="190"/>
        <v>0</v>
      </c>
      <c r="AD171" s="376">
        <f t="shared" si="190"/>
        <v>0</v>
      </c>
      <c r="AE171" s="376">
        <f t="shared" si="190"/>
        <v>0</v>
      </c>
      <c r="AF171" s="377">
        <f t="shared" si="190"/>
        <v>0</v>
      </c>
      <c r="AG171" s="378">
        <f t="shared" si="190"/>
        <v>0</v>
      </c>
      <c r="AH171" s="373">
        <f t="shared" si="190"/>
        <v>0</v>
      </c>
      <c r="AI171" s="374">
        <f t="shared" si="190"/>
        <v>0</v>
      </c>
      <c r="AJ171" s="374">
        <f t="shared" si="190"/>
        <v>0</v>
      </c>
      <c r="AK171" s="374">
        <f t="shared" si="190"/>
        <v>0</v>
      </c>
      <c r="AL171" s="375">
        <f t="shared" si="190"/>
        <v>0</v>
      </c>
      <c r="AM171" s="375">
        <f t="shared" si="191"/>
        <v>0</v>
      </c>
      <c r="AN171" s="375">
        <f t="shared" si="191"/>
        <v>0</v>
      </c>
      <c r="AO171" s="375">
        <f t="shared" si="191"/>
        <v>0</v>
      </c>
      <c r="AP171" s="375">
        <f t="shared" si="191"/>
        <v>0</v>
      </c>
      <c r="AQ171" s="375">
        <f t="shared" si="191"/>
        <v>0</v>
      </c>
      <c r="AR171" s="375">
        <f t="shared" si="191"/>
        <v>0</v>
      </c>
      <c r="AS171" s="375">
        <f t="shared" si="191"/>
        <v>0</v>
      </c>
      <c r="AT171" s="375">
        <f t="shared" si="191"/>
        <v>0</v>
      </c>
      <c r="AU171" s="375">
        <f t="shared" si="191"/>
        <v>0</v>
      </c>
      <c r="AV171" s="375">
        <f t="shared" si="191"/>
        <v>0</v>
      </c>
      <c r="AW171" s="375">
        <f t="shared" si="191"/>
        <v>0</v>
      </c>
      <c r="AX171" s="375">
        <f t="shared" si="191"/>
        <v>0</v>
      </c>
      <c r="AY171" s="379">
        <f t="shared" si="191"/>
        <v>0</v>
      </c>
      <c r="AZ171" s="380">
        <f t="shared" si="191"/>
        <v>0</v>
      </c>
      <c r="BB171" s="203">
        <f t="shared" si="164"/>
        <v>0</v>
      </c>
      <c r="BC171" s="204" t="str">
        <f t="shared" si="165"/>
        <v>-</v>
      </c>
    </row>
    <row r="172" spans="2:55" s="2" customFormat="1" ht="12.75" customHeight="1" x14ac:dyDescent="0.25">
      <c r="B172" s="163" t="s">
        <v>359</v>
      </c>
      <c r="C172" s="592" t="s">
        <v>360</v>
      </c>
      <c r="D172" s="582"/>
      <c r="E172" s="582"/>
      <c r="F172" s="642"/>
      <c r="G172" s="371">
        <f>SUM('Priedas 6'!$Z$167,'Priedas 6'!$AC$167,'Priedas 9'!$I$170,'Priedas 9'!$J$170,'Priedas 11'!$Z$168,'Priedas 11'!$AC$168,)</f>
        <v>0</v>
      </c>
      <c r="H172" s="372"/>
      <c r="I172" s="372"/>
      <c r="J172" s="372"/>
      <c r="K172" s="373">
        <f t="shared" si="172"/>
        <v>0</v>
      </c>
      <c r="L172" s="374">
        <f t="shared" si="173"/>
        <v>0</v>
      </c>
      <c r="M172" s="374">
        <f t="shared" si="174"/>
        <v>0</v>
      </c>
      <c r="N172" s="374">
        <f t="shared" si="175"/>
        <v>0</v>
      </c>
      <c r="O172" s="375">
        <f t="shared" si="176"/>
        <v>0</v>
      </c>
      <c r="P172" s="375">
        <f t="shared" si="177"/>
        <v>0</v>
      </c>
      <c r="Q172" s="375">
        <f t="shared" si="178"/>
        <v>0</v>
      </c>
      <c r="R172" s="375">
        <f t="shared" si="179"/>
        <v>0</v>
      </c>
      <c r="S172" s="375">
        <f t="shared" si="180"/>
        <v>0</v>
      </c>
      <c r="T172" s="375">
        <f t="shared" si="181"/>
        <v>0</v>
      </c>
      <c r="U172" s="375">
        <f t="shared" si="182"/>
        <v>0</v>
      </c>
      <c r="V172" s="375">
        <f t="shared" si="183"/>
        <v>0</v>
      </c>
      <c r="W172" s="375">
        <f t="shared" si="184"/>
        <v>0</v>
      </c>
      <c r="X172" s="375">
        <f t="shared" si="185"/>
        <v>0</v>
      </c>
      <c r="Y172" s="375">
        <f t="shared" si="186"/>
        <v>0</v>
      </c>
      <c r="Z172" s="375">
        <f t="shared" si="187"/>
        <v>0</v>
      </c>
      <c r="AA172" s="375">
        <f t="shared" si="188"/>
        <v>0</v>
      </c>
      <c r="AB172" s="375">
        <f t="shared" si="189"/>
        <v>0</v>
      </c>
      <c r="AC172" s="376">
        <f t="shared" si="190"/>
        <v>0</v>
      </c>
      <c r="AD172" s="376">
        <f t="shared" si="190"/>
        <v>0</v>
      </c>
      <c r="AE172" s="376">
        <f t="shared" si="190"/>
        <v>0</v>
      </c>
      <c r="AF172" s="377">
        <f t="shared" si="190"/>
        <v>0</v>
      </c>
      <c r="AG172" s="378">
        <f t="shared" si="190"/>
        <v>0</v>
      </c>
      <c r="AH172" s="373">
        <f t="shared" si="190"/>
        <v>0</v>
      </c>
      <c r="AI172" s="374">
        <f t="shared" si="190"/>
        <v>0</v>
      </c>
      <c r="AJ172" s="374">
        <f t="shared" si="190"/>
        <v>0</v>
      </c>
      <c r="AK172" s="374">
        <f t="shared" si="190"/>
        <v>0</v>
      </c>
      <c r="AL172" s="375">
        <f t="shared" si="190"/>
        <v>0</v>
      </c>
      <c r="AM172" s="375">
        <f t="shared" si="191"/>
        <v>0</v>
      </c>
      <c r="AN172" s="375">
        <f t="shared" si="191"/>
        <v>0</v>
      </c>
      <c r="AO172" s="375">
        <f t="shared" si="191"/>
        <v>0</v>
      </c>
      <c r="AP172" s="375">
        <f t="shared" si="191"/>
        <v>0</v>
      </c>
      <c r="AQ172" s="375">
        <f t="shared" si="191"/>
        <v>0</v>
      </c>
      <c r="AR172" s="375">
        <f t="shared" si="191"/>
        <v>0</v>
      </c>
      <c r="AS172" s="375">
        <f t="shared" si="191"/>
        <v>0</v>
      </c>
      <c r="AT172" s="375">
        <f t="shared" si="191"/>
        <v>0</v>
      </c>
      <c r="AU172" s="375">
        <f t="shared" si="191"/>
        <v>0</v>
      </c>
      <c r="AV172" s="375">
        <f t="shared" si="191"/>
        <v>0</v>
      </c>
      <c r="AW172" s="375">
        <f t="shared" si="191"/>
        <v>0</v>
      </c>
      <c r="AX172" s="375">
        <f t="shared" si="191"/>
        <v>0</v>
      </c>
      <c r="AY172" s="379">
        <f t="shared" si="191"/>
        <v>0</v>
      </c>
      <c r="AZ172" s="380">
        <f t="shared" si="191"/>
        <v>0</v>
      </c>
      <c r="BB172" s="203">
        <f t="shared" si="164"/>
        <v>0</v>
      </c>
      <c r="BC172" s="204" t="str">
        <f t="shared" si="165"/>
        <v>-</v>
      </c>
    </row>
    <row r="173" spans="2:55" s="2" customFormat="1" ht="13.5" customHeight="1" x14ac:dyDescent="0.25">
      <c r="B173" s="163" t="s">
        <v>361</v>
      </c>
      <c r="C173" s="582" t="s">
        <v>362</v>
      </c>
      <c r="D173" s="582"/>
      <c r="E173" s="582"/>
      <c r="F173" s="583"/>
      <c r="G173" s="371">
        <f>SUM('Priedas 6'!$Z$168,'Priedas 6'!$AC$168,'Priedas 9'!$I$171,'Priedas 9'!$J$171,'Priedas 11'!$Z$169,'Priedas 11'!$AC$169,)</f>
        <v>0</v>
      </c>
      <c r="H173" s="372"/>
      <c r="I173" s="372"/>
      <c r="J173" s="372"/>
      <c r="K173" s="373">
        <f t="shared" si="172"/>
        <v>0</v>
      </c>
      <c r="L173" s="374">
        <f t="shared" si="173"/>
        <v>0</v>
      </c>
      <c r="M173" s="374">
        <f t="shared" si="174"/>
        <v>0</v>
      </c>
      <c r="N173" s="374">
        <f t="shared" si="175"/>
        <v>0</v>
      </c>
      <c r="O173" s="375">
        <f t="shared" si="176"/>
        <v>0</v>
      </c>
      <c r="P173" s="375">
        <f t="shared" si="177"/>
        <v>0</v>
      </c>
      <c r="Q173" s="375">
        <f t="shared" si="178"/>
        <v>0</v>
      </c>
      <c r="R173" s="375">
        <f t="shared" si="179"/>
        <v>0</v>
      </c>
      <c r="S173" s="375">
        <f t="shared" si="180"/>
        <v>0</v>
      </c>
      <c r="T173" s="375">
        <f t="shared" si="181"/>
        <v>0</v>
      </c>
      <c r="U173" s="375">
        <f t="shared" si="182"/>
        <v>0</v>
      </c>
      <c r="V173" s="375">
        <f t="shared" si="183"/>
        <v>0</v>
      </c>
      <c r="W173" s="375">
        <f t="shared" si="184"/>
        <v>0</v>
      </c>
      <c r="X173" s="375">
        <f t="shared" si="185"/>
        <v>0</v>
      </c>
      <c r="Y173" s="375">
        <f t="shared" si="186"/>
        <v>0</v>
      </c>
      <c r="Z173" s="375">
        <f t="shared" si="187"/>
        <v>0</v>
      </c>
      <c r="AA173" s="375">
        <f t="shared" si="188"/>
        <v>0</v>
      </c>
      <c r="AB173" s="375">
        <f t="shared" si="189"/>
        <v>0</v>
      </c>
      <c r="AC173" s="376">
        <f t="shared" si="190"/>
        <v>0</v>
      </c>
      <c r="AD173" s="376">
        <f t="shared" si="190"/>
        <v>0</v>
      </c>
      <c r="AE173" s="376">
        <f t="shared" si="190"/>
        <v>0</v>
      </c>
      <c r="AF173" s="377">
        <f t="shared" si="190"/>
        <v>0</v>
      </c>
      <c r="AG173" s="378">
        <f t="shared" si="190"/>
        <v>0</v>
      </c>
      <c r="AH173" s="373">
        <f t="shared" si="190"/>
        <v>0</v>
      </c>
      <c r="AI173" s="374">
        <f t="shared" si="190"/>
        <v>0</v>
      </c>
      <c r="AJ173" s="374">
        <f t="shared" si="190"/>
        <v>0</v>
      </c>
      <c r="AK173" s="374">
        <f t="shared" si="190"/>
        <v>0</v>
      </c>
      <c r="AL173" s="375">
        <f t="shared" si="190"/>
        <v>0</v>
      </c>
      <c r="AM173" s="375">
        <f t="shared" si="191"/>
        <v>0</v>
      </c>
      <c r="AN173" s="375">
        <f t="shared" si="191"/>
        <v>0</v>
      </c>
      <c r="AO173" s="375">
        <f t="shared" si="191"/>
        <v>0</v>
      </c>
      <c r="AP173" s="375">
        <f t="shared" si="191"/>
        <v>0</v>
      </c>
      <c r="AQ173" s="375">
        <f t="shared" si="191"/>
        <v>0</v>
      </c>
      <c r="AR173" s="375">
        <f t="shared" si="191"/>
        <v>0</v>
      </c>
      <c r="AS173" s="375">
        <f t="shared" si="191"/>
        <v>0</v>
      </c>
      <c r="AT173" s="375">
        <f t="shared" si="191"/>
        <v>0</v>
      </c>
      <c r="AU173" s="375">
        <f t="shared" si="191"/>
        <v>0</v>
      </c>
      <c r="AV173" s="375">
        <f t="shared" si="191"/>
        <v>0</v>
      </c>
      <c r="AW173" s="375">
        <f t="shared" si="191"/>
        <v>0</v>
      </c>
      <c r="AX173" s="375">
        <f t="shared" si="191"/>
        <v>0</v>
      </c>
      <c r="AY173" s="379">
        <f t="shared" si="191"/>
        <v>0</v>
      </c>
      <c r="AZ173" s="380">
        <f t="shared" si="191"/>
        <v>0</v>
      </c>
      <c r="BB173" s="203">
        <f t="shared" si="164"/>
        <v>0</v>
      </c>
      <c r="BC173" s="204" t="str">
        <f t="shared" si="165"/>
        <v>-</v>
      </c>
    </row>
    <row r="174" spans="2:55" s="2" customFormat="1" ht="13.5" customHeight="1" x14ac:dyDescent="0.25">
      <c r="B174" s="180" t="s">
        <v>363</v>
      </c>
      <c r="C174" s="582" t="s">
        <v>364</v>
      </c>
      <c r="D174" s="582"/>
      <c r="E174" s="582"/>
      <c r="F174" s="583"/>
      <c r="G174" s="371">
        <f>SUM('Priedas 6'!$Z$169,'Priedas 6'!$AC$169,'Priedas 9'!$I$172,'Priedas 9'!$J$172,'Priedas 11'!$Z$170,'Priedas 11'!$AC$170,)</f>
        <v>0</v>
      </c>
      <c r="H174" s="382"/>
      <c r="I174" s="382"/>
      <c r="J174" s="382"/>
      <c r="K174" s="373">
        <f t="shared" si="172"/>
        <v>0</v>
      </c>
      <c r="L174" s="374">
        <f t="shared" si="173"/>
        <v>0</v>
      </c>
      <c r="M174" s="374">
        <f t="shared" si="174"/>
        <v>0</v>
      </c>
      <c r="N174" s="374">
        <f t="shared" si="175"/>
        <v>0</v>
      </c>
      <c r="O174" s="375">
        <f t="shared" si="176"/>
        <v>0</v>
      </c>
      <c r="P174" s="375">
        <f t="shared" si="177"/>
        <v>0</v>
      </c>
      <c r="Q174" s="375">
        <f t="shared" si="178"/>
        <v>0</v>
      </c>
      <c r="R174" s="375">
        <f t="shared" si="179"/>
        <v>0</v>
      </c>
      <c r="S174" s="375">
        <f t="shared" si="180"/>
        <v>0</v>
      </c>
      <c r="T174" s="375">
        <f t="shared" si="181"/>
        <v>0</v>
      </c>
      <c r="U174" s="375">
        <f t="shared" si="182"/>
        <v>0</v>
      </c>
      <c r="V174" s="375">
        <f t="shared" si="183"/>
        <v>0</v>
      </c>
      <c r="W174" s="375">
        <f t="shared" si="184"/>
        <v>0</v>
      </c>
      <c r="X174" s="375">
        <f t="shared" si="185"/>
        <v>0</v>
      </c>
      <c r="Y174" s="375">
        <f t="shared" si="186"/>
        <v>0</v>
      </c>
      <c r="Z174" s="375">
        <f t="shared" si="187"/>
        <v>0</v>
      </c>
      <c r="AA174" s="375">
        <f t="shared" si="188"/>
        <v>0</v>
      </c>
      <c r="AB174" s="375">
        <f t="shared" si="189"/>
        <v>0</v>
      </c>
      <c r="AC174" s="376">
        <f t="shared" ref="AC174:AL179" si="192">IFERROR(($H174*(AC$20/$H$20)),"0")+IFERROR(($I174*(AC$21/$I$21)),"0")+IFERROR(($J174*(AC$22/$J$22)),"0")</f>
        <v>0</v>
      </c>
      <c r="AD174" s="376">
        <f t="shared" si="192"/>
        <v>0</v>
      </c>
      <c r="AE174" s="376">
        <f t="shared" si="192"/>
        <v>0</v>
      </c>
      <c r="AF174" s="377">
        <f t="shared" si="192"/>
        <v>0</v>
      </c>
      <c r="AG174" s="378">
        <f t="shared" si="192"/>
        <v>0</v>
      </c>
      <c r="AH174" s="373">
        <f t="shared" si="192"/>
        <v>0</v>
      </c>
      <c r="AI174" s="374">
        <f t="shared" si="192"/>
        <v>0</v>
      </c>
      <c r="AJ174" s="374">
        <f t="shared" si="192"/>
        <v>0</v>
      </c>
      <c r="AK174" s="374">
        <f t="shared" si="192"/>
        <v>0</v>
      </c>
      <c r="AL174" s="375">
        <f t="shared" si="192"/>
        <v>0</v>
      </c>
      <c r="AM174" s="375">
        <f t="shared" ref="AM174:AZ179" si="193">IFERROR(($H174*(AM$20/$H$20)),"0")+IFERROR(($I174*(AM$21/$I$21)),"0")+IFERROR(($J174*(AM$22/$J$22)),"0")</f>
        <v>0</v>
      </c>
      <c r="AN174" s="375">
        <f t="shared" si="193"/>
        <v>0</v>
      </c>
      <c r="AO174" s="375">
        <f t="shared" si="193"/>
        <v>0</v>
      </c>
      <c r="AP174" s="375">
        <f t="shared" si="193"/>
        <v>0</v>
      </c>
      <c r="AQ174" s="375">
        <f t="shared" si="193"/>
        <v>0</v>
      </c>
      <c r="AR174" s="375">
        <f t="shared" si="193"/>
        <v>0</v>
      </c>
      <c r="AS174" s="375">
        <f t="shared" si="193"/>
        <v>0</v>
      </c>
      <c r="AT174" s="375">
        <f t="shared" si="193"/>
        <v>0</v>
      </c>
      <c r="AU174" s="375">
        <f t="shared" si="193"/>
        <v>0</v>
      </c>
      <c r="AV174" s="375">
        <f t="shared" si="193"/>
        <v>0</v>
      </c>
      <c r="AW174" s="375">
        <f t="shared" si="193"/>
        <v>0</v>
      </c>
      <c r="AX174" s="375">
        <f t="shared" si="193"/>
        <v>0</v>
      </c>
      <c r="AY174" s="379">
        <f t="shared" si="193"/>
        <v>0</v>
      </c>
      <c r="AZ174" s="380">
        <f t="shared" si="193"/>
        <v>0</v>
      </c>
      <c r="BB174" s="203">
        <f t="shared" si="164"/>
        <v>0</v>
      </c>
      <c r="BC174" s="204" t="str">
        <f t="shared" si="165"/>
        <v>-</v>
      </c>
    </row>
    <row r="175" spans="2:55" s="2" customFormat="1" ht="13.5" customHeight="1" x14ac:dyDescent="0.25">
      <c r="B175" s="180" t="s">
        <v>365</v>
      </c>
      <c r="C175" s="582" t="s">
        <v>366</v>
      </c>
      <c r="D175" s="582"/>
      <c r="E175" s="582"/>
      <c r="F175" s="583"/>
      <c r="G175" s="371">
        <f>SUM('Priedas 6'!$Z$170,'Priedas 6'!$AC$170,'Priedas 9'!$I$173,'Priedas 9'!$J$173,'Priedas 11'!$Z$171,'Priedas 11'!$AC$171,)</f>
        <v>0</v>
      </c>
      <c r="H175" s="382"/>
      <c r="I175" s="382"/>
      <c r="J175" s="382"/>
      <c r="K175" s="373">
        <f t="shared" si="172"/>
        <v>0</v>
      </c>
      <c r="L175" s="374">
        <f t="shared" si="173"/>
        <v>0</v>
      </c>
      <c r="M175" s="374">
        <f t="shared" si="174"/>
        <v>0</v>
      </c>
      <c r="N175" s="374">
        <f t="shared" si="175"/>
        <v>0</v>
      </c>
      <c r="O175" s="375">
        <f t="shared" si="176"/>
        <v>0</v>
      </c>
      <c r="P175" s="375">
        <f t="shared" si="177"/>
        <v>0</v>
      </c>
      <c r="Q175" s="375">
        <f t="shared" si="178"/>
        <v>0</v>
      </c>
      <c r="R175" s="375">
        <f t="shared" si="179"/>
        <v>0</v>
      </c>
      <c r="S175" s="375">
        <f t="shared" si="180"/>
        <v>0</v>
      </c>
      <c r="T175" s="375">
        <f t="shared" si="181"/>
        <v>0</v>
      </c>
      <c r="U175" s="375">
        <f t="shared" si="182"/>
        <v>0</v>
      </c>
      <c r="V175" s="375">
        <f t="shared" si="183"/>
        <v>0</v>
      </c>
      <c r="W175" s="375">
        <f t="shared" si="184"/>
        <v>0</v>
      </c>
      <c r="X175" s="375">
        <f t="shared" si="185"/>
        <v>0</v>
      </c>
      <c r="Y175" s="375">
        <f t="shared" si="186"/>
        <v>0</v>
      </c>
      <c r="Z175" s="375">
        <f t="shared" si="187"/>
        <v>0</v>
      </c>
      <c r="AA175" s="375">
        <f t="shared" si="188"/>
        <v>0</v>
      </c>
      <c r="AB175" s="375">
        <f t="shared" si="189"/>
        <v>0</v>
      </c>
      <c r="AC175" s="376">
        <f t="shared" si="192"/>
        <v>0</v>
      </c>
      <c r="AD175" s="376">
        <f t="shared" si="192"/>
        <v>0</v>
      </c>
      <c r="AE175" s="376">
        <f t="shared" si="192"/>
        <v>0</v>
      </c>
      <c r="AF175" s="377">
        <f t="shared" si="192"/>
        <v>0</v>
      </c>
      <c r="AG175" s="378">
        <f t="shared" si="192"/>
        <v>0</v>
      </c>
      <c r="AH175" s="373">
        <f t="shared" si="192"/>
        <v>0</v>
      </c>
      <c r="AI175" s="374">
        <f t="shared" si="192"/>
        <v>0</v>
      </c>
      <c r="AJ175" s="374">
        <f t="shared" si="192"/>
        <v>0</v>
      </c>
      <c r="AK175" s="374">
        <f t="shared" si="192"/>
        <v>0</v>
      </c>
      <c r="AL175" s="375">
        <f t="shared" si="192"/>
        <v>0</v>
      </c>
      <c r="AM175" s="375">
        <f t="shared" si="193"/>
        <v>0</v>
      </c>
      <c r="AN175" s="375">
        <f t="shared" si="193"/>
        <v>0</v>
      </c>
      <c r="AO175" s="375">
        <f t="shared" si="193"/>
        <v>0</v>
      </c>
      <c r="AP175" s="375">
        <f t="shared" si="193"/>
        <v>0</v>
      </c>
      <c r="AQ175" s="375">
        <f t="shared" si="193"/>
        <v>0</v>
      </c>
      <c r="AR175" s="375">
        <f t="shared" si="193"/>
        <v>0</v>
      </c>
      <c r="AS175" s="375">
        <f t="shared" si="193"/>
        <v>0</v>
      </c>
      <c r="AT175" s="375">
        <f t="shared" si="193"/>
        <v>0</v>
      </c>
      <c r="AU175" s="375">
        <f t="shared" si="193"/>
        <v>0</v>
      </c>
      <c r="AV175" s="375">
        <f t="shared" si="193"/>
        <v>0</v>
      </c>
      <c r="AW175" s="375">
        <f t="shared" si="193"/>
        <v>0</v>
      </c>
      <c r="AX175" s="375">
        <f t="shared" si="193"/>
        <v>0</v>
      </c>
      <c r="AY175" s="379">
        <f t="shared" si="193"/>
        <v>0</v>
      </c>
      <c r="AZ175" s="380">
        <f t="shared" si="193"/>
        <v>0</v>
      </c>
      <c r="BB175" s="203">
        <f t="shared" si="164"/>
        <v>0</v>
      </c>
      <c r="BC175" s="204" t="str">
        <f t="shared" si="165"/>
        <v>-</v>
      </c>
    </row>
    <row r="176" spans="2:55" s="2" customFormat="1" ht="13.5" customHeight="1" x14ac:dyDescent="0.25">
      <c r="B176" s="180" t="s">
        <v>367</v>
      </c>
      <c r="C176" s="582" t="s">
        <v>368</v>
      </c>
      <c r="D176" s="582"/>
      <c r="E176" s="582"/>
      <c r="F176" s="583"/>
      <c r="G176" s="371">
        <f>SUM('Priedas 6'!$Z$171,'Priedas 6'!$AC$171,'Priedas 9'!$I$174,'Priedas 9'!$J$174,'Priedas 11'!$Z$172,'Priedas 11'!$AC$172,)</f>
        <v>0</v>
      </c>
      <c r="H176" s="382"/>
      <c r="I176" s="382"/>
      <c r="J176" s="382"/>
      <c r="K176" s="373">
        <f t="shared" si="172"/>
        <v>0</v>
      </c>
      <c r="L176" s="374">
        <f t="shared" si="173"/>
        <v>0</v>
      </c>
      <c r="M176" s="374">
        <f t="shared" si="174"/>
        <v>0</v>
      </c>
      <c r="N176" s="374">
        <f t="shared" si="175"/>
        <v>0</v>
      </c>
      <c r="O176" s="375">
        <f t="shared" si="176"/>
        <v>0</v>
      </c>
      <c r="P176" s="375">
        <f t="shared" si="177"/>
        <v>0</v>
      </c>
      <c r="Q176" s="375">
        <f t="shared" si="178"/>
        <v>0</v>
      </c>
      <c r="R176" s="375">
        <f t="shared" si="179"/>
        <v>0</v>
      </c>
      <c r="S176" s="375">
        <f t="shared" si="180"/>
        <v>0</v>
      </c>
      <c r="T176" s="375">
        <f t="shared" si="181"/>
        <v>0</v>
      </c>
      <c r="U176" s="375">
        <f t="shared" si="182"/>
        <v>0</v>
      </c>
      <c r="V176" s="375">
        <f t="shared" si="183"/>
        <v>0</v>
      </c>
      <c r="W176" s="375">
        <f t="shared" si="184"/>
        <v>0</v>
      </c>
      <c r="X176" s="375">
        <f t="shared" si="185"/>
        <v>0</v>
      </c>
      <c r="Y176" s="375">
        <f t="shared" si="186"/>
        <v>0</v>
      </c>
      <c r="Z176" s="375">
        <f t="shared" si="187"/>
        <v>0</v>
      </c>
      <c r="AA176" s="375">
        <f t="shared" si="188"/>
        <v>0</v>
      </c>
      <c r="AB176" s="375">
        <f t="shared" si="189"/>
        <v>0</v>
      </c>
      <c r="AC176" s="376">
        <f t="shared" si="192"/>
        <v>0</v>
      </c>
      <c r="AD176" s="376">
        <f t="shared" si="192"/>
        <v>0</v>
      </c>
      <c r="AE176" s="376">
        <f t="shared" si="192"/>
        <v>0</v>
      </c>
      <c r="AF176" s="377">
        <f t="shared" si="192"/>
        <v>0</v>
      </c>
      <c r="AG176" s="378">
        <f t="shared" si="192"/>
        <v>0</v>
      </c>
      <c r="AH176" s="373">
        <f t="shared" si="192"/>
        <v>0</v>
      </c>
      <c r="AI176" s="374">
        <f t="shared" si="192"/>
        <v>0</v>
      </c>
      <c r="AJ176" s="374">
        <f t="shared" si="192"/>
        <v>0</v>
      </c>
      <c r="AK176" s="374">
        <f t="shared" si="192"/>
        <v>0</v>
      </c>
      <c r="AL176" s="375">
        <f t="shared" si="192"/>
        <v>0</v>
      </c>
      <c r="AM176" s="375">
        <f t="shared" si="193"/>
        <v>0</v>
      </c>
      <c r="AN176" s="375">
        <f t="shared" si="193"/>
        <v>0</v>
      </c>
      <c r="AO176" s="375">
        <f t="shared" si="193"/>
        <v>0</v>
      </c>
      <c r="AP176" s="375">
        <f t="shared" si="193"/>
        <v>0</v>
      </c>
      <c r="AQ176" s="375">
        <f t="shared" si="193"/>
        <v>0</v>
      </c>
      <c r="AR176" s="375">
        <f t="shared" si="193"/>
        <v>0</v>
      </c>
      <c r="AS176" s="375">
        <f t="shared" si="193"/>
        <v>0</v>
      </c>
      <c r="AT176" s="375">
        <f t="shared" si="193"/>
        <v>0</v>
      </c>
      <c r="AU176" s="375">
        <f t="shared" si="193"/>
        <v>0</v>
      </c>
      <c r="AV176" s="375">
        <f t="shared" si="193"/>
        <v>0</v>
      </c>
      <c r="AW176" s="375">
        <f t="shared" si="193"/>
        <v>0</v>
      </c>
      <c r="AX176" s="375">
        <f t="shared" si="193"/>
        <v>0</v>
      </c>
      <c r="AY176" s="379">
        <f t="shared" si="193"/>
        <v>0</v>
      </c>
      <c r="AZ176" s="380">
        <f t="shared" si="193"/>
        <v>0</v>
      </c>
      <c r="BB176" s="203">
        <f t="shared" si="164"/>
        <v>0</v>
      </c>
      <c r="BC176" s="204" t="str">
        <f t="shared" si="165"/>
        <v>-</v>
      </c>
    </row>
    <row r="177" spans="2:55" s="2" customFormat="1" ht="13.5" customHeight="1" x14ac:dyDescent="0.25">
      <c r="B177" s="180" t="s">
        <v>369</v>
      </c>
      <c r="C177" s="582" t="s">
        <v>370</v>
      </c>
      <c r="D177" s="582"/>
      <c r="E177" s="582"/>
      <c r="F177" s="583"/>
      <c r="G177" s="371">
        <f>SUM('Priedas 6'!$Z$172,'Priedas 6'!$AC$172,'Priedas 9'!$I$175,'Priedas 9'!$J$175,'Priedas 11'!$Z$173,'Priedas 11'!$AC$173)</f>
        <v>0</v>
      </c>
      <c r="H177" s="382"/>
      <c r="I177" s="382"/>
      <c r="J177" s="382"/>
      <c r="K177" s="373">
        <f t="shared" si="172"/>
        <v>0</v>
      </c>
      <c r="L177" s="374">
        <f t="shared" si="173"/>
        <v>0</v>
      </c>
      <c r="M177" s="374">
        <f t="shared" si="174"/>
        <v>0</v>
      </c>
      <c r="N177" s="374">
        <f t="shared" si="175"/>
        <v>0</v>
      </c>
      <c r="O177" s="375">
        <f t="shared" si="176"/>
        <v>0</v>
      </c>
      <c r="P177" s="375">
        <f t="shared" si="177"/>
        <v>0</v>
      </c>
      <c r="Q177" s="375">
        <f t="shared" si="178"/>
        <v>0</v>
      </c>
      <c r="R177" s="375">
        <f t="shared" si="179"/>
        <v>0</v>
      </c>
      <c r="S177" s="375">
        <f t="shared" si="180"/>
        <v>0</v>
      </c>
      <c r="T177" s="375">
        <f t="shared" si="181"/>
        <v>0</v>
      </c>
      <c r="U177" s="375">
        <f t="shared" si="182"/>
        <v>0</v>
      </c>
      <c r="V177" s="375">
        <f t="shared" si="183"/>
        <v>0</v>
      </c>
      <c r="W177" s="375">
        <f t="shared" si="184"/>
        <v>0</v>
      </c>
      <c r="X177" s="375">
        <f t="shared" si="185"/>
        <v>0</v>
      </c>
      <c r="Y177" s="375">
        <f t="shared" si="186"/>
        <v>0</v>
      </c>
      <c r="Z177" s="375">
        <f t="shared" si="187"/>
        <v>0</v>
      </c>
      <c r="AA177" s="375">
        <f t="shared" si="188"/>
        <v>0</v>
      </c>
      <c r="AB177" s="375">
        <f t="shared" si="189"/>
        <v>0</v>
      </c>
      <c r="AC177" s="376">
        <f t="shared" si="192"/>
        <v>0</v>
      </c>
      <c r="AD177" s="376">
        <f t="shared" si="192"/>
        <v>0</v>
      </c>
      <c r="AE177" s="376">
        <f t="shared" si="192"/>
        <v>0</v>
      </c>
      <c r="AF177" s="377">
        <f t="shared" si="192"/>
        <v>0</v>
      </c>
      <c r="AG177" s="378">
        <f t="shared" si="192"/>
        <v>0</v>
      </c>
      <c r="AH177" s="373">
        <f t="shared" si="192"/>
        <v>0</v>
      </c>
      <c r="AI177" s="374">
        <f t="shared" si="192"/>
        <v>0</v>
      </c>
      <c r="AJ177" s="374">
        <f t="shared" si="192"/>
        <v>0</v>
      </c>
      <c r="AK177" s="374">
        <f t="shared" si="192"/>
        <v>0</v>
      </c>
      <c r="AL177" s="375">
        <f t="shared" si="192"/>
        <v>0</v>
      </c>
      <c r="AM177" s="375">
        <f t="shared" si="193"/>
        <v>0</v>
      </c>
      <c r="AN177" s="375">
        <f t="shared" si="193"/>
        <v>0</v>
      </c>
      <c r="AO177" s="375">
        <f t="shared" si="193"/>
        <v>0</v>
      </c>
      <c r="AP177" s="375">
        <f t="shared" si="193"/>
        <v>0</v>
      </c>
      <c r="AQ177" s="375">
        <f t="shared" si="193"/>
        <v>0</v>
      </c>
      <c r="AR177" s="375">
        <f t="shared" si="193"/>
        <v>0</v>
      </c>
      <c r="AS177" s="375">
        <f t="shared" si="193"/>
        <v>0</v>
      </c>
      <c r="AT177" s="375">
        <f t="shared" si="193"/>
        <v>0</v>
      </c>
      <c r="AU177" s="375">
        <f t="shared" si="193"/>
        <v>0</v>
      </c>
      <c r="AV177" s="375">
        <f t="shared" si="193"/>
        <v>0</v>
      </c>
      <c r="AW177" s="375">
        <f t="shared" si="193"/>
        <v>0</v>
      </c>
      <c r="AX177" s="375">
        <f t="shared" si="193"/>
        <v>0</v>
      </c>
      <c r="AY177" s="379">
        <f t="shared" si="193"/>
        <v>0</v>
      </c>
      <c r="AZ177" s="380">
        <f t="shared" si="193"/>
        <v>0</v>
      </c>
      <c r="BB177" s="203">
        <f t="shared" si="164"/>
        <v>0</v>
      </c>
      <c r="BC177" s="204" t="str">
        <f t="shared" si="165"/>
        <v>-</v>
      </c>
    </row>
    <row r="178" spans="2:55" s="2" customFormat="1" ht="13.5" customHeight="1" x14ac:dyDescent="0.25">
      <c r="B178" s="180" t="s">
        <v>371</v>
      </c>
      <c r="C178" s="643" t="str">
        <f>'Priedas 5'!$C$167</f>
        <v>Kitos pastoviosios sąnaudos (nurodyti)</v>
      </c>
      <c r="D178" s="643"/>
      <c r="E178" s="643"/>
      <c r="F178" s="644"/>
      <c r="G178" s="371">
        <f>SUM('Priedas 6'!$Z$173,'Priedas 6'!$AC$173,'Priedas 9'!$I$176,'Priedas 9'!$J$176,'Priedas 11'!$Z$174,'Priedas 11'!$AC$174,)</f>
        <v>0</v>
      </c>
      <c r="H178" s="382"/>
      <c r="I178" s="382"/>
      <c r="J178" s="382"/>
      <c r="K178" s="373">
        <f t="shared" si="172"/>
        <v>0</v>
      </c>
      <c r="L178" s="374">
        <f t="shared" si="173"/>
        <v>0</v>
      </c>
      <c r="M178" s="374">
        <f t="shared" si="174"/>
        <v>0</v>
      </c>
      <c r="N178" s="374">
        <f t="shared" si="175"/>
        <v>0</v>
      </c>
      <c r="O178" s="375">
        <f t="shared" si="176"/>
        <v>0</v>
      </c>
      <c r="P178" s="375">
        <f t="shared" si="177"/>
        <v>0</v>
      </c>
      <c r="Q178" s="375">
        <f t="shared" si="178"/>
        <v>0</v>
      </c>
      <c r="R178" s="375">
        <f t="shared" si="179"/>
        <v>0</v>
      </c>
      <c r="S178" s="375">
        <f t="shared" si="180"/>
        <v>0</v>
      </c>
      <c r="T178" s="375">
        <f t="shared" si="181"/>
        <v>0</v>
      </c>
      <c r="U178" s="375">
        <f t="shared" si="182"/>
        <v>0</v>
      </c>
      <c r="V178" s="375">
        <f t="shared" si="183"/>
        <v>0</v>
      </c>
      <c r="W178" s="375">
        <f t="shared" si="184"/>
        <v>0</v>
      </c>
      <c r="X178" s="375">
        <f t="shared" si="185"/>
        <v>0</v>
      </c>
      <c r="Y178" s="375">
        <f t="shared" si="186"/>
        <v>0</v>
      </c>
      <c r="Z178" s="375">
        <f t="shared" si="187"/>
        <v>0</v>
      </c>
      <c r="AA178" s="375">
        <f t="shared" si="188"/>
        <v>0</v>
      </c>
      <c r="AB178" s="375">
        <f t="shared" si="189"/>
        <v>0</v>
      </c>
      <c r="AC178" s="376">
        <f t="shared" si="192"/>
        <v>0</v>
      </c>
      <c r="AD178" s="376">
        <f t="shared" si="192"/>
        <v>0</v>
      </c>
      <c r="AE178" s="376">
        <f t="shared" si="192"/>
        <v>0</v>
      </c>
      <c r="AF178" s="377">
        <f t="shared" si="192"/>
        <v>0</v>
      </c>
      <c r="AG178" s="378">
        <f t="shared" si="192"/>
        <v>0</v>
      </c>
      <c r="AH178" s="373">
        <f t="shared" si="192"/>
        <v>0</v>
      </c>
      <c r="AI178" s="374">
        <f t="shared" si="192"/>
        <v>0</v>
      </c>
      <c r="AJ178" s="374">
        <f t="shared" si="192"/>
        <v>0</v>
      </c>
      <c r="AK178" s="374">
        <f t="shared" si="192"/>
        <v>0</v>
      </c>
      <c r="AL178" s="375">
        <f t="shared" si="192"/>
        <v>0</v>
      </c>
      <c r="AM178" s="375">
        <f t="shared" si="193"/>
        <v>0</v>
      </c>
      <c r="AN178" s="375">
        <f t="shared" si="193"/>
        <v>0</v>
      </c>
      <c r="AO178" s="375">
        <f t="shared" si="193"/>
        <v>0</v>
      </c>
      <c r="AP178" s="375">
        <f t="shared" si="193"/>
        <v>0</v>
      </c>
      <c r="AQ178" s="375">
        <f t="shared" si="193"/>
        <v>0</v>
      </c>
      <c r="AR178" s="375">
        <f t="shared" si="193"/>
        <v>0</v>
      </c>
      <c r="AS178" s="375">
        <f t="shared" si="193"/>
        <v>0</v>
      </c>
      <c r="AT178" s="375">
        <f t="shared" si="193"/>
        <v>0</v>
      </c>
      <c r="AU178" s="375">
        <f t="shared" si="193"/>
        <v>0</v>
      </c>
      <c r="AV178" s="375">
        <f t="shared" si="193"/>
        <v>0</v>
      </c>
      <c r="AW178" s="375">
        <f t="shared" si="193"/>
        <v>0</v>
      </c>
      <c r="AX178" s="375">
        <f t="shared" si="193"/>
        <v>0</v>
      </c>
      <c r="AY178" s="379">
        <f t="shared" si="193"/>
        <v>0</v>
      </c>
      <c r="AZ178" s="380">
        <f t="shared" si="193"/>
        <v>0</v>
      </c>
      <c r="BB178" s="203">
        <f t="shared" si="164"/>
        <v>0</v>
      </c>
      <c r="BC178" s="204" t="str">
        <f t="shared" si="165"/>
        <v>-</v>
      </c>
    </row>
    <row r="179" spans="2:55" s="2" customFormat="1" ht="13.5" customHeight="1" x14ac:dyDescent="0.25">
      <c r="B179" s="180" t="s">
        <v>373</v>
      </c>
      <c r="C179" s="643" t="str">
        <f>'Priedas 5'!$C$168</f>
        <v/>
      </c>
      <c r="D179" s="643"/>
      <c r="E179" s="643"/>
      <c r="F179" s="644"/>
      <c r="G179" s="371">
        <f>SUM('Priedas 6'!$Z$174,'Priedas 6'!$AC$174,'Priedas 9'!$I$177,'Priedas 9'!$J$177,'Priedas 11'!$Z$175,'Priedas 11'!$AC$175,)</f>
        <v>0</v>
      </c>
      <c r="H179" s="384"/>
      <c r="I179" s="384"/>
      <c r="J179" s="384"/>
      <c r="K179" s="385">
        <f t="shared" si="172"/>
        <v>0</v>
      </c>
      <c r="L179" s="386">
        <f t="shared" si="173"/>
        <v>0</v>
      </c>
      <c r="M179" s="386">
        <f t="shared" si="174"/>
        <v>0</v>
      </c>
      <c r="N179" s="386">
        <f t="shared" si="175"/>
        <v>0</v>
      </c>
      <c r="O179" s="387">
        <f t="shared" si="176"/>
        <v>0</v>
      </c>
      <c r="P179" s="387">
        <f t="shared" si="177"/>
        <v>0</v>
      </c>
      <c r="Q179" s="387">
        <f t="shared" si="178"/>
        <v>0</v>
      </c>
      <c r="R179" s="387">
        <f t="shared" si="179"/>
        <v>0</v>
      </c>
      <c r="S179" s="387">
        <f t="shared" si="180"/>
        <v>0</v>
      </c>
      <c r="T179" s="387">
        <f t="shared" si="181"/>
        <v>0</v>
      </c>
      <c r="U179" s="387">
        <f t="shared" si="182"/>
        <v>0</v>
      </c>
      <c r="V179" s="387">
        <f t="shared" si="183"/>
        <v>0</v>
      </c>
      <c r="W179" s="387">
        <f t="shared" si="184"/>
        <v>0</v>
      </c>
      <c r="X179" s="387">
        <f t="shared" si="185"/>
        <v>0</v>
      </c>
      <c r="Y179" s="387">
        <f t="shared" si="186"/>
        <v>0</v>
      </c>
      <c r="Z179" s="387">
        <f t="shared" si="187"/>
        <v>0</v>
      </c>
      <c r="AA179" s="387">
        <f t="shared" si="188"/>
        <v>0</v>
      </c>
      <c r="AB179" s="387">
        <f t="shared" si="189"/>
        <v>0</v>
      </c>
      <c r="AC179" s="388">
        <f t="shared" si="192"/>
        <v>0</v>
      </c>
      <c r="AD179" s="388">
        <f t="shared" si="192"/>
        <v>0</v>
      </c>
      <c r="AE179" s="388">
        <f t="shared" si="192"/>
        <v>0</v>
      </c>
      <c r="AF179" s="389">
        <f t="shared" si="192"/>
        <v>0</v>
      </c>
      <c r="AG179" s="390">
        <f t="shared" si="192"/>
        <v>0</v>
      </c>
      <c r="AH179" s="385">
        <f t="shared" si="192"/>
        <v>0</v>
      </c>
      <c r="AI179" s="386">
        <f t="shared" si="192"/>
        <v>0</v>
      </c>
      <c r="AJ179" s="386">
        <f t="shared" si="192"/>
        <v>0</v>
      </c>
      <c r="AK179" s="386">
        <f t="shared" si="192"/>
        <v>0</v>
      </c>
      <c r="AL179" s="387">
        <f t="shared" si="192"/>
        <v>0</v>
      </c>
      <c r="AM179" s="387">
        <f t="shared" si="193"/>
        <v>0</v>
      </c>
      <c r="AN179" s="387">
        <f t="shared" si="193"/>
        <v>0</v>
      </c>
      <c r="AO179" s="387">
        <f t="shared" si="193"/>
        <v>0</v>
      </c>
      <c r="AP179" s="387">
        <f t="shared" si="193"/>
        <v>0</v>
      </c>
      <c r="AQ179" s="387">
        <f t="shared" si="193"/>
        <v>0</v>
      </c>
      <c r="AR179" s="387">
        <f t="shared" si="193"/>
        <v>0</v>
      </c>
      <c r="AS179" s="387">
        <f t="shared" si="193"/>
        <v>0</v>
      </c>
      <c r="AT179" s="387">
        <f t="shared" si="193"/>
        <v>0</v>
      </c>
      <c r="AU179" s="387">
        <f t="shared" si="193"/>
        <v>0</v>
      </c>
      <c r="AV179" s="387">
        <f t="shared" si="193"/>
        <v>0</v>
      </c>
      <c r="AW179" s="387">
        <f t="shared" si="193"/>
        <v>0</v>
      </c>
      <c r="AX179" s="387">
        <f t="shared" si="193"/>
        <v>0</v>
      </c>
      <c r="AY179" s="391">
        <f t="shared" si="193"/>
        <v>0</v>
      </c>
      <c r="AZ179" s="392">
        <f t="shared" si="193"/>
        <v>0</v>
      </c>
      <c r="BB179" s="203">
        <f t="shared" si="164"/>
        <v>0</v>
      </c>
      <c r="BC179" s="204" t="str">
        <f t="shared" si="165"/>
        <v>-</v>
      </c>
    </row>
    <row r="180" spans="2:55" s="2" customFormat="1" ht="13.5" customHeight="1" x14ac:dyDescent="0.25">
      <c r="B180" s="793" t="s">
        <v>374</v>
      </c>
      <c r="C180" s="705"/>
      <c r="D180" s="705"/>
      <c r="E180" s="705"/>
      <c r="F180" s="794"/>
      <c r="G180" s="393">
        <f t="shared" ref="G180:AZ180" si="194">SUM(G163,G160,G149,G136,G130,G122,G109,G82,G54,G46,G42,G38,G35,G26,G23)</f>
        <v>0</v>
      </c>
      <c r="H180" s="393">
        <f t="shared" si="194"/>
        <v>0</v>
      </c>
      <c r="I180" s="393">
        <f t="shared" si="194"/>
        <v>0</v>
      </c>
      <c r="J180" s="393">
        <f t="shared" si="194"/>
        <v>0</v>
      </c>
      <c r="K180" s="394">
        <f t="shared" si="194"/>
        <v>0</v>
      </c>
      <c r="L180" s="395">
        <f t="shared" si="194"/>
        <v>0</v>
      </c>
      <c r="M180" s="395">
        <f t="shared" si="194"/>
        <v>0</v>
      </c>
      <c r="N180" s="395">
        <f t="shared" si="194"/>
        <v>0</v>
      </c>
      <c r="O180" s="396">
        <f t="shared" si="194"/>
        <v>0</v>
      </c>
      <c r="P180" s="396">
        <f t="shared" si="194"/>
        <v>0</v>
      </c>
      <c r="Q180" s="396">
        <f t="shared" si="194"/>
        <v>0</v>
      </c>
      <c r="R180" s="396">
        <f t="shared" si="194"/>
        <v>0</v>
      </c>
      <c r="S180" s="396">
        <f t="shared" si="194"/>
        <v>0</v>
      </c>
      <c r="T180" s="396">
        <f t="shared" si="194"/>
        <v>0</v>
      </c>
      <c r="U180" s="396">
        <f t="shared" si="194"/>
        <v>0</v>
      </c>
      <c r="V180" s="396">
        <f t="shared" si="194"/>
        <v>0</v>
      </c>
      <c r="W180" s="396">
        <f t="shared" si="194"/>
        <v>0</v>
      </c>
      <c r="X180" s="396">
        <f t="shared" si="194"/>
        <v>0</v>
      </c>
      <c r="Y180" s="396">
        <f t="shared" si="194"/>
        <v>0</v>
      </c>
      <c r="Z180" s="396">
        <f t="shared" si="194"/>
        <v>0</v>
      </c>
      <c r="AA180" s="396">
        <f t="shared" si="194"/>
        <v>0</v>
      </c>
      <c r="AB180" s="396">
        <f t="shared" si="194"/>
        <v>0</v>
      </c>
      <c r="AC180" s="396">
        <f t="shared" si="194"/>
        <v>0</v>
      </c>
      <c r="AD180" s="396">
        <f t="shared" si="194"/>
        <v>0</v>
      </c>
      <c r="AE180" s="396">
        <f t="shared" si="194"/>
        <v>0</v>
      </c>
      <c r="AF180" s="397">
        <f t="shared" si="194"/>
        <v>0</v>
      </c>
      <c r="AG180" s="398">
        <f t="shared" si="194"/>
        <v>0</v>
      </c>
      <c r="AH180" s="399">
        <f t="shared" si="194"/>
        <v>0</v>
      </c>
      <c r="AI180" s="255">
        <f t="shared" si="194"/>
        <v>0</v>
      </c>
      <c r="AJ180" s="255">
        <f t="shared" si="194"/>
        <v>0</v>
      </c>
      <c r="AK180" s="255">
        <f t="shared" si="194"/>
        <v>0</v>
      </c>
      <c r="AL180" s="256">
        <f t="shared" si="194"/>
        <v>0</v>
      </c>
      <c r="AM180" s="256">
        <f t="shared" si="194"/>
        <v>0</v>
      </c>
      <c r="AN180" s="256">
        <f t="shared" si="194"/>
        <v>0</v>
      </c>
      <c r="AO180" s="256">
        <f t="shared" si="194"/>
        <v>0</v>
      </c>
      <c r="AP180" s="256">
        <f t="shared" si="194"/>
        <v>0</v>
      </c>
      <c r="AQ180" s="256">
        <f t="shared" si="194"/>
        <v>0</v>
      </c>
      <c r="AR180" s="256">
        <f t="shared" si="194"/>
        <v>0</v>
      </c>
      <c r="AS180" s="256">
        <f t="shared" si="194"/>
        <v>0</v>
      </c>
      <c r="AT180" s="256">
        <f t="shared" si="194"/>
        <v>0</v>
      </c>
      <c r="AU180" s="256">
        <f t="shared" si="194"/>
        <v>0</v>
      </c>
      <c r="AV180" s="256">
        <f t="shared" si="194"/>
        <v>0</v>
      </c>
      <c r="AW180" s="256">
        <f t="shared" si="194"/>
        <v>0</v>
      </c>
      <c r="AX180" s="256">
        <f t="shared" si="194"/>
        <v>0</v>
      </c>
      <c r="AY180" s="257">
        <f t="shared" si="194"/>
        <v>0</v>
      </c>
      <c r="AZ180" s="400">
        <f t="shared" si="194"/>
        <v>0</v>
      </c>
      <c r="BB180" s="203">
        <f t="shared" si="164"/>
        <v>0</v>
      </c>
      <c r="BC180" s="204" t="str">
        <f t="shared" si="165"/>
        <v>-</v>
      </c>
    </row>
    <row r="182" spans="2:55" s="2" customFormat="1" x14ac:dyDescent="0.25">
      <c r="B182" s="795" t="s">
        <v>68</v>
      </c>
      <c r="C182" s="795"/>
      <c r="D182" s="795"/>
      <c r="E182" s="795"/>
      <c r="F182" s="795"/>
    </row>
    <row r="183" spans="2:55" s="2" customFormat="1" ht="25.5" customHeight="1" x14ac:dyDescent="0.25">
      <c r="B183" s="792" t="s">
        <v>402</v>
      </c>
      <c r="C183" s="792"/>
      <c r="D183" s="792"/>
      <c r="E183" s="792"/>
      <c r="F183" s="792"/>
    </row>
    <row r="184" spans="2:55" s="2" customFormat="1" ht="24.75" customHeight="1" x14ac:dyDescent="0.25">
      <c r="B184" s="792" t="s">
        <v>433</v>
      </c>
      <c r="C184" s="792"/>
      <c r="D184" s="792"/>
      <c r="E184" s="792"/>
      <c r="F184" s="792"/>
    </row>
    <row r="185" spans="2:55" s="2" customFormat="1" x14ac:dyDescent="0.25">
      <c r="B185" s="792" t="s">
        <v>442</v>
      </c>
      <c r="C185" s="792"/>
      <c r="D185" s="792"/>
      <c r="E185" s="792"/>
      <c r="F185" s="792"/>
    </row>
    <row r="186" spans="2:55" s="2" customFormat="1" ht="41.25" customHeight="1" x14ac:dyDescent="0.25">
      <c r="B186" s="792" t="s">
        <v>443</v>
      </c>
      <c r="C186" s="792"/>
      <c r="D186" s="792"/>
      <c r="E186" s="792"/>
      <c r="F186" s="792"/>
    </row>
  </sheetData>
  <mergeCells count="243">
    <mergeCell ref="A1:BC1"/>
    <mergeCell ref="A2:BC2"/>
    <mergeCell ref="A3:BC3"/>
    <mergeCell ref="A5:BC5"/>
    <mergeCell ref="BB7:BC7"/>
    <mergeCell ref="BB8:BC22"/>
    <mergeCell ref="B9:F18"/>
    <mergeCell ref="K9:AG9"/>
    <mergeCell ref="AH9:AY9"/>
    <mergeCell ref="X10:X12"/>
    <mergeCell ref="Y10:AA12"/>
    <mergeCell ref="AB10:AB12"/>
    <mergeCell ref="AC10:AE12"/>
    <mergeCell ref="AF10:AG12"/>
    <mergeCell ref="AH10:AL12"/>
    <mergeCell ref="AZ9:AZ18"/>
    <mergeCell ref="G10:G12"/>
    <mergeCell ref="H10:H12"/>
    <mergeCell ref="AM10:AO12"/>
    <mergeCell ref="AP10:AP12"/>
    <mergeCell ref="AQ10:AT12"/>
    <mergeCell ref="AU10:AU12"/>
    <mergeCell ref="AV10:AX12"/>
    <mergeCell ref="AY10:AY12"/>
    <mergeCell ref="I10:I12"/>
    <mergeCell ref="J10:J12"/>
    <mergeCell ref="K10:O12"/>
    <mergeCell ref="P10:R12"/>
    <mergeCell ref="S10:S12"/>
    <mergeCell ref="T10:W12"/>
    <mergeCell ref="T13:T18"/>
    <mergeCell ref="G13:G18"/>
    <mergeCell ref="H13:H18"/>
    <mergeCell ref="I13:I18"/>
    <mergeCell ref="J13:J18"/>
    <mergeCell ref="K13:L14"/>
    <mergeCell ref="M13:N14"/>
    <mergeCell ref="N15:N18"/>
    <mergeCell ref="O13:O18"/>
    <mergeCell ref="P13:P18"/>
    <mergeCell ref="Q13:Q18"/>
    <mergeCell ref="R13:R18"/>
    <mergeCell ref="S13:S18"/>
    <mergeCell ref="AC13:AC18"/>
    <mergeCell ref="AD13:AD18"/>
    <mergeCell ref="AE13:AE18"/>
    <mergeCell ref="AF13:AF18"/>
    <mergeCell ref="U13:U18"/>
    <mergeCell ref="V13:V18"/>
    <mergeCell ref="W13:W18"/>
    <mergeCell ref="X13:X18"/>
    <mergeCell ref="Y13:Y18"/>
    <mergeCell ref="Z13:Z18"/>
    <mergeCell ref="AA13:AA18"/>
    <mergeCell ref="AB13:AB18"/>
    <mergeCell ref="AG13:AG18"/>
    <mergeCell ref="AH13:AI14"/>
    <mergeCell ref="AJ13:AK14"/>
    <mergeCell ref="AL13:AL18"/>
    <mergeCell ref="AM13:AM18"/>
    <mergeCell ref="AI15:AI18"/>
    <mergeCell ref="AJ15:AJ18"/>
    <mergeCell ref="AK15:AK18"/>
    <mergeCell ref="AY13:AY18"/>
    <mergeCell ref="AO13:AO18"/>
    <mergeCell ref="AP13:AP18"/>
    <mergeCell ref="AQ13:AQ18"/>
    <mergeCell ref="AR13:AR18"/>
    <mergeCell ref="AS13:AS18"/>
    <mergeCell ref="AT13:AT18"/>
    <mergeCell ref="AH15:AH18"/>
    <mergeCell ref="AU13:AU18"/>
    <mergeCell ref="AV13:AV18"/>
    <mergeCell ref="AW13:AW18"/>
    <mergeCell ref="AX13:AX18"/>
    <mergeCell ref="AN13:AN18"/>
    <mergeCell ref="C32:F32"/>
    <mergeCell ref="C33:F33"/>
    <mergeCell ref="C34:F34"/>
    <mergeCell ref="C35:F35"/>
    <mergeCell ref="C36:F36"/>
    <mergeCell ref="C24:F24"/>
    <mergeCell ref="K15:K18"/>
    <mergeCell ref="L15:L18"/>
    <mergeCell ref="M15:M18"/>
    <mergeCell ref="C31:F31"/>
    <mergeCell ref="C25:F25"/>
    <mergeCell ref="C26:F26"/>
    <mergeCell ref="C27:F27"/>
    <mergeCell ref="C28:F28"/>
    <mergeCell ref="C29:F29"/>
    <mergeCell ref="C30:F30"/>
    <mergeCell ref="B19:F19"/>
    <mergeCell ref="B20:F20"/>
    <mergeCell ref="B21:F21"/>
    <mergeCell ref="B22:F22"/>
    <mergeCell ref="C23:F23"/>
    <mergeCell ref="C50:F50"/>
    <mergeCell ref="C37:F37"/>
    <mergeCell ref="C38:F38"/>
    <mergeCell ref="C39:F39"/>
    <mergeCell ref="C41:F41"/>
    <mergeCell ref="C42:F42"/>
    <mergeCell ref="C43:F43"/>
    <mergeCell ref="C44:F44"/>
    <mergeCell ref="C45:F45"/>
    <mergeCell ref="C46:F46"/>
    <mergeCell ref="C47:F47"/>
    <mergeCell ref="C48:F48"/>
    <mergeCell ref="C63:F63"/>
    <mergeCell ref="C52:F52"/>
    <mergeCell ref="C53:F53"/>
    <mergeCell ref="C54:F54"/>
    <mergeCell ref="C55:F55"/>
    <mergeCell ref="C56:F56"/>
    <mergeCell ref="C57:F57"/>
    <mergeCell ref="C58:F58"/>
    <mergeCell ref="C59:F59"/>
    <mergeCell ref="C60:F60"/>
    <mergeCell ref="C61:F61"/>
    <mergeCell ref="C62:F62"/>
    <mergeCell ref="C75:F75"/>
    <mergeCell ref="C64:F64"/>
    <mergeCell ref="C65:F65"/>
    <mergeCell ref="C66:F66"/>
    <mergeCell ref="C67:F67"/>
    <mergeCell ref="C68:F68"/>
    <mergeCell ref="C69:F69"/>
    <mergeCell ref="C70:F70"/>
    <mergeCell ref="C71:F71"/>
    <mergeCell ref="C72:F72"/>
    <mergeCell ref="C73:F73"/>
    <mergeCell ref="C74:F74"/>
    <mergeCell ref="C87:F87"/>
    <mergeCell ref="C76:F76"/>
    <mergeCell ref="C77:F77"/>
    <mergeCell ref="C78:F78"/>
    <mergeCell ref="C79:F79"/>
    <mergeCell ref="C80:F80"/>
    <mergeCell ref="C81:F81"/>
    <mergeCell ref="C82:F82"/>
    <mergeCell ref="C83:F83"/>
    <mergeCell ref="C84:F84"/>
    <mergeCell ref="C85:F85"/>
    <mergeCell ref="C86:F86"/>
    <mergeCell ref="C99:F99"/>
    <mergeCell ref="C88:F88"/>
    <mergeCell ref="C89:F89"/>
    <mergeCell ref="C90:F90"/>
    <mergeCell ref="C91:F91"/>
    <mergeCell ref="C92:F92"/>
    <mergeCell ref="C93:F93"/>
    <mergeCell ref="C94:F94"/>
    <mergeCell ref="C95:F95"/>
    <mergeCell ref="C96:F96"/>
    <mergeCell ref="C97:F97"/>
    <mergeCell ref="C98:F98"/>
    <mergeCell ref="C111:F111"/>
    <mergeCell ref="C100:F100"/>
    <mergeCell ref="C101:F101"/>
    <mergeCell ref="C102:F102"/>
    <mergeCell ref="C103:F103"/>
    <mergeCell ref="C104:F104"/>
    <mergeCell ref="C105:F105"/>
    <mergeCell ref="C106:F106"/>
    <mergeCell ref="C107:F107"/>
    <mergeCell ref="C108:F108"/>
    <mergeCell ref="C109:F109"/>
    <mergeCell ref="C110:F110"/>
    <mergeCell ref="C124:F124"/>
    <mergeCell ref="C112:F112"/>
    <mergeCell ref="C113:F113"/>
    <mergeCell ref="C114:F114"/>
    <mergeCell ref="C115:F115"/>
    <mergeCell ref="C116:F116"/>
    <mergeCell ref="C118:F118"/>
    <mergeCell ref="C117:F117"/>
    <mergeCell ref="C119:F119"/>
    <mergeCell ref="C120:F120"/>
    <mergeCell ref="C121:F121"/>
    <mergeCell ref="C122:F122"/>
    <mergeCell ref="C123:F123"/>
    <mergeCell ref="C136:F136"/>
    <mergeCell ref="C125:F125"/>
    <mergeCell ref="C126:F126"/>
    <mergeCell ref="C127:F127"/>
    <mergeCell ref="C128:F128"/>
    <mergeCell ref="C129:F129"/>
    <mergeCell ref="C130:F130"/>
    <mergeCell ref="C131:F131"/>
    <mergeCell ref="C132:F132"/>
    <mergeCell ref="C133:F133"/>
    <mergeCell ref="C134:F134"/>
    <mergeCell ref="C135:F135"/>
    <mergeCell ref="C148:F148"/>
    <mergeCell ref="C137:F137"/>
    <mergeCell ref="C138:F138"/>
    <mergeCell ref="C139:F139"/>
    <mergeCell ref="C140:F140"/>
    <mergeCell ref="C141:F141"/>
    <mergeCell ref="C142:F142"/>
    <mergeCell ref="C143:F143"/>
    <mergeCell ref="C144:F144"/>
    <mergeCell ref="C145:F145"/>
    <mergeCell ref="C146:F146"/>
    <mergeCell ref="C147:F147"/>
    <mergeCell ref="C160:F160"/>
    <mergeCell ref="C149:F149"/>
    <mergeCell ref="C150:F150"/>
    <mergeCell ref="C151:F151"/>
    <mergeCell ref="C152:F152"/>
    <mergeCell ref="C153:F153"/>
    <mergeCell ref="C154:F154"/>
    <mergeCell ref="C155:F155"/>
    <mergeCell ref="C156:F156"/>
    <mergeCell ref="C157:F157"/>
    <mergeCell ref="C158:F158"/>
    <mergeCell ref="C159:F159"/>
    <mergeCell ref="C172:F172"/>
    <mergeCell ref="C161:F161"/>
    <mergeCell ref="C162:F162"/>
    <mergeCell ref="C163:F163"/>
    <mergeCell ref="C164:F164"/>
    <mergeCell ref="C165:F165"/>
    <mergeCell ref="C166:F166"/>
    <mergeCell ref="C167:F167"/>
    <mergeCell ref="C168:F168"/>
    <mergeCell ref="C169:F169"/>
    <mergeCell ref="C170:F170"/>
    <mergeCell ref="C171:F171"/>
    <mergeCell ref="B186:F186"/>
    <mergeCell ref="C173:F173"/>
    <mergeCell ref="C174:F174"/>
    <mergeCell ref="C175:F175"/>
    <mergeCell ref="C176:F176"/>
    <mergeCell ref="C178:F178"/>
    <mergeCell ref="C179:F179"/>
    <mergeCell ref="C177:F177"/>
    <mergeCell ref="B180:F180"/>
    <mergeCell ref="B182:F182"/>
    <mergeCell ref="B183:F183"/>
    <mergeCell ref="B184:F184"/>
    <mergeCell ref="B185:F185"/>
  </mergeCells>
  <pageMargins left="0.69999998807907104" right="0.69999998807907104" top="0.75" bottom="0.75" header="0.30000001192092901" footer="0.30000001192092901"/>
  <pageSetup scale="1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V189"/>
  <sheetViews>
    <sheetView zoomScale="85" zoomScaleNormal="85" workbookViewId="0">
      <selection sqref="A1:AV1"/>
    </sheetView>
  </sheetViews>
  <sheetFormatPr defaultColWidth="9.140625" defaultRowHeight="15" customHeight="1" x14ac:dyDescent="0.25"/>
  <cols>
    <col min="1" max="1" width="2.28515625" style="188" customWidth="1"/>
    <col min="2" max="2" width="11.28515625" style="188" customWidth="1"/>
    <col min="3" max="3" width="9.140625" style="188" bestFit="1" customWidth="1"/>
    <col min="4" max="4" width="10.5703125" style="188" customWidth="1"/>
    <col min="5" max="5" width="36.28515625" style="188" customWidth="1"/>
    <col min="6" max="6" width="16" style="188" customWidth="1"/>
    <col min="7" max="7" width="13.85546875" style="188" customWidth="1"/>
    <col min="8" max="8" width="11" style="188" customWidth="1"/>
    <col min="9" max="9" width="10.5703125" style="188" customWidth="1"/>
    <col min="10" max="10" width="9.85546875" style="188" customWidth="1"/>
    <col min="11" max="11" width="11.5703125" style="188" customWidth="1"/>
    <col min="12" max="12" width="9.140625" style="188" bestFit="1" customWidth="1"/>
    <col min="13" max="13" width="10.28515625" style="188" customWidth="1"/>
    <col min="14" max="14" width="10.140625" style="188" customWidth="1"/>
    <col min="15" max="15" width="9.140625" style="188" bestFit="1" customWidth="1"/>
    <col min="16" max="16" width="13.42578125" style="188" customWidth="1"/>
    <col min="17" max="17" width="12.7109375" style="188" customWidth="1"/>
    <col min="18" max="18" width="10.5703125" style="188" customWidth="1"/>
    <col min="19" max="19" width="11.85546875" style="188" customWidth="1"/>
    <col min="20" max="20" width="9.140625" style="188" bestFit="1" customWidth="1"/>
    <col min="21" max="21" width="14.5703125" style="188" customWidth="1"/>
    <col min="22" max="22" width="12.7109375" style="188" customWidth="1"/>
    <col min="23" max="23" width="12.140625" style="188" customWidth="1"/>
    <col min="24" max="24" width="9.140625" style="188" bestFit="1" customWidth="1"/>
    <col min="25" max="25" width="15.42578125" style="188" customWidth="1"/>
    <col min="26" max="29" width="9.140625" style="188" bestFit="1" customWidth="1"/>
    <col min="30" max="30" width="14.7109375" style="188" customWidth="1"/>
    <col min="31" max="31" width="11.42578125" style="188" customWidth="1"/>
    <col min="32" max="32" width="12" style="188" customWidth="1"/>
    <col min="33" max="33" width="11.7109375" style="188" customWidth="1"/>
    <col min="34" max="34" width="12.28515625" style="188" customWidth="1"/>
    <col min="35" max="35" width="9.140625" style="188" bestFit="1" customWidth="1"/>
    <col min="36" max="36" width="10.5703125" style="188" customWidth="1"/>
    <col min="37" max="37" width="10.7109375" style="188" customWidth="1"/>
    <col min="38" max="38" width="9.140625" style="188" bestFit="1" customWidth="1"/>
    <col min="39" max="39" width="13.42578125" style="188" customWidth="1"/>
    <col min="40" max="40" width="10.5703125" style="188" customWidth="1"/>
    <col min="41" max="41" width="10.42578125" style="188" customWidth="1"/>
    <col min="42" max="42" width="10.140625" style="188" customWidth="1"/>
    <col min="43" max="43" width="9.140625" style="188" bestFit="1" customWidth="1"/>
    <col min="44" max="44" width="15.28515625" style="188" customWidth="1"/>
    <col min="45" max="45" width="11.5703125" style="188" customWidth="1"/>
    <col min="46" max="46" width="10.5703125" style="188" customWidth="1"/>
    <col min="47" max="47" width="9.140625" style="188" bestFit="1" customWidth="1"/>
    <col min="48" max="48" width="14.85546875" style="188" customWidth="1"/>
    <col min="49" max="49" width="9.140625" style="188" bestFit="1" customWidth="1"/>
    <col min="50" max="16384" width="9.140625" style="188"/>
  </cols>
  <sheetData>
    <row r="1" spans="1:48" s="2" customFormat="1" x14ac:dyDescent="0.25">
      <c r="A1" s="669" t="s">
        <v>0</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row>
    <row r="2" spans="1:48" s="2" customFormat="1" x14ac:dyDescent="0.25">
      <c r="A2" s="669" t="s">
        <v>1</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c r="AP2" s="670"/>
      <c r="AQ2" s="670"/>
      <c r="AR2" s="670"/>
      <c r="AS2" s="670"/>
      <c r="AT2" s="670"/>
      <c r="AU2" s="670"/>
      <c r="AV2" s="670"/>
    </row>
    <row r="3" spans="1:48" s="2" customFormat="1" x14ac:dyDescent="0.25">
      <c r="A3" s="672"/>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row>
    <row r="4" spans="1:48" s="2" customFormat="1" x14ac:dyDescent="0.25">
      <c r="A4" s="190"/>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row>
    <row r="5" spans="1:48" s="2" customFormat="1" x14ac:dyDescent="0.25">
      <c r="A5" s="675" t="s">
        <v>444</v>
      </c>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6"/>
      <c r="AV5" s="676"/>
    </row>
    <row r="6" spans="1:48" s="2" customFormat="1" x14ac:dyDescent="0.25">
      <c r="A6" s="190"/>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row>
    <row r="7" spans="1:48" s="192" customFormat="1" ht="15.75" x14ac:dyDescent="0.2">
      <c r="B7" s="678"/>
      <c r="C7" s="678"/>
      <c r="D7" s="678"/>
      <c r="E7" s="678"/>
      <c r="F7" s="678"/>
      <c r="G7" s="678"/>
      <c r="H7" s="678"/>
      <c r="I7" s="678"/>
      <c r="J7" s="678"/>
      <c r="K7" s="678"/>
      <c r="L7" s="678"/>
      <c r="M7" s="678"/>
      <c r="N7" s="678"/>
      <c r="O7" s="678"/>
      <c r="P7" s="678"/>
      <c r="Q7" s="678"/>
      <c r="R7" s="678"/>
      <c r="S7" s="678"/>
      <c r="T7" s="678"/>
      <c r="U7" s="678"/>
      <c r="V7" s="678"/>
      <c r="W7" s="678"/>
      <c r="X7" s="678"/>
      <c r="Y7" s="678"/>
    </row>
    <row r="8" spans="1:48" s="192" customFormat="1" ht="15.75" customHeight="1" x14ac:dyDescent="0.2">
      <c r="AP8" s="192" t="s">
        <v>445</v>
      </c>
    </row>
    <row r="9" spans="1:48" s="194" customFormat="1" ht="12.75" customHeight="1" x14ac:dyDescent="0.2">
      <c r="B9" s="687" t="s">
        <v>79</v>
      </c>
      <c r="C9" s="688"/>
      <c r="D9" s="688"/>
      <c r="E9" s="688"/>
      <c r="F9" s="768"/>
      <c r="G9" s="693" t="s">
        <v>446</v>
      </c>
      <c r="H9" s="838" t="s">
        <v>6</v>
      </c>
      <c r="I9" s="839"/>
      <c r="J9" s="839"/>
      <c r="K9" s="839"/>
      <c r="L9" s="840"/>
      <c r="M9" s="840"/>
      <c r="N9" s="840"/>
      <c r="O9" s="840"/>
      <c r="P9" s="840"/>
      <c r="Q9" s="840"/>
      <c r="R9" s="840"/>
      <c r="S9" s="840"/>
      <c r="T9" s="840"/>
      <c r="U9" s="840"/>
      <c r="V9" s="840"/>
      <c r="W9" s="840"/>
      <c r="X9" s="840"/>
      <c r="Y9" s="840"/>
      <c r="Z9" s="840"/>
      <c r="AA9" s="840"/>
      <c r="AB9" s="840"/>
      <c r="AC9" s="840"/>
      <c r="AD9" s="840"/>
      <c r="AE9" s="841" t="str">
        <f>'Priedas 6'!$AE$9</f>
        <v>CŠT sistema 1</v>
      </c>
      <c r="AF9" s="842"/>
      <c r="AG9" s="842"/>
      <c r="AH9" s="842"/>
      <c r="AI9" s="842"/>
      <c r="AJ9" s="842"/>
      <c r="AK9" s="842"/>
      <c r="AL9" s="842"/>
      <c r="AM9" s="842"/>
      <c r="AN9" s="842"/>
      <c r="AO9" s="842"/>
      <c r="AP9" s="842"/>
      <c r="AQ9" s="842"/>
      <c r="AR9" s="842"/>
      <c r="AS9" s="842"/>
      <c r="AT9" s="842"/>
      <c r="AU9" s="842"/>
      <c r="AV9" s="843"/>
    </row>
    <row r="10" spans="1:48" s="194" customFormat="1" ht="12.75" customHeight="1" x14ac:dyDescent="0.25">
      <c r="B10" s="689"/>
      <c r="C10" s="690"/>
      <c r="D10" s="690"/>
      <c r="E10" s="690"/>
      <c r="F10" s="769"/>
      <c r="G10" s="694"/>
      <c r="H10" s="766" t="s">
        <v>424</v>
      </c>
      <c r="I10" s="767"/>
      <c r="J10" s="767"/>
      <c r="K10" s="767"/>
      <c r="L10" s="762"/>
      <c r="M10" s="762" t="s">
        <v>10</v>
      </c>
      <c r="N10" s="762"/>
      <c r="O10" s="762"/>
      <c r="P10" s="750" t="s">
        <v>11</v>
      </c>
      <c r="Q10" s="762" t="s">
        <v>12</v>
      </c>
      <c r="R10" s="762"/>
      <c r="S10" s="762"/>
      <c r="T10" s="762"/>
      <c r="U10" s="750" t="s">
        <v>425</v>
      </c>
      <c r="V10" s="762" t="s">
        <v>14</v>
      </c>
      <c r="W10" s="762"/>
      <c r="X10" s="762"/>
      <c r="Y10" s="762" t="s">
        <v>15</v>
      </c>
      <c r="Z10" s="762" t="s">
        <v>16</v>
      </c>
      <c r="AA10" s="762"/>
      <c r="AB10" s="762"/>
      <c r="AC10" s="755" t="s">
        <v>17</v>
      </c>
      <c r="AD10" s="763"/>
      <c r="AE10" s="766" t="s">
        <v>424</v>
      </c>
      <c r="AF10" s="767"/>
      <c r="AG10" s="767"/>
      <c r="AH10" s="767"/>
      <c r="AI10" s="762"/>
      <c r="AJ10" s="762" t="s">
        <v>10</v>
      </c>
      <c r="AK10" s="762"/>
      <c r="AL10" s="762"/>
      <c r="AM10" s="750" t="s">
        <v>11</v>
      </c>
      <c r="AN10" s="762" t="s">
        <v>12</v>
      </c>
      <c r="AO10" s="762"/>
      <c r="AP10" s="762"/>
      <c r="AQ10" s="762"/>
      <c r="AR10" s="750" t="s">
        <v>425</v>
      </c>
      <c r="AS10" s="762" t="s">
        <v>14</v>
      </c>
      <c r="AT10" s="762"/>
      <c r="AU10" s="762"/>
      <c r="AV10" s="774" t="s">
        <v>15</v>
      </c>
    </row>
    <row r="11" spans="1:48" s="194" customFormat="1" ht="15" customHeight="1" x14ac:dyDescent="0.25">
      <c r="B11" s="689"/>
      <c r="C11" s="690"/>
      <c r="D11" s="690"/>
      <c r="E11" s="690"/>
      <c r="F11" s="769"/>
      <c r="G11" s="694"/>
      <c r="H11" s="766"/>
      <c r="I11" s="767"/>
      <c r="J11" s="767"/>
      <c r="K11" s="767"/>
      <c r="L11" s="762"/>
      <c r="M11" s="762"/>
      <c r="N11" s="762"/>
      <c r="O11" s="762"/>
      <c r="P11" s="751"/>
      <c r="Q11" s="762"/>
      <c r="R11" s="762"/>
      <c r="S11" s="762"/>
      <c r="T11" s="762"/>
      <c r="U11" s="751"/>
      <c r="V11" s="762"/>
      <c r="W11" s="762"/>
      <c r="X11" s="762"/>
      <c r="Y11" s="762"/>
      <c r="Z11" s="762"/>
      <c r="AA11" s="762"/>
      <c r="AB11" s="762"/>
      <c r="AC11" s="661"/>
      <c r="AD11" s="764"/>
      <c r="AE11" s="766"/>
      <c r="AF11" s="767"/>
      <c r="AG11" s="767"/>
      <c r="AH11" s="767"/>
      <c r="AI11" s="762"/>
      <c r="AJ11" s="762"/>
      <c r="AK11" s="762"/>
      <c r="AL11" s="762"/>
      <c r="AM11" s="751"/>
      <c r="AN11" s="762"/>
      <c r="AO11" s="762"/>
      <c r="AP11" s="762"/>
      <c r="AQ11" s="762"/>
      <c r="AR11" s="751"/>
      <c r="AS11" s="762"/>
      <c r="AT11" s="762"/>
      <c r="AU11" s="762"/>
      <c r="AV11" s="774"/>
    </row>
    <row r="12" spans="1:48" s="194" customFormat="1" ht="30.75" customHeight="1" x14ac:dyDescent="0.25">
      <c r="B12" s="689"/>
      <c r="C12" s="690"/>
      <c r="D12" s="690"/>
      <c r="E12" s="690"/>
      <c r="F12" s="769"/>
      <c r="G12" s="694"/>
      <c r="H12" s="766"/>
      <c r="I12" s="767"/>
      <c r="J12" s="767"/>
      <c r="K12" s="767"/>
      <c r="L12" s="762"/>
      <c r="M12" s="762"/>
      <c r="N12" s="762"/>
      <c r="O12" s="762"/>
      <c r="P12" s="773"/>
      <c r="Q12" s="762"/>
      <c r="R12" s="762"/>
      <c r="S12" s="762"/>
      <c r="T12" s="762"/>
      <c r="U12" s="773"/>
      <c r="V12" s="762"/>
      <c r="W12" s="762"/>
      <c r="X12" s="762"/>
      <c r="Y12" s="762"/>
      <c r="Z12" s="762"/>
      <c r="AA12" s="762"/>
      <c r="AB12" s="762"/>
      <c r="AC12" s="664"/>
      <c r="AD12" s="765"/>
      <c r="AE12" s="766"/>
      <c r="AF12" s="767"/>
      <c r="AG12" s="767"/>
      <c r="AH12" s="767"/>
      <c r="AI12" s="762"/>
      <c r="AJ12" s="762"/>
      <c r="AK12" s="762"/>
      <c r="AL12" s="762"/>
      <c r="AM12" s="773"/>
      <c r="AN12" s="762"/>
      <c r="AO12" s="762"/>
      <c r="AP12" s="762"/>
      <c r="AQ12" s="762"/>
      <c r="AR12" s="773"/>
      <c r="AS12" s="762"/>
      <c r="AT12" s="762"/>
      <c r="AU12" s="762"/>
      <c r="AV12" s="774"/>
    </row>
    <row r="13" spans="1:48" s="194" customFormat="1" ht="15" customHeight="1" x14ac:dyDescent="0.25">
      <c r="B13" s="689"/>
      <c r="C13" s="690"/>
      <c r="D13" s="690"/>
      <c r="E13" s="690"/>
      <c r="F13" s="769"/>
      <c r="G13" s="694"/>
      <c r="H13" s="753" t="s">
        <v>18</v>
      </c>
      <c r="I13" s="754"/>
      <c r="J13" s="755" t="s">
        <v>19</v>
      </c>
      <c r="K13" s="754"/>
      <c r="L13" s="750" t="str">
        <f>'Priedas 6'!$L$13</f>
        <v xml:space="preserve">... paslauga (produktas) </v>
      </c>
      <c r="M13" s="751" t="s">
        <v>20</v>
      </c>
      <c r="N13" s="751" t="s">
        <v>21</v>
      </c>
      <c r="O13" s="751" t="str">
        <f>'Priedas 6'!$O$13</f>
        <v xml:space="preserve">... paslauga (produktas) </v>
      </c>
      <c r="P13" s="750" t="str">
        <f>'Priedas 6'!$P$13</f>
        <v xml:space="preserve">... paslauga (produktas) </v>
      </c>
      <c r="Q13" s="751" t="s">
        <v>22</v>
      </c>
      <c r="R13" s="750" t="s">
        <v>23</v>
      </c>
      <c r="S13" s="750" t="s">
        <v>24</v>
      </c>
      <c r="T13" s="751" t="str">
        <f>'Priedas 6'!$T$13</f>
        <v xml:space="preserve">... paslauga (produktas) </v>
      </c>
      <c r="U13" s="762" t="str">
        <f>'Priedas 6'!$U$13</f>
        <v xml:space="preserve">... paslauga (produktas) </v>
      </c>
      <c r="V13" s="751" t="s">
        <v>426</v>
      </c>
      <c r="W13" s="751" t="s">
        <v>26</v>
      </c>
      <c r="X13" s="751" t="str">
        <f>'Priedas 6'!$X$13</f>
        <v xml:space="preserve">... paslauga (produktas) </v>
      </c>
      <c r="Y13" s="751" t="str">
        <f>'Priedas 6'!$Y$13</f>
        <v xml:space="preserve">... paslauga (produktas) </v>
      </c>
      <c r="Z13" s="751" t="s">
        <v>27</v>
      </c>
      <c r="AA13" s="750" t="s">
        <v>63</v>
      </c>
      <c r="AB13" s="751" t="str">
        <f>'Priedas 6'!$AB$13</f>
        <v xml:space="preserve">... paslauga (produktas) </v>
      </c>
      <c r="AC13" s="751" t="s">
        <v>27</v>
      </c>
      <c r="AD13" s="779" t="str">
        <f>'Priedas 6'!$AD$13</f>
        <v>Daugiabučių namų modernizacija</v>
      </c>
      <c r="AE13" s="753" t="s">
        <v>18</v>
      </c>
      <c r="AF13" s="754"/>
      <c r="AG13" s="755" t="s">
        <v>19</v>
      </c>
      <c r="AH13" s="754"/>
      <c r="AI13" s="750" t="str">
        <f>'Priedas 6'!$AI$13</f>
        <v xml:space="preserve">... paslauga (produktas) </v>
      </c>
      <c r="AJ13" s="751" t="s">
        <v>20</v>
      </c>
      <c r="AK13" s="751" t="s">
        <v>21</v>
      </c>
      <c r="AL13" s="751" t="str">
        <f>'Priedas 6'!$AL$13</f>
        <v xml:space="preserve">... paslauga (produktas) </v>
      </c>
      <c r="AM13" s="750" t="str">
        <f>'Priedas 6'!$AM$13</f>
        <v xml:space="preserve">... paslauga (produktas) </v>
      </c>
      <c r="AN13" s="751" t="s">
        <v>22</v>
      </c>
      <c r="AO13" s="750" t="s">
        <v>23</v>
      </c>
      <c r="AP13" s="750" t="s">
        <v>24</v>
      </c>
      <c r="AQ13" s="751">
        <f>'Priedas 6'!$L$133</f>
        <v>0</v>
      </c>
      <c r="AR13" s="762">
        <f>'Priedas 6'!$L$134</f>
        <v>0</v>
      </c>
      <c r="AS13" s="751" t="s">
        <v>426</v>
      </c>
      <c r="AT13" s="751" t="s">
        <v>26</v>
      </c>
      <c r="AU13" s="751">
        <f>'Priedas 6'!$L$135</f>
        <v>0</v>
      </c>
      <c r="AV13" s="779">
        <f>'Priedas 6'!$L$136</f>
        <v>0</v>
      </c>
    </row>
    <row r="14" spans="1:48" s="194" customFormat="1" ht="22.5" customHeight="1" x14ac:dyDescent="0.25">
      <c r="B14" s="689"/>
      <c r="C14" s="690"/>
      <c r="D14" s="690"/>
      <c r="E14" s="690"/>
      <c r="F14" s="769"/>
      <c r="G14" s="694"/>
      <c r="H14" s="700"/>
      <c r="I14" s="666"/>
      <c r="J14" s="664"/>
      <c r="K14" s="666"/>
      <c r="L14" s="751"/>
      <c r="M14" s="751"/>
      <c r="N14" s="751"/>
      <c r="O14" s="751"/>
      <c r="P14" s="751"/>
      <c r="Q14" s="751"/>
      <c r="R14" s="751"/>
      <c r="S14" s="751"/>
      <c r="T14" s="751"/>
      <c r="U14" s="750"/>
      <c r="V14" s="751"/>
      <c r="W14" s="751"/>
      <c r="X14" s="751"/>
      <c r="Y14" s="751"/>
      <c r="Z14" s="751"/>
      <c r="AA14" s="751"/>
      <c r="AB14" s="751"/>
      <c r="AC14" s="751"/>
      <c r="AD14" s="779"/>
      <c r="AE14" s="700"/>
      <c r="AF14" s="666"/>
      <c r="AG14" s="664"/>
      <c r="AH14" s="666"/>
      <c r="AI14" s="751"/>
      <c r="AJ14" s="751"/>
      <c r="AK14" s="751"/>
      <c r="AL14" s="751"/>
      <c r="AM14" s="751"/>
      <c r="AN14" s="751"/>
      <c r="AO14" s="751"/>
      <c r="AP14" s="751"/>
      <c r="AQ14" s="751"/>
      <c r="AR14" s="750"/>
      <c r="AS14" s="751"/>
      <c r="AT14" s="751"/>
      <c r="AU14" s="751"/>
      <c r="AV14" s="779"/>
    </row>
    <row r="15" spans="1:48" s="194" customFormat="1" ht="15" customHeight="1" x14ac:dyDescent="0.25">
      <c r="B15" s="689"/>
      <c r="C15" s="690"/>
      <c r="D15" s="690"/>
      <c r="E15" s="690"/>
      <c r="F15" s="769"/>
      <c r="G15" s="694"/>
      <c r="H15" s="756" t="s">
        <v>427</v>
      </c>
      <c r="I15" s="755" t="s">
        <v>428</v>
      </c>
      <c r="J15" s="750" t="s">
        <v>427</v>
      </c>
      <c r="K15" s="750" t="s">
        <v>428</v>
      </c>
      <c r="L15" s="751"/>
      <c r="M15" s="751"/>
      <c r="N15" s="751"/>
      <c r="O15" s="751"/>
      <c r="P15" s="751"/>
      <c r="Q15" s="751"/>
      <c r="R15" s="751"/>
      <c r="S15" s="751"/>
      <c r="T15" s="751"/>
      <c r="U15" s="750"/>
      <c r="V15" s="751"/>
      <c r="W15" s="751"/>
      <c r="X15" s="751"/>
      <c r="Y15" s="751"/>
      <c r="Z15" s="751"/>
      <c r="AA15" s="751"/>
      <c r="AB15" s="751"/>
      <c r="AC15" s="751"/>
      <c r="AD15" s="779"/>
      <c r="AE15" s="756" t="s">
        <v>427</v>
      </c>
      <c r="AF15" s="755" t="s">
        <v>428</v>
      </c>
      <c r="AG15" s="750" t="s">
        <v>427</v>
      </c>
      <c r="AH15" s="750" t="s">
        <v>428</v>
      </c>
      <c r="AI15" s="751"/>
      <c r="AJ15" s="751"/>
      <c r="AK15" s="751"/>
      <c r="AL15" s="751"/>
      <c r="AM15" s="751"/>
      <c r="AN15" s="751"/>
      <c r="AO15" s="751"/>
      <c r="AP15" s="751"/>
      <c r="AQ15" s="751"/>
      <c r="AR15" s="750"/>
      <c r="AS15" s="751"/>
      <c r="AT15" s="751"/>
      <c r="AU15" s="751"/>
      <c r="AV15" s="779"/>
    </row>
    <row r="16" spans="1:48" s="194" customFormat="1" ht="15" customHeight="1" x14ac:dyDescent="0.25">
      <c r="B16" s="689"/>
      <c r="C16" s="690"/>
      <c r="D16" s="690"/>
      <c r="E16" s="690"/>
      <c r="F16" s="769"/>
      <c r="G16" s="694"/>
      <c r="H16" s="757"/>
      <c r="I16" s="661"/>
      <c r="J16" s="751"/>
      <c r="K16" s="751"/>
      <c r="L16" s="751"/>
      <c r="M16" s="751"/>
      <c r="N16" s="751"/>
      <c r="O16" s="751"/>
      <c r="P16" s="751"/>
      <c r="Q16" s="751"/>
      <c r="R16" s="751"/>
      <c r="S16" s="751"/>
      <c r="T16" s="751"/>
      <c r="U16" s="750"/>
      <c r="V16" s="751"/>
      <c r="W16" s="751"/>
      <c r="X16" s="751"/>
      <c r="Y16" s="751"/>
      <c r="Z16" s="751"/>
      <c r="AA16" s="751"/>
      <c r="AB16" s="751"/>
      <c r="AC16" s="751"/>
      <c r="AD16" s="779"/>
      <c r="AE16" s="757"/>
      <c r="AF16" s="661"/>
      <c r="AG16" s="751"/>
      <c r="AH16" s="751"/>
      <c r="AI16" s="751"/>
      <c r="AJ16" s="751"/>
      <c r="AK16" s="751"/>
      <c r="AL16" s="751"/>
      <c r="AM16" s="751"/>
      <c r="AN16" s="751"/>
      <c r="AO16" s="751"/>
      <c r="AP16" s="751"/>
      <c r="AQ16" s="751"/>
      <c r="AR16" s="750"/>
      <c r="AS16" s="751"/>
      <c r="AT16" s="751"/>
      <c r="AU16" s="751"/>
      <c r="AV16" s="779"/>
    </row>
    <row r="17" spans="2:48" s="401" customFormat="1" ht="25.5" customHeight="1" x14ac:dyDescent="0.25">
      <c r="B17" s="691"/>
      <c r="C17" s="692"/>
      <c r="D17" s="692"/>
      <c r="E17" s="692"/>
      <c r="F17" s="770"/>
      <c r="G17" s="695"/>
      <c r="H17" s="758"/>
      <c r="I17" s="759"/>
      <c r="J17" s="752"/>
      <c r="K17" s="752"/>
      <c r="L17" s="752"/>
      <c r="M17" s="752"/>
      <c r="N17" s="752"/>
      <c r="O17" s="752"/>
      <c r="P17" s="752"/>
      <c r="Q17" s="752"/>
      <c r="R17" s="752"/>
      <c r="S17" s="752"/>
      <c r="T17" s="752"/>
      <c r="U17" s="778"/>
      <c r="V17" s="752"/>
      <c r="W17" s="752"/>
      <c r="X17" s="752"/>
      <c r="Y17" s="752"/>
      <c r="Z17" s="752"/>
      <c r="AA17" s="752"/>
      <c r="AB17" s="752"/>
      <c r="AC17" s="752"/>
      <c r="AD17" s="780"/>
      <c r="AE17" s="758"/>
      <c r="AF17" s="759"/>
      <c r="AG17" s="752"/>
      <c r="AH17" s="752"/>
      <c r="AI17" s="752"/>
      <c r="AJ17" s="752"/>
      <c r="AK17" s="752"/>
      <c r="AL17" s="752"/>
      <c r="AM17" s="752"/>
      <c r="AN17" s="752"/>
      <c r="AO17" s="752"/>
      <c r="AP17" s="752"/>
      <c r="AQ17" s="752"/>
      <c r="AR17" s="778"/>
      <c r="AS17" s="752"/>
      <c r="AT17" s="752"/>
      <c r="AU17" s="752"/>
      <c r="AV17" s="780"/>
    </row>
    <row r="18" spans="2:48" s="217" customFormat="1" ht="17.25" customHeight="1" x14ac:dyDescent="0.2">
      <c r="B18" s="844" t="s">
        <v>447</v>
      </c>
      <c r="C18" s="845"/>
      <c r="D18" s="845"/>
      <c r="E18" s="845"/>
      <c r="F18" s="846"/>
      <c r="G18" s="402">
        <f>SUM(H18:AD18)</f>
        <v>1365618.08</v>
      </c>
      <c r="H18" s="403">
        <f t="shared" ref="H18:Y18" si="0">SUM(AE18)</f>
        <v>937618.06</v>
      </c>
      <c r="I18" s="404">
        <f t="shared" si="0"/>
        <v>0</v>
      </c>
      <c r="J18" s="404">
        <f t="shared" si="0"/>
        <v>0</v>
      </c>
      <c r="K18" s="404">
        <f t="shared" si="0"/>
        <v>0</v>
      </c>
      <c r="L18" s="405">
        <f t="shared" si="0"/>
        <v>0</v>
      </c>
      <c r="M18" s="405">
        <f t="shared" si="0"/>
        <v>220007.45</v>
      </c>
      <c r="N18" s="405">
        <f t="shared" si="0"/>
        <v>0</v>
      </c>
      <c r="O18" s="405">
        <f t="shared" si="0"/>
        <v>0</v>
      </c>
      <c r="P18" s="405">
        <f t="shared" si="0"/>
        <v>41082.22</v>
      </c>
      <c r="Q18" s="405">
        <f t="shared" si="0"/>
        <v>24066.76</v>
      </c>
      <c r="R18" s="405">
        <f t="shared" si="0"/>
        <v>0</v>
      </c>
      <c r="S18" s="405">
        <f t="shared" si="0"/>
        <v>53815.199999999997</v>
      </c>
      <c r="T18" s="405">
        <f t="shared" si="0"/>
        <v>0</v>
      </c>
      <c r="U18" s="405">
        <f t="shared" si="0"/>
        <v>0</v>
      </c>
      <c r="V18" s="405">
        <f t="shared" si="0"/>
        <v>13348.37</v>
      </c>
      <c r="W18" s="405">
        <f t="shared" si="0"/>
        <v>0</v>
      </c>
      <c r="X18" s="405">
        <f t="shared" si="0"/>
        <v>0</v>
      </c>
      <c r="Y18" s="405">
        <f t="shared" si="0"/>
        <v>0</v>
      </c>
      <c r="Z18" s="405">
        <f>SUM('Priedas 6'!$Z$49,'Priedas 6'!$Z$77,'Priedas 6'!$Z$104,'Priedas 6'!$Z$117,'Priedas 6'!$Z$125,'Priedas 6'!$Z$131,'Priedas 6'!$Z$144,'Priedas 6'!$Z$155,'Priedas 6'!$Z$158,'Priedas 8'!$Z$49,'Priedas 8'!$Z$77,'Priedas 8'!$Z$104,'Priedas 8'!$Z$117,'Priedas 8'!$Z$125,'Priedas 8'!$Z$131,'Priedas 8'!$Z$144,'Priedas 8'!$Z$155,'Priedas 8'!$Z$158,'Priedas 9'!$M$52,'Priedas 9'!$M$80,'Priedas 9'!$M$107,'Priedas 9'!$M$120,'Priedas 9'!$M$128,'Priedas 9'!$M$134,'Priedas 9'!$M$147,'Priedas 9'!$M$158,'Priedas 9'!$M$161,'Priedas 9'!$Q$52,'Priedas 9'!$Q$80,'Priedas 9'!$Q$107,'Priedas 9'!$Q$120,'Priedas 9'!$Q$128,'Priedas 9'!$Q$134,'Priedas 9'!$Q$147,'Priedas 9'!$Q$158,'Priedas 9'!$Q$161,'Priedas 9'!$U$52,'Priedas 9'!$U$80,'Priedas 9'!$U$107,'Priedas 9'!$U$120,'Priedas 9'!$U$128,'Priedas 9'!$U$134,'Priedas 9'!$U$147,'Priedas 9'!$U$158,'Priedas 9'!$U$161,)</f>
        <v>0</v>
      </c>
      <c r="AA18" s="405">
        <f>SUM('Priedas 6'!$AA$49,'Priedas 6'!$AA$77,'Priedas 6'!$AA$104,'Priedas 6'!$AA$117,'Priedas 6'!$AA$125,'Priedas 6'!$AA$131,'Priedas 6'!$AA$144,'Priedas 6'!$AA$155,'Priedas 6'!$AA$158,'Priedas 8'!$AA$49,'Priedas 8'!$AA$77,'Priedas 8'!$AA$104,'Priedas 8'!$AA$117,'Priedas 8'!$AA$125,'Priedas 8'!$AA$131,'Priedas 8'!$AA$144,'Priedas 8'!$AA$155,'Priedas 8'!$AA$158,)</f>
        <v>0</v>
      </c>
      <c r="AB18" s="405">
        <f>SUM('Priedas 6'!$AB$49,'Priedas 6'!$AB$77,'Priedas 6'!$AB$104,'Priedas 6'!$AB$117,'Priedas 6'!$AB$125,'Priedas 6'!$AB$131,'Priedas 6'!$AB$144,'Priedas 6'!$AB$155,'Priedas 6'!$AB$158,'Priedas 8'!$AB$49,'Priedas 8'!$AB$77,'Priedas 8'!$AB$104,'Priedas 8'!$AB$117,'Priedas 8'!$AB$125,'Priedas 8'!$AB$131,'Priedas 8'!$AB$144,'Priedas 8'!$AB$155,'Priedas 8'!$AB$158,)</f>
        <v>10.24</v>
      </c>
      <c r="AC18" s="405">
        <f>SUM('Priedas 6'!$AC$49,'Priedas 6'!$AC$77,'Priedas 6'!$AC$104,'Priedas 6'!$AC$117,'Priedas 6'!$AC$125,'Priedas 6'!$AC$131,'Priedas 6'!$AC$144,'Priedas 6'!$AC$155,'Priedas 6'!$AC$158,'Priedas 8'!$AC$49,'Priedas 8'!$AC$77,'Priedas 8'!$AC$104,'Priedas 8'!$AC$117,'Priedas 8'!$AC$125,'Priedas 8'!$AC$131,'Priedas 8'!$AC$144,'Priedas 8'!$AC$155,'Priedas 8'!$AC$158,'Priedas 9'!$N$52,'Priedas 9'!$N$80,'Priedas 9'!$N$107,'Priedas 9'!$N$120,'Priedas 9'!$N$128,'Priedas 9'!$N$134,'Priedas 9'!$N$147,'Priedas 9'!$N$158,'Priedas 9'!$N$161,'Priedas 9'!$R$52,'Priedas 9'!$R$80,'Priedas 9'!$R$107,'Priedas 9'!$R$120,'Priedas 9'!$R$128,'Priedas 9'!$R$134,'Priedas 9'!$R$147,'Priedas 9'!$R$158,'Priedas 9'!$R$161,'Priedas 9'!$V$52,'Priedas 9'!$V$80,'Priedas 9'!$V$107,'Priedas 9'!$V$120,'Priedas 9'!$V$128,'Priedas 9'!$V$134,'Priedas 9'!$V$147,'Priedas 9'!$V$158,'Priedas 9'!$V$161,)</f>
        <v>0</v>
      </c>
      <c r="AD18" s="405">
        <f>SUM('Priedas 6'!$AD$49,'Priedas 6'!$AD$77,'Priedas 6'!$AD$104,'Priedas 6'!$AD$117,'Priedas 6'!$AD$125,'Priedas 6'!$AD$131,'Priedas 6'!$AD$144,'Priedas 6'!$AD$155,'Priedas 6'!$AD$158,'Priedas 8'!$AD$49,'Priedas 8'!$AD$77,'Priedas 8'!$AD$104,'Priedas 8'!$AD$117,'Priedas 8'!$AD$125,'Priedas 8'!$AD$131,'Priedas 8'!$AD$144,'Priedas 8'!$AD$155,'Priedas 8'!$AD$158,)</f>
        <v>75669.78</v>
      </c>
      <c r="AE18" s="403">
        <f>SUM('Priedas 6'!$AE$49,'Priedas 6'!$AE$77,'Priedas 6'!$AE$104,'Priedas 6'!$AE$117,'Priedas 6'!$AE$125,'Priedas 6'!$AE$131,'Priedas 6'!$AE$144,'Priedas 6'!$AE$155,'Priedas 6'!$AE$158,'Priedas 8'!$AE$49,'Priedas 8'!$AE$77,'Priedas 8'!$AE$104,'Priedas 8'!$AE$117,'Priedas 8'!$AE$125,'Priedas 8'!$AE$131,'Priedas 8'!$AE$144,'Priedas 8'!$AE$155,'Priedas 8'!$AE$158,)</f>
        <v>937618.06</v>
      </c>
      <c r="AF18" s="404">
        <f>SUM('Priedas 6'!$AF$49,'Priedas 6'!$AF$77,'Priedas 6'!$AF$104,'Priedas 6'!$AF$117,'Priedas 6'!$AF$125,'Priedas 6'!$AF$131,'Priedas 6'!$AF$155,'Priedas 6'!$AF$158)+IF(AND('Priedas 9'!$K$9='Priedas 9'!$AG$10,'Priedas 9'!$K$11='Priedas 9'!$AG$20),SUM('Priedas 9'!$L$52,'Priedas 9'!$L$80,'Priedas 9'!$L$107,'Priedas 9'!$L$120,'Priedas 9'!$L$128,'Priedas 9'!$L$134,'Priedas 9'!$L$147,'Priedas 9'!$L$158,'Priedas 9'!$L$161),0)+IF(AND('Priedas 9'!$O$9='Priedas 9'!$AG$10,'Priedas 9'!$O$11='Priedas 9'!$AG$20),SUM('Priedas 9'!$P$52,'Priedas 9'!$P$80,'Priedas 9'!$P$107,'Priedas 9'!$P$120,'Priedas 9'!$P$128,'Priedas 9'!$P$134,'Priedas 9'!$P$147,'Priedas 9'!$P$158,'Priedas 9'!$P$161),0)+IF(AND('Priedas 9'!$S$9='Priedas 9'!$AG$10,'Priedas 9'!$S$11='Priedas 9'!$AG$20),SUM('Priedas 9'!$T$52,'Priedas 9'!$T$80,'Priedas 9'!$T$107,'Priedas 9'!$T$120,'Priedas 9'!$T$128,'Priedas 9'!$T$134,'Priedas 9'!$T$147,'Priedas 9'!$T$158,'Priedas 9'!$T$161),0)</f>
        <v>0</v>
      </c>
      <c r="AG18" s="404">
        <f>SUM('Priedas 6'!$AG$49,'Priedas 6'!$AG$77,'Priedas 6'!$AG$104,'Priedas 6'!$AG$117,'Priedas 6'!$AG$125,'Priedas 6'!$AG$131,'Priedas 6'!$AG$144,'Priedas 6'!$AG$155,'Priedas 6'!$AG$158,'Priedas 8'!$AG$49,'Priedas 8'!$AG$77,'Priedas 8'!$AG$104,'Priedas 8'!$AG$117,'Priedas 8'!$AG$125,'Priedas 8'!$AG$131,'Priedas 8'!$AG$144,'Priedas 8'!$AG$155,'Priedas 8'!$AG$158,)</f>
        <v>0</v>
      </c>
      <c r="AH18" s="404">
        <f>SUM('Priedas 6'!$AH$49,'Priedas 6'!$AH$77,'Priedas 6'!$AH$104,'Priedas 6'!$AH$117,'Priedas 6'!$AH$125,'Priedas 6'!$AH$131,'Priedas 6'!$AH$155,'Priedas 6'!$AH$158)+IF(AND('Priedas 9'!$K$9='Priedas 9'!$AG$10,'Priedas 9'!$K$11='Priedas 9'!$AG$21),SUM('Priedas 9'!$L$52,'Priedas 9'!$L$80,'Priedas 9'!$L$107,'Priedas 9'!$L$120,'Priedas 9'!$L$128,'Priedas 9'!$L$134,'Priedas 9'!$L$147,'Priedas 9'!$L$158,'Priedas 9'!$L$161),0)+IF(AND('Priedas 9'!$O$9='Priedas 9'!$AG$10,'Priedas 9'!$O$11='Priedas 9'!$AG$21),SUM('Priedas 9'!$P$52,'Priedas 9'!$P$80,'Priedas 9'!$P$107,'Priedas 9'!$P$120,'Priedas 9'!$P$128,'Priedas 9'!$P$134,'Priedas 9'!$P$147,'Priedas 9'!$P$158,'Priedas 9'!$P$161),0)+IF(AND('Priedas 9'!$S$9='Priedas 9'!$AG$10,'Priedas 9'!$S$11='Priedas 9'!$AG$21),SUM('Priedas 9'!$T$52,'Priedas 9'!$T$80,'Priedas 9'!$T$107,'Priedas 9'!$T$120,'Priedas 9'!$T$128,'Priedas 9'!$T$134,'Priedas 9'!$T$147,'Priedas 9'!$T$158,'Priedas 9'!$T$161),0)</f>
        <v>0</v>
      </c>
      <c r="AI18" s="405">
        <f>SUM('Priedas 6'!$AI$49,'Priedas 6'!$AI$77,'Priedas 6'!$AI$104,'Priedas 6'!$AI$117,'Priedas 6'!$AI$125,'Priedas 6'!$AI$131,'Priedas 6'!$AI$144,'Priedas 6'!$AI$155,'Priedas 6'!$AI$158,'Priedas 8'!$AI$49,'Priedas 8'!$AI$77,'Priedas 8'!$AI$104,'Priedas 8'!$AI$117,'Priedas 8'!$AI$125,'Priedas 8'!$AI$131,'Priedas 8'!$AI$144,'Priedas 8'!$AI$155,'Priedas 8'!$AI$158,)</f>
        <v>0</v>
      </c>
      <c r="AJ18" s="405">
        <f>SUM('Priedas 6'!$AJ$49,'Priedas 6'!$AJ$77,'Priedas 6'!$AJ$104,'Priedas 6'!$AJ$117,'Priedas 6'!$AJ$125,'Priedas 6'!$AJ$131,'Priedas 6'!$AJ$144,'Priedas 6'!$AJ$155,'Priedas 6'!$AJ$158,'Priedas 8'!$AJ$49,'Priedas 8'!$AJ$77,'Priedas 8'!$AJ$104,'Priedas 8'!$AJ$117,'Priedas 8'!$AJ$125,'Priedas 8'!$AJ$131,'Priedas 8'!$AJ$144,'Priedas 8'!$AJ$155,'Priedas 8'!$AJ$158,)</f>
        <v>220007.45</v>
      </c>
      <c r="AK18" s="405">
        <f>SUM('Priedas 6'!$AK$49,'Priedas 6'!$AK$77,'Priedas 6'!$AK$104,'Priedas 6'!$AK$117,'Priedas 6'!$AK$125,'Priedas 6'!$AK$131,'Priedas 6'!$AK$144,'Priedas 6'!$AK$155,'Priedas 6'!$AK$158,'Priedas 8'!$AK$49,'Priedas 8'!$AK$77,'Priedas 8'!$AK$104,'Priedas 8'!$AK$117,'Priedas 8'!$AK$125,'Priedas 8'!$AK$131,'Priedas 8'!$AK$144,'Priedas 8'!$AK$155,'Priedas 8'!$AK$158,)</f>
        <v>0</v>
      </c>
      <c r="AL18" s="405">
        <f>SUM('Priedas 6'!$AL$49,'Priedas 6'!$AL$77,'Priedas 6'!$AL$104,'Priedas 6'!$AL$117,'Priedas 6'!$AL$125,'Priedas 6'!$AL$131,'Priedas 6'!$AL$144,'Priedas 6'!$AL$155,'Priedas 6'!$AL$158,'Priedas 8'!$AL$49,'Priedas 8'!$AL$77,'Priedas 8'!$AL$104,'Priedas 8'!$AL$117,'Priedas 8'!$AL$125,'Priedas 8'!$AL$131,'Priedas 8'!$AL$144,'Priedas 8'!$AL$155,'Priedas 8'!$AL$158,)</f>
        <v>0</v>
      </c>
      <c r="AM18" s="405">
        <f>SUM('Priedas 6'!$AM$49,'Priedas 6'!$AM$77,'Priedas 6'!$AM$104,'Priedas 6'!$AM$117,'Priedas 6'!$AM$125,'Priedas 6'!$AM$131,'Priedas 6'!$AM$144,'Priedas 6'!$AM$155,'Priedas 6'!$AM$158,'Priedas 8'!$AM$49,'Priedas 8'!$AM$77,'Priedas 8'!$AM$104,'Priedas 8'!$AM$117,'Priedas 8'!$AM$125,'Priedas 8'!$AM$131,'Priedas 8'!$AM$144,'Priedas 8'!$AM$155,'Priedas 8'!$AM$158,)</f>
        <v>41082.22</v>
      </c>
      <c r="AN18" s="405">
        <f>SUM('Priedas 6'!$AN$49,'Priedas 6'!$AN$77,'Priedas 6'!$AN$104,'Priedas 6'!$AN$117,'Priedas 6'!$AN$125,'Priedas 6'!$AN$131,'Priedas 6'!$AN$144,'Priedas 6'!$AN$155,'Priedas 6'!$AN$158,'Priedas 8'!$AN$49,'Priedas 8'!$AN$77,'Priedas 8'!$AN$104,'Priedas 8'!$AN$117,'Priedas 8'!$AN$125,'Priedas 8'!$AN$131,'Priedas 8'!$AN$144,'Priedas 8'!$AN$155,'Priedas 8'!$AN$158,)</f>
        <v>24066.76</v>
      </c>
      <c r="AO18" s="405">
        <f>SUM('Priedas 6'!$AO$49,'Priedas 6'!$AO$77,'Priedas 6'!$AO$104,'Priedas 6'!$AO$117,'Priedas 6'!$AO$125,'Priedas 6'!$AO$131,'Priedas 6'!$AO$144,'Priedas 6'!$AO$155,'Priedas 6'!$AO$158,'Priedas 8'!$AO$49,'Priedas 8'!$AO$77,'Priedas 8'!$AO$104,'Priedas 8'!$AO$117,'Priedas 8'!$AO$125,'Priedas 8'!$AO$131,'Priedas 8'!$AO$144,'Priedas 8'!$AO$155,'Priedas 8'!$AO$158,)</f>
        <v>0</v>
      </c>
      <c r="AP18" s="405">
        <f>SUM('Priedas 6'!$AP$49,'Priedas 6'!$AP$77,'Priedas 6'!$AP$104,'Priedas 6'!$AP$117,'Priedas 6'!$AP$125,'Priedas 6'!$AP$131,'Priedas 6'!$AP$144,'Priedas 6'!$AP$155,'Priedas 6'!$AP$158,'Priedas 8'!$AP$49,'Priedas 8'!$AP$77,'Priedas 8'!$AP$104,'Priedas 8'!$AP$117,'Priedas 8'!$AP$125,'Priedas 8'!$AP$131,'Priedas 8'!$AP$144,'Priedas 8'!$AP$155,'Priedas 8'!$AP$158,)</f>
        <v>53815.199999999997</v>
      </c>
      <c r="AQ18" s="405">
        <f>SUM('Priedas 6'!$AQ$49,'Priedas 6'!$AQ$77,'Priedas 6'!$AQ$104,'Priedas 6'!$AQ$117,'Priedas 6'!$AQ$125,'Priedas 6'!$AQ$131,'Priedas 6'!$AQ$144,'Priedas 6'!$AQ$155,'Priedas 6'!$AQ$158,'Priedas 8'!$AQ$49,'Priedas 8'!$AQ$77,'Priedas 8'!$AQ$104,'Priedas 8'!$AQ$117,'Priedas 8'!$AQ$125,'Priedas 8'!$AQ$131,'Priedas 8'!$AQ$144,'Priedas 8'!$AQ$155,'Priedas 8'!$AQ$158,)</f>
        <v>0</v>
      </c>
      <c r="AR18" s="405">
        <f>SUM('Priedas 6'!$AR$49,'Priedas 6'!$AR$77,'Priedas 6'!$AR$104,'Priedas 6'!$AR$117,'Priedas 6'!$AR$125,'Priedas 6'!$AR$131,'Priedas 6'!$AR$144,'Priedas 6'!$AR$155,'Priedas 6'!$AR$158,'Priedas 8'!$AR$49,'Priedas 8'!$AR$77,'Priedas 8'!$AR$104,'Priedas 8'!$AR$117,'Priedas 8'!$AR$125,'Priedas 8'!$AR$131,'Priedas 8'!$AR$144,'Priedas 8'!$AR$155,'Priedas 8'!$AR$158,)</f>
        <v>0</v>
      </c>
      <c r="AS18" s="405">
        <f>SUM('Priedas 6'!$AS$49,'Priedas 6'!$AS$77,'Priedas 6'!$AS$104,'Priedas 6'!$AS$117,'Priedas 6'!$AS$125,'Priedas 6'!$AS$131,'Priedas 6'!$AS$144,'Priedas 6'!$AS$155,'Priedas 6'!$AS$158,'Priedas 8'!$AS$49,'Priedas 8'!$AS$77,'Priedas 8'!$AS$104,'Priedas 8'!$AS$117,'Priedas 8'!$AS$125,'Priedas 8'!$AS$131,'Priedas 8'!$AS$144,'Priedas 8'!$AS$155,'Priedas 8'!$AS$158,)</f>
        <v>13348.37</v>
      </c>
      <c r="AT18" s="405">
        <f>SUM('Priedas 6'!$AT$49,'Priedas 6'!$AT$77,'Priedas 6'!$AT$104,'Priedas 6'!$AT$117,'Priedas 6'!$AT$125,'Priedas 6'!$AT$131,'Priedas 6'!$AT$144,'Priedas 6'!$AT$155,'Priedas 6'!$AT$158,'Priedas 8'!$AT$49,'Priedas 8'!$AT$77,'Priedas 8'!$AT$104,'Priedas 8'!$AT$117,'Priedas 8'!$AT$125,'Priedas 8'!$AT$131,'Priedas 8'!$AT$144,'Priedas 8'!$AT$155,'Priedas 8'!$AT$158,)</f>
        <v>0</v>
      </c>
      <c r="AU18" s="405">
        <f>SUM('Priedas 6'!$AU$49,'Priedas 6'!$AU$77,'Priedas 6'!$AU$104,'Priedas 6'!$AU$117,'Priedas 6'!$AU$125,'Priedas 6'!$AU$131,'Priedas 6'!$AU$144,'Priedas 6'!$AU$155,'Priedas 6'!$AU$158,'Priedas 8'!$AU$49,'Priedas 8'!$AU$77,'Priedas 8'!$AU$104,'Priedas 8'!$AU$117,'Priedas 8'!$AU$125,'Priedas 8'!$AU$131,'Priedas 8'!$AU$144,'Priedas 8'!$AU$155,'Priedas 8'!$AU$158,)</f>
        <v>0</v>
      </c>
      <c r="AV18" s="406">
        <f>SUM('Priedas 6'!$AV$49,'Priedas 6'!$AV$77,'Priedas 6'!$AV$104,'Priedas 6'!$AV$117,'Priedas 6'!$AV$125,'Priedas 6'!$AV$131,'Priedas 6'!$AV$144,'Priedas 6'!$AV$155,'Priedas 6'!$AV$158,'Priedas 8'!$AV$49,'Priedas 8'!$AV$77,'Priedas 8'!$AV$104,'Priedas 8'!$AV$117,'Priedas 8'!$AV$125,'Priedas 8'!$AV$131,'Priedas 8'!$AV$144,'Priedas 8'!$AV$155,'Priedas 8'!$AV$158,)</f>
        <v>0</v>
      </c>
    </row>
    <row r="19" spans="2:48" s="192" customFormat="1" ht="12.75" x14ac:dyDescent="0.2">
      <c r="B19" s="144" t="s">
        <v>80</v>
      </c>
      <c r="C19" s="847" t="s">
        <v>81</v>
      </c>
      <c r="D19" s="848"/>
      <c r="E19" s="848"/>
      <c r="F19" s="849"/>
      <c r="G19" s="229">
        <v>0</v>
      </c>
      <c r="H19" s="227">
        <f t="shared" ref="H19:AV19" si="1">SUM(H20:H21)</f>
        <v>0</v>
      </c>
      <c r="I19" s="179">
        <f t="shared" si="1"/>
        <v>0</v>
      </c>
      <c r="J19" s="179">
        <f t="shared" si="1"/>
        <v>0</v>
      </c>
      <c r="K19" s="179">
        <f t="shared" si="1"/>
        <v>0</v>
      </c>
      <c r="L19" s="183">
        <f t="shared" si="1"/>
        <v>0</v>
      </c>
      <c r="M19" s="183">
        <f t="shared" si="1"/>
        <v>0</v>
      </c>
      <c r="N19" s="183">
        <f t="shared" si="1"/>
        <v>0</v>
      </c>
      <c r="O19" s="183">
        <f t="shared" si="1"/>
        <v>0</v>
      </c>
      <c r="P19" s="183">
        <f t="shared" si="1"/>
        <v>0</v>
      </c>
      <c r="Q19" s="183">
        <f t="shared" si="1"/>
        <v>0</v>
      </c>
      <c r="R19" s="183">
        <f t="shared" si="1"/>
        <v>0</v>
      </c>
      <c r="S19" s="183">
        <f t="shared" si="1"/>
        <v>0</v>
      </c>
      <c r="T19" s="183">
        <f t="shared" si="1"/>
        <v>0</v>
      </c>
      <c r="U19" s="183">
        <f t="shared" si="1"/>
        <v>0</v>
      </c>
      <c r="V19" s="183">
        <f t="shared" si="1"/>
        <v>0</v>
      </c>
      <c r="W19" s="183">
        <f t="shared" si="1"/>
        <v>0</v>
      </c>
      <c r="X19" s="183">
        <f t="shared" si="1"/>
        <v>0</v>
      </c>
      <c r="Y19" s="183">
        <f t="shared" si="1"/>
        <v>0</v>
      </c>
      <c r="Z19" s="183">
        <f t="shared" si="1"/>
        <v>0</v>
      </c>
      <c r="AA19" s="183">
        <f t="shared" si="1"/>
        <v>0</v>
      </c>
      <c r="AB19" s="183">
        <f t="shared" si="1"/>
        <v>0</v>
      </c>
      <c r="AC19" s="183">
        <f t="shared" si="1"/>
        <v>0</v>
      </c>
      <c r="AD19" s="183">
        <f t="shared" si="1"/>
        <v>0</v>
      </c>
      <c r="AE19" s="227">
        <f t="shared" si="1"/>
        <v>0</v>
      </c>
      <c r="AF19" s="179">
        <f t="shared" si="1"/>
        <v>0</v>
      </c>
      <c r="AG19" s="179">
        <f t="shared" si="1"/>
        <v>0</v>
      </c>
      <c r="AH19" s="179">
        <f t="shared" si="1"/>
        <v>0</v>
      </c>
      <c r="AI19" s="183">
        <f t="shared" si="1"/>
        <v>0</v>
      </c>
      <c r="AJ19" s="183">
        <f t="shared" si="1"/>
        <v>0</v>
      </c>
      <c r="AK19" s="183">
        <f t="shared" si="1"/>
        <v>0</v>
      </c>
      <c r="AL19" s="183">
        <f t="shared" si="1"/>
        <v>0</v>
      </c>
      <c r="AM19" s="183">
        <f t="shared" si="1"/>
        <v>0</v>
      </c>
      <c r="AN19" s="183">
        <f t="shared" si="1"/>
        <v>0</v>
      </c>
      <c r="AO19" s="183">
        <f t="shared" si="1"/>
        <v>0</v>
      </c>
      <c r="AP19" s="183">
        <f t="shared" si="1"/>
        <v>0</v>
      </c>
      <c r="AQ19" s="183">
        <f t="shared" si="1"/>
        <v>0</v>
      </c>
      <c r="AR19" s="183">
        <f t="shared" si="1"/>
        <v>0</v>
      </c>
      <c r="AS19" s="183">
        <f t="shared" si="1"/>
        <v>0</v>
      </c>
      <c r="AT19" s="183">
        <f t="shared" si="1"/>
        <v>0</v>
      </c>
      <c r="AU19" s="183">
        <f t="shared" si="1"/>
        <v>0</v>
      </c>
      <c r="AV19" s="228">
        <f t="shared" si="1"/>
        <v>0</v>
      </c>
    </row>
    <row r="20" spans="2:48" s="192" customFormat="1" ht="12.75" x14ac:dyDescent="0.2">
      <c r="B20" s="148" t="s">
        <v>82</v>
      </c>
      <c r="C20" s="805" t="s">
        <v>83</v>
      </c>
      <c r="D20" s="596"/>
      <c r="E20" s="596"/>
      <c r="F20" s="748"/>
      <c r="G20" s="407">
        <v>0</v>
      </c>
      <c r="H20" s="408">
        <f t="shared" ref="H20:Q21" si="2">SUM(AE20)</f>
        <v>0</v>
      </c>
      <c r="I20" s="409">
        <f t="shared" si="2"/>
        <v>0</v>
      </c>
      <c r="J20" s="409">
        <f t="shared" si="2"/>
        <v>0</v>
      </c>
      <c r="K20" s="409">
        <f t="shared" si="2"/>
        <v>0</v>
      </c>
      <c r="L20" s="410">
        <f t="shared" si="2"/>
        <v>0</v>
      </c>
      <c r="M20" s="410">
        <f t="shared" si="2"/>
        <v>0</v>
      </c>
      <c r="N20" s="410">
        <f t="shared" si="2"/>
        <v>0</v>
      </c>
      <c r="O20" s="410">
        <f t="shared" si="2"/>
        <v>0</v>
      </c>
      <c r="P20" s="410">
        <f t="shared" si="2"/>
        <v>0</v>
      </c>
      <c r="Q20" s="410">
        <f t="shared" si="2"/>
        <v>0</v>
      </c>
      <c r="R20" s="410">
        <f t="shared" ref="R20:Y21" si="3">SUM(AO20)</f>
        <v>0</v>
      </c>
      <c r="S20" s="410">
        <f t="shared" si="3"/>
        <v>0</v>
      </c>
      <c r="T20" s="410">
        <f t="shared" si="3"/>
        <v>0</v>
      </c>
      <c r="U20" s="410">
        <f t="shared" si="3"/>
        <v>0</v>
      </c>
      <c r="V20" s="410">
        <f t="shared" si="3"/>
        <v>0</v>
      </c>
      <c r="W20" s="410">
        <f t="shared" si="3"/>
        <v>0</v>
      </c>
      <c r="X20" s="410">
        <f t="shared" si="3"/>
        <v>0</v>
      </c>
      <c r="Y20" s="410">
        <f t="shared" si="3"/>
        <v>0</v>
      </c>
      <c r="Z20" s="410">
        <f t="shared" ref="Z20:AI21" si="4">IFERROR((Z$18/$G$18)*$G20,"0")</f>
        <v>0</v>
      </c>
      <c r="AA20" s="410">
        <f t="shared" si="4"/>
        <v>0</v>
      </c>
      <c r="AB20" s="410">
        <f t="shared" si="4"/>
        <v>0</v>
      </c>
      <c r="AC20" s="410">
        <f t="shared" si="4"/>
        <v>0</v>
      </c>
      <c r="AD20" s="410">
        <f t="shared" si="4"/>
        <v>0</v>
      </c>
      <c r="AE20" s="408">
        <f t="shared" si="4"/>
        <v>0</v>
      </c>
      <c r="AF20" s="409">
        <f t="shared" si="4"/>
        <v>0</v>
      </c>
      <c r="AG20" s="409">
        <f t="shared" si="4"/>
        <v>0</v>
      </c>
      <c r="AH20" s="409">
        <f t="shared" si="4"/>
        <v>0</v>
      </c>
      <c r="AI20" s="410">
        <f t="shared" si="4"/>
        <v>0</v>
      </c>
      <c r="AJ20" s="410">
        <f t="shared" ref="AJ20:AV21" si="5">IFERROR((AJ$18/$G$18)*$G20,"0")</f>
        <v>0</v>
      </c>
      <c r="AK20" s="410">
        <f t="shared" si="5"/>
        <v>0</v>
      </c>
      <c r="AL20" s="410">
        <f t="shared" si="5"/>
        <v>0</v>
      </c>
      <c r="AM20" s="410">
        <f t="shared" si="5"/>
        <v>0</v>
      </c>
      <c r="AN20" s="410">
        <f t="shared" si="5"/>
        <v>0</v>
      </c>
      <c r="AO20" s="410">
        <f t="shared" si="5"/>
        <v>0</v>
      </c>
      <c r="AP20" s="410">
        <f t="shared" si="5"/>
        <v>0</v>
      </c>
      <c r="AQ20" s="410">
        <f t="shared" si="5"/>
        <v>0</v>
      </c>
      <c r="AR20" s="410">
        <f t="shared" si="5"/>
        <v>0</v>
      </c>
      <c r="AS20" s="410">
        <f t="shared" si="5"/>
        <v>0</v>
      </c>
      <c r="AT20" s="410">
        <f t="shared" si="5"/>
        <v>0</v>
      </c>
      <c r="AU20" s="410">
        <f t="shared" si="5"/>
        <v>0</v>
      </c>
      <c r="AV20" s="411">
        <f t="shared" si="5"/>
        <v>0</v>
      </c>
    </row>
    <row r="21" spans="2:48" s="192" customFormat="1" ht="12.75" x14ac:dyDescent="0.2">
      <c r="B21" s="148" t="s">
        <v>84</v>
      </c>
      <c r="C21" s="805" t="str">
        <f>'Priedas 5'!$C$14</f>
        <v>Kitos sąnaudos, susijusios su šilumos įsigijimu (nurodyti)</v>
      </c>
      <c r="D21" s="596"/>
      <c r="E21" s="596"/>
      <c r="F21" s="748"/>
      <c r="G21" s="407">
        <v>0</v>
      </c>
      <c r="H21" s="408">
        <f t="shared" si="2"/>
        <v>0</v>
      </c>
      <c r="I21" s="409">
        <f t="shared" si="2"/>
        <v>0</v>
      </c>
      <c r="J21" s="409">
        <f t="shared" si="2"/>
        <v>0</v>
      </c>
      <c r="K21" s="409">
        <f t="shared" si="2"/>
        <v>0</v>
      </c>
      <c r="L21" s="410">
        <f t="shared" si="2"/>
        <v>0</v>
      </c>
      <c r="M21" s="410">
        <f t="shared" si="2"/>
        <v>0</v>
      </c>
      <c r="N21" s="410">
        <f t="shared" si="2"/>
        <v>0</v>
      </c>
      <c r="O21" s="410">
        <f t="shared" si="2"/>
        <v>0</v>
      </c>
      <c r="P21" s="410">
        <f t="shared" si="2"/>
        <v>0</v>
      </c>
      <c r="Q21" s="410">
        <f t="shared" si="2"/>
        <v>0</v>
      </c>
      <c r="R21" s="410">
        <f t="shared" si="3"/>
        <v>0</v>
      </c>
      <c r="S21" s="410">
        <f t="shared" si="3"/>
        <v>0</v>
      </c>
      <c r="T21" s="410">
        <f t="shared" si="3"/>
        <v>0</v>
      </c>
      <c r="U21" s="410">
        <f t="shared" si="3"/>
        <v>0</v>
      </c>
      <c r="V21" s="410">
        <f t="shared" si="3"/>
        <v>0</v>
      </c>
      <c r="W21" s="410">
        <f t="shared" si="3"/>
        <v>0</v>
      </c>
      <c r="X21" s="410">
        <f t="shared" si="3"/>
        <v>0</v>
      </c>
      <c r="Y21" s="410">
        <f t="shared" si="3"/>
        <v>0</v>
      </c>
      <c r="Z21" s="410">
        <f t="shared" si="4"/>
        <v>0</v>
      </c>
      <c r="AA21" s="410">
        <f t="shared" si="4"/>
        <v>0</v>
      </c>
      <c r="AB21" s="410">
        <f t="shared" si="4"/>
        <v>0</v>
      </c>
      <c r="AC21" s="410">
        <f t="shared" si="4"/>
        <v>0</v>
      </c>
      <c r="AD21" s="410">
        <f t="shared" si="4"/>
        <v>0</v>
      </c>
      <c r="AE21" s="408">
        <f t="shared" si="4"/>
        <v>0</v>
      </c>
      <c r="AF21" s="409">
        <f t="shared" si="4"/>
        <v>0</v>
      </c>
      <c r="AG21" s="409">
        <f t="shared" si="4"/>
        <v>0</v>
      </c>
      <c r="AH21" s="409">
        <f t="shared" si="4"/>
        <v>0</v>
      </c>
      <c r="AI21" s="410">
        <f t="shared" si="4"/>
        <v>0</v>
      </c>
      <c r="AJ21" s="410">
        <f t="shared" si="5"/>
        <v>0</v>
      </c>
      <c r="AK21" s="410">
        <f t="shared" si="5"/>
        <v>0</v>
      </c>
      <c r="AL21" s="410">
        <f t="shared" si="5"/>
        <v>0</v>
      </c>
      <c r="AM21" s="410">
        <f t="shared" si="5"/>
        <v>0</v>
      </c>
      <c r="AN21" s="410">
        <f t="shared" si="5"/>
        <v>0</v>
      </c>
      <c r="AO21" s="410">
        <f t="shared" si="5"/>
        <v>0</v>
      </c>
      <c r="AP21" s="410">
        <f t="shared" si="5"/>
        <v>0</v>
      </c>
      <c r="AQ21" s="410">
        <f t="shared" si="5"/>
        <v>0</v>
      </c>
      <c r="AR21" s="410">
        <f t="shared" si="5"/>
        <v>0</v>
      </c>
      <c r="AS21" s="410">
        <f t="shared" si="5"/>
        <v>0</v>
      </c>
      <c r="AT21" s="410">
        <f t="shared" si="5"/>
        <v>0</v>
      </c>
      <c r="AU21" s="410">
        <f t="shared" si="5"/>
        <v>0</v>
      </c>
      <c r="AV21" s="411">
        <f t="shared" si="5"/>
        <v>0</v>
      </c>
    </row>
    <row r="22" spans="2:48" s="192" customFormat="1" ht="12.75" x14ac:dyDescent="0.2">
      <c r="B22" s="155" t="s">
        <v>86</v>
      </c>
      <c r="C22" s="602" t="s">
        <v>87</v>
      </c>
      <c r="D22" s="600"/>
      <c r="E22" s="600"/>
      <c r="F22" s="749"/>
      <c r="G22" s="233">
        <v>0</v>
      </c>
      <c r="H22" s="227">
        <f t="shared" ref="H22:AV22" si="6">SUM(H23:H30)</f>
        <v>0</v>
      </c>
      <c r="I22" s="179">
        <f t="shared" si="6"/>
        <v>0</v>
      </c>
      <c r="J22" s="179">
        <f t="shared" si="6"/>
        <v>0</v>
      </c>
      <c r="K22" s="179">
        <f t="shared" si="6"/>
        <v>0</v>
      </c>
      <c r="L22" s="183">
        <f t="shared" si="6"/>
        <v>0</v>
      </c>
      <c r="M22" s="183">
        <f t="shared" si="6"/>
        <v>0</v>
      </c>
      <c r="N22" s="183">
        <f t="shared" si="6"/>
        <v>0</v>
      </c>
      <c r="O22" s="183">
        <f t="shared" si="6"/>
        <v>0</v>
      </c>
      <c r="P22" s="183">
        <f t="shared" si="6"/>
        <v>0</v>
      </c>
      <c r="Q22" s="183">
        <f t="shared" si="6"/>
        <v>0</v>
      </c>
      <c r="R22" s="183">
        <f t="shared" si="6"/>
        <v>0</v>
      </c>
      <c r="S22" s="183">
        <f t="shared" si="6"/>
        <v>0</v>
      </c>
      <c r="T22" s="183">
        <f t="shared" si="6"/>
        <v>0</v>
      </c>
      <c r="U22" s="183">
        <f t="shared" si="6"/>
        <v>0</v>
      </c>
      <c r="V22" s="183">
        <f t="shared" si="6"/>
        <v>0</v>
      </c>
      <c r="W22" s="183">
        <f t="shared" si="6"/>
        <v>0</v>
      </c>
      <c r="X22" s="183">
        <f t="shared" si="6"/>
        <v>0</v>
      </c>
      <c r="Y22" s="183">
        <f t="shared" si="6"/>
        <v>0</v>
      </c>
      <c r="Z22" s="183">
        <f t="shared" si="6"/>
        <v>0</v>
      </c>
      <c r="AA22" s="183">
        <f t="shared" si="6"/>
        <v>0</v>
      </c>
      <c r="AB22" s="183">
        <f t="shared" si="6"/>
        <v>0</v>
      </c>
      <c r="AC22" s="183">
        <f t="shared" si="6"/>
        <v>0</v>
      </c>
      <c r="AD22" s="183">
        <f t="shared" si="6"/>
        <v>0</v>
      </c>
      <c r="AE22" s="227">
        <f t="shared" si="6"/>
        <v>0</v>
      </c>
      <c r="AF22" s="179">
        <f t="shared" si="6"/>
        <v>0</v>
      </c>
      <c r="AG22" s="179">
        <f t="shared" si="6"/>
        <v>0</v>
      </c>
      <c r="AH22" s="179">
        <f t="shared" si="6"/>
        <v>0</v>
      </c>
      <c r="AI22" s="183">
        <f t="shared" si="6"/>
        <v>0</v>
      </c>
      <c r="AJ22" s="183">
        <f t="shared" si="6"/>
        <v>0</v>
      </c>
      <c r="AK22" s="183">
        <f t="shared" si="6"/>
        <v>0</v>
      </c>
      <c r="AL22" s="183">
        <f t="shared" si="6"/>
        <v>0</v>
      </c>
      <c r="AM22" s="183">
        <f t="shared" si="6"/>
        <v>0</v>
      </c>
      <c r="AN22" s="183">
        <f t="shared" si="6"/>
        <v>0</v>
      </c>
      <c r="AO22" s="183">
        <f t="shared" si="6"/>
        <v>0</v>
      </c>
      <c r="AP22" s="183">
        <f t="shared" si="6"/>
        <v>0</v>
      </c>
      <c r="AQ22" s="183">
        <f t="shared" si="6"/>
        <v>0</v>
      </c>
      <c r="AR22" s="183">
        <f t="shared" si="6"/>
        <v>0</v>
      </c>
      <c r="AS22" s="183">
        <f t="shared" si="6"/>
        <v>0</v>
      </c>
      <c r="AT22" s="183">
        <f t="shared" si="6"/>
        <v>0</v>
      </c>
      <c r="AU22" s="183">
        <f t="shared" si="6"/>
        <v>0</v>
      </c>
      <c r="AV22" s="228">
        <f t="shared" si="6"/>
        <v>0</v>
      </c>
    </row>
    <row r="23" spans="2:48" s="192" customFormat="1" ht="12.75" x14ac:dyDescent="0.2">
      <c r="B23" s="148" t="s">
        <v>88</v>
      </c>
      <c r="C23" s="796" t="s">
        <v>89</v>
      </c>
      <c r="D23" s="797"/>
      <c r="E23" s="797"/>
      <c r="F23" s="798"/>
      <c r="G23" s="407">
        <v>0</v>
      </c>
      <c r="H23" s="408">
        <f t="shared" ref="H23:Q30" si="7">SUM(AE23)</f>
        <v>0</v>
      </c>
      <c r="I23" s="409">
        <f t="shared" si="7"/>
        <v>0</v>
      </c>
      <c r="J23" s="409">
        <f t="shared" si="7"/>
        <v>0</v>
      </c>
      <c r="K23" s="409">
        <f t="shared" si="7"/>
        <v>0</v>
      </c>
      <c r="L23" s="410">
        <f t="shared" si="7"/>
        <v>0</v>
      </c>
      <c r="M23" s="410">
        <f t="shared" si="7"/>
        <v>0</v>
      </c>
      <c r="N23" s="410">
        <f t="shared" si="7"/>
        <v>0</v>
      </c>
      <c r="O23" s="410">
        <f t="shared" si="7"/>
        <v>0</v>
      </c>
      <c r="P23" s="410">
        <f t="shared" si="7"/>
        <v>0</v>
      </c>
      <c r="Q23" s="410">
        <f t="shared" si="7"/>
        <v>0</v>
      </c>
      <c r="R23" s="410">
        <f t="shared" ref="R23:Y30" si="8">SUM(AO23)</f>
        <v>0</v>
      </c>
      <c r="S23" s="410">
        <f t="shared" si="8"/>
        <v>0</v>
      </c>
      <c r="T23" s="410">
        <f t="shared" si="8"/>
        <v>0</v>
      </c>
      <c r="U23" s="410">
        <f t="shared" si="8"/>
        <v>0</v>
      </c>
      <c r="V23" s="410">
        <f t="shared" si="8"/>
        <v>0</v>
      </c>
      <c r="W23" s="410">
        <f t="shared" si="8"/>
        <v>0</v>
      </c>
      <c r="X23" s="410">
        <f t="shared" si="8"/>
        <v>0</v>
      </c>
      <c r="Y23" s="410">
        <f t="shared" si="8"/>
        <v>0</v>
      </c>
      <c r="Z23" s="410">
        <f t="shared" ref="Z23:AI30" si="9">IFERROR((Z$18/$G$18)*$G23,"0")</f>
        <v>0</v>
      </c>
      <c r="AA23" s="410">
        <f t="shared" si="9"/>
        <v>0</v>
      </c>
      <c r="AB23" s="410">
        <f t="shared" si="9"/>
        <v>0</v>
      </c>
      <c r="AC23" s="410">
        <f t="shared" si="9"/>
        <v>0</v>
      </c>
      <c r="AD23" s="410">
        <f t="shared" si="9"/>
        <v>0</v>
      </c>
      <c r="AE23" s="408">
        <f t="shared" si="9"/>
        <v>0</v>
      </c>
      <c r="AF23" s="409">
        <f t="shared" si="9"/>
        <v>0</v>
      </c>
      <c r="AG23" s="409">
        <f t="shared" si="9"/>
        <v>0</v>
      </c>
      <c r="AH23" s="409">
        <f t="shared" si="9"/>
        <v>0</v>
      </c>
      <c r="AI23" s="410">
        <f t="shared" si="9"/>
        <v>0</v>
      </c>
      <c r="AJ23" s="410">
        <f t="shared" ref="AJ23:AV30" si="10">IFERROR((AJ$18/$G$18)*$G23,"0")</f>
        <v>0</v>
      </c>
      <c r="AK23" s="410">
        <f t="shared" si="10"/>
        <v>0</v>
      </c>
      <c r="AL23" s="410">
        <f t="shared" si="10"/>
        <v>0</v>
      </c>
      <c r="AM23" s="410">
        <f t="shared" si="10"/>
        <v>0</v>
      </c>
      <c r="AN23" s="410">
        <f t="shared" si="10"/>
        <v>0</v>
      </c>
      <c r="AO23" s="410">
        <f t="shared" si="10"/>
        <v>0</v>
      </c>
      <c r="AP23" s="410">
        <f t="shared" si="10"/>
        <v>0</v>
      </c>
      <c r="AQ23" s="410">
        <f t="shared" si="10"/>
        <v>0</v>
      </c>
      <c r="AR23" s="410">
        <f t="shared" si="10"/>
        <v>0</v>
      </c>
      <c r="AS23" s="410">
        <f t="shared" si="10"/>
        <v>0</v>
      </c>
      <c r="AT23" s="410">
        <f t="shared" si="10"/>
        <v>0</v>
      </c>
      <c r="AU23" s="410">
        <f t="shared" si="10"/>
        <v>0</v>
      </c>
      <c r="AV23" s="411">
        <f t="shared" si="10"/>
        <v>0</v>
      </c>
    </row>
    <row r="24" spans="2:48" s="192" customFormat="1" ht="12.75" x14ac:dyDescent="0.2">
      <c r="B24" s="148" t="s">
        <v>90</v>
      </c>
      <c r="C24" s="796" t="s">
        <v>91</v>
      </c>
      <c r="D24" s="797"/>
      <c r="E24" s="797"/>
      <c r="F24" s="798"/>
      <c r="G24" s="407">
        <v>0</v>
      </c>
      <c r="H24" s="408">
        <f t="shared" si="7"/>
        <v>0</v>
      </c>
      <c r="I24" s="409">
        <f t="shared" si="7"/>
        <v>0</v>
      </c>
      <c r="J24" s="409">
        <f t="shared" si="7"/>
        <v>0</v>
      </c>
      <c r="K24" s="409">
        <f t="shared" si="7"/>
        <v>0</v>
      </c>
      <c r="L24" s="410">
        <f t="shared" si="7"/>
        <v>0</v>
      </c>
      <c r="M24" s="410">
        <f t="shared" si="7"/>
        <v>0</v>
      </c>
      <c r="N24" s="410">
        <f t="shared" si="7"/>
        <v>0</v>
      </c>
      <c r="O24" s="410">
        <f t="shared" si="7"/>
        <v>0</v>
      </c>
      <c r="P24" s="410">
        <f t="shared" si="7"/>
        <v>0</v>
      </c>
      <c r="Q24" s="410">
        <f t="shared" si="7"/>
        <v>0</v>
      </c>
      <c r="R24" s="410">
        <f t="shared" si="8"/>
        <v>0</v>
      </c>
      <c r="S24" s="410">
        <f t="shared" si="8"/>
        <v>0</v>
      </c>
      <c r="T24" s="410">
        <f t="shared" si="8"/>
        <v>0</v>
      </c>
      <c r="U24" s="410">
        <f t="shared" si="8"/>
        <v>0</v>
      </c>
      <c r="V24" s="410">
        <f t="shared" si="8"/>
        <v>0</v>
      </c>
      <c r="W24" s="410">
        <f t="shared" si="8"/>
        <v>0</v>
      </c>
      <c r="X24" s="410">
        <f t="shared" si="8"/>
        <v>0</v>
      </c>
      <c r="Y24" s="410">
        <f t="shared" si="8"/>
        <v>0</v>
      </c>
      <c r="Z24" s="410">
        <f t="shared" si="9"/>
        <v>0</v>
      </c>
      <c r="AA24" s="410">
        <f t="shared" si="9"/>
        <v>0</v>
      </c>
      <c r="AB24" s="410">
        <f t="shared" si="9"/>
        <v>0</v>
      </c>
      <c r="AC24" s="410">
        <f t="shared" si="9"/>
        <v>0</v>
      </c>
      <c r="AD24" s="410">
        <f t="shared" si="9"/>
        <v>0</v>
      </c>
      <c r="AE24" s="408">
        <f t="shared" si="9"/>
        <v>0</v>
      </c>
      <c r="AF24" s="409">
        <f t="shared" si="9"/>
        <v>0</v>
      </c>
      <c r="AG24" s="409">
        <f t="shared" si="9"/>
        <v>0</v>
      </c>
      <c r="AH24" s="409">
        <f t="shared" si="9"/>
        <v>0</v>
      </c>
      <c r="AI24" s="410">
        <f t="shared" si="9"/>
        <v>0</v>
      </c>
      <c r="AJ24" s="410">
        <f t="shared" si="10"/>
        <v>0</v>
      </c>
      <c r="AK24" s="410">
        <f t="shared" si="10"/>
        <v>0</v>
      </c>
      <c r="AL24" s="410">
        <f t="shared" si="10"/>
        <v>0</v>
      </c>
      <c r="AM24" s="410">
        <f t="shared" si="10"/>
        <v>0</v>
      </c>
      <c r="AN24" s="410">
        <f t="shared" si="10"/>
        <v>0</v>
      </c>
      <c r="AO24" s="410">
        <f t="shared" si="10"/>
        <v>0</v>
      </c>
      <c r="AP24" s="410">
        <f t="shared" si="10"/>
        <v>0</v>
      </c>
      <c r="AQ24" s="410">
        <f t="shared" si="10"/>
        <v>0</v>
      </c>
      <c r="AR24" s="410">
        <f t="shared" si="10"/>
        <v>0</v>
      </c>
      <c r="AS24" s="410">
        <f t="shared" si="10"/>
        <v>0</v>
      </c>
      <c r="AT24" s="410">
        <f t="shared" si="10"/>
        <v>0</v>
      </c>
      <c r="AU24" s="410">
        <f t="shared" si="10"/>
        <v>0</v>
      </c>
      <c r="AV24" s="411">
        <f t="shared" si="10"/>
        <v>0</v>
      </c>
    </row>
    <row r="25" spans="2:48" s="192" customFormat="1" ht="12.75" x14ac:dyDescent="0.2">
      <c r="B25" s="148" t="s">
        <v>92</v>
      </c>
      <c r="C25" s="796" t="s">
        <v>93</v>
      </c>
      <c r="D25" s="797"/>
      <c r="E25" s="797"/>
      <c r="F25" s="798"/>
      <c r="G25" s="407">
        <v>0</v>
      </c>
      <c r="H25" s="408">
        <f t="shared" si="7"/>
        <v>0</v>
      </c>
      <c r="I25" s="409">
        <f t="shared" si="7"/>
        <v>0</v>
      </c>
      <c r="J25" s="409">
        <f t="shared" si="7"/>
        <v>0</v>
      </c>
      <c r="K25" s="409">
        <f t="shared" si="7"/>
        <v>0</v>
      </c>
      <c r="L25" s="410">
        <f t="shared" si="7"/>
        <v>0</v>
      </c>
      <c r="M25" s="410">
        <f t="shared" si="7"/>
        <v>0</v>
      </c>
      <c r="N25" s="410">
        <f t="shared" si="7"/>
        <v>0</v>
      </c>
      <c r="O25" s="410">
        <f t="shared" si="7"/>
        <v>0</v>
      </c>
      <c r="P25" s="410">
        <f t="shared" si="7"/>
        <v>0</v>
      </c>
      <c r="Q25" s="410">
        <f t="shared" si="7"/>
        <v>0</v>
      </c>
      <c r="R25" s="410">
        <f t="shared" si="8"/>
        <v>0</v>
      </c>
      <c r="S25" s="410">
        <f t="shared" si="8"/>
        <v>0</v>
      </c>
      <c r="T25" s="410">
        <f t="shared" si="8"/>
        <v>0</v>
      </c>
      <c r="U25" s="410">
        <f t="shared" si="8"/>
        <v>0</v>
      </c>
      <c r="V25" s="410">
        <f t="shared" si="8"/>
        <v>0</v>
      </c>
      <c r="W25" s="410">
        <f t="shared" si="8"/>
        <v>0</v>
      </c>
      <c r="X25" s="410">
        <f t="shared" si="8"/>
        <v>0</v>
      </c>
      <c r="Y25" s="410">
        <f t="shared" si="8"/>
        <v>0</v>
      </c>
      <c r="Z25" s="410">
        <f t="shared" si="9"/>
        <v>0</v>
      </c>
      <c r="AA25" s="410">
        <f t="shared" si="9"/>
        <v>0</v>
      </c>
      <c r="AB25" s="410">
        <f t="shared" si="9"/>
        <v>0</v>
      </c>
      <c r="AC25" s="410">
        <f t="shared" si="9"/>
        <v>0</v>
      </c>
      <c r="AD25" s="410">
        <f t="shared" si="9"/>
        <v>0</v>
      </c>
      <c r="AE25" s="408">
        <f t="shared" si="9"/>
        <v>0</v>
      </c>
      <c r="AF25" s="409">
        <f t="shared" si="9"/>
        <v>0</v>
      </c>
      <c r="AG25" s="409">
        <f t="shared" si="9"/>
        <v>0</v>
      </c>
      <c r="AH25" s="409">
        <f t="shared" si="9"/>
        <v>0</v>
      </c>
      <c r="AI25" s="410">
        <f t="shared" si="9"/>
        <v>0</v>
      </c>
      <c r="AJ25" s="410">
        <f t="shared" si="10"/>
        <v>0</v>
      </c>
      <c r="AK25" s="410">
        <f t="shared" si="10"/>
        <v>0</v>
      </c>
      <c r="AL25" s="410">
        <f t="shared" si="10"/>
        <v>0</v>
      </c>
      <c r="AM25" s="410">
        <f t="shared" si="10"/>
        <v>0</v>
      </c>
      <c r="AN25" s="410">
        <f t="shared" si="10"/>
        <v>0</v>
      </c>
      <c r="AO25" s="410">
        <f t="shared" si="10"/>
        <v>0</v>
      </c>
      <c r="AP25" s="410">
        <f t="shared" si="10"/>
        <v>0</v>
      </c>
      <c r="AQ25" s="410">
        <f t="shared" si="10"/>
        <v>0</v>
      </c>
      <c r="AR25" s="410">
        <f t="shared" si="10"/>
        <v>0</v>
      </c>
      <c r="AS25" s="410">
        <f t="shared" si="10"/>
        <v>0</v>
      </c>
      <c r="AT25" s="410">
        <f t="shared" si="10"/>
        <v>0</v>
      </c>
      <c r="AU25" s="410">
        <f t="shared" si="10"/>
        <v>0</v>
      </c>
      <c r="AV25" s="411">
        <f t="shared" si="10"/>
        <v>0</v>
      </c>
    </row>
    <row r="26" spans="2:48" s="192" customFormat="1" ht="12.75" x14ac:dyDescent="0.2">
      <c r="B26" s="148" t="s">
        <v>94</v>
      </c>
      <c r="C26" s="796" t="str">
        <f>'Priedas 5'!$C$19</f>
        <v>Skalūnų alyvos įsigijimo sąnaudos</v>
      </c>
      <c r="D26" s="797"/>
      <c r="E26" s="797"/>
      <c r="F26" s="798"/>
      <c r="G26" s="407">
        <v>0</v>
      </c>
      <c r="H26" s="408">
        <f t="shared" si="7"/>
        <v>0</v>
      </c>
      <c r="I26" s="409">
        <f t="shared" si="7"/>
        <v>0</v>
      </c>
      <c r="J26" s="409">
        <f t="shared" si="7"/>
        <v>0</v>
      </c>
      <c r="K26" s="409">
        <f t="shared" si="7"/>
        <v>0</v>
      </c>
      <c r="L26" s="410">
        <f t="shared" si="7"/>
        <v>0</v>
      </c>
      <c r="M26" s="410">
        <f t="shared" si="7"/>
        <v>0</v>
      </c>
      <c r="N26" s="410">
        <f t="shared" si="7"/>
        <v>0</v>
      </c>
      <c r="O26" s="410">
        <f t="shared" si="7"/>
        <v>0</v>
      </c>
      <c r="P26" s="410">
        <f t="shared" si="7"/>
        <v>0</v>
      </c>
      <c r="Q26" s="410">
        <f t="shared" si="7"/>
        <v>0</v>
      </c>
      <c r="R26" s="410">
        <f t="shared" si="8"/>
        <v>0</v>
      </c>
      <c r="S26" s="410">
        <f t="shared" si="8"/>
        <v>0</v>
      </c>
      <c r="T26" s="410">
        <f t="shared" si="8"/>
        <v>0</v>
      </c>
      <c r="U26" s="410">
        <f t="shared" si="8"/>
        <v>0</v>
      </c>
      <c r="V26" s="410">
        <f t="shared" si="8"/>
        <v>0</v>
      </c>
      <c r="W26" s="410">
        <f t="shared" si="8"/>
        <v>0</v>
      </c>
      <c r="X26" s="410">
        <f t="shared" si="8"/>
        <v>0</v>
      </c>
      <c r="Y26" s="410">
        <f t="shared" si="8"/>
        <v>0</v>
      </c>
      <c r="Z26" s="410">
        <f t="shared" si="9"/>
        <v>0</v>
      </c>
      <c r="AA26" s="410">
        <f t="shared" si="9"/>
        <v>0</v>
      </c>
      <c r="AB26" s="410">
        <f t="shared" si="9"/>
        <v>0</v>
      </c>
      <c r="AC26" s="410">
        <f t="shared" si="9"/>
        <v>0</v>
      </c>
      <c r="AD26" s="410">
        <f t="shared" si="9"/>
        <v>0</v>
      </c>
      <c r="AE26" s="408">
        <f t="shared" si="9"/>
        <v>0</v>
      </c>
      <c r="AF26" s="409">
        <f t="shared" si="9"/>
        <v>0</v>
      </c>
      <c r="AG26" s="409">
        <f t="shared" si="9"/>
        <v>0</v>
      </c>
      <c r="AH26" s="409">
        <f t="shared" si="9"/>
        <v>0</v>
      </c>
      <c r="AI26" s="410">
        <f t="shared" si="9"/>
        <v>0</v>
      </c>
      <c r="AJ26" s="410">
        <f t="shared" si="10"/>
        <v>0</v>
      </c>
      <c r="AK26" s="410">
        <f t="shared" si="10"/>
        <v>0</v>
      </c>
      <c r="AL26" s="410">
        <f t="shared" si="10"/>
        <v>0</v>
      </c>
      <c r="AM26" s="410">
        <f t="shared" si="10"/>
        <v>0</v>
      </c>
      <c r="AN26" s="410">
        <f t="shared" si="10"/>
        <v>0</v>
      </c>
      <c r="AO26" s="410">
        <f t="shared" si="10"/>
        <v>0</v>
      </c>
      <c r="AP26" s="410">
        <f t="shared" si="10"/>
        <v>0</v>
      </c>
      <c r="AQ26" s="410">
        <f t="shared" si="10"/>
        <v>0</v>
      </c>
      <c r="AR26" s="410">
        <f t="shared" si="10"/>
        <v>0</v>
      </c>
      <c r="AS26" s="410">
        <f t="shared" si="10"/>
        <v>0</v>
      </c>
      <c r="AT26" s="410">
        <f t="shared" si="10"/>
        <v>0</v>
      </c>
      <c r="AU26" s="410">
        <f t="shared" si="10"/>
        <v>0</v>
      </c>
      <c r="AV26" s="411">
        <f t="shared" si="10"/>
        <v>0</v>
      </c>
    </row>
    <row r="27" spans="2:48" s="192" customFormat="1" ht="12.75" x14ac:dyDescent="0.2">
      <c r="B27" s="148" t="s">
        <v>96</v>
      </c>
      <c r="C27" s="796" t="str">
        <f>'Priedas 5'!$C$20</f>
        <v>Dyzelino įsigijimo sąnaudos</v>
      </c>
      <c r="D27" s="797"/>
      <c r="E27" s="797"/>
      <c r="F27" s="798"/>
      <c r="G27" s="407">
        <v>0</v>
      </c>
      <c r="H27" s="408">
        <f t="shared" si="7"/>
        <v>0</v>
      </c>
      <c r="I27" s="409">
        <f t="shared" si="7"/>
        <v>0</v>
      </c>
      <c r="J27" s="409">
        <f t="shared" si="7"/>
        <v>0</v>
      </c>
      <c r="K27" s="409">
        <f t="shared" si="7"/>
        <v>0</v>
      </c>
      <c r="L27" s="410">
        <f t="shared" si="7"/>
        <v>0</v>
      </c>
      <c r="M27" s="410">
        <f t="shared" si="7"/>
        <v>0</v>
      </c>
      <c r="N27" s="410">
        <f t="shared" si="7"/>
        <v>0</v>
      </c>
      <c r="O27" s="410">
        <f t="shared" si="7"/>
        <v>0</v>
      </c>
      <c r="P27" s="410">
        <f t="shared" si="7"/>
        <v>0</v>
      </c>
      <c r="Q27" s="410">
        <f t="shared" si="7"/>
        <v>0</v>
      </c>
      <c r="R27" s="410">
        <f t="shared" si="8"/>
        <v>0</v>
      </c>
      <c r="S27" s="410">
        <f t="shared" si="8"/>
        <v>0</v>
      </c>
      <c r="T27" s="410">
        <f t="shared" si="8"/>
        <v>0</v>
      </c>
      <c r="U27" s="410">
        <f t="shared" si="8"/>
        <v>0</v>
      </c>
      <c r="V27" s="410">
        <f t="shared" si="8"/>
        <v>0</v>
      </c>
      <c r="W27" s="410">
        <f t="shared" si="8"/>
        <v>0</v>
      </c>
      <c r="X27" s="410">
        <f t="shared" si="8"/>
        <v>0</v>
      </c>
      <c r="Y27" s="410">
        <f t="shared" si="8"/>
        <v>0</v>
      </c>
      <c r="Z27" s="410">
        <f t="shared" si="9"/>
        <v>0</v>
      </c>
      <c r="AA27" s="410">
        <f t="shared" si="9"/>
        <v>0</v>
      </c>
      <c r="AB27" s="410">
        <f t="shared" si="9"/>
        <v>0</v>
      </c>
      <c r="AC27" s="410">
        <f t="shared" si="9"/>
        <v>0</v>
      </c>
      <c r="AD27" s="410">
        <f t="shared" si="9"/>
        <v>0</v>
      </c>
      <c r="AE27" s="408">
        <f t="shared" si="9"/>
        <v>0</v>
      </c>
      <c r="AF27" s="409">
        <f t="shared" si="9"/>
        <v>0</v>
      </c>
      <c r="AG27" s="409">
        <f t="shared" si="9"/>
        <v>0</v>
      </c>
      <c r="AH27" s="409">
        <f t="shared" si="9"/>
        <v>0</v>
      </c>
      <c r="AI27" s="410">
        <f t="shared" si="9"/>
        <v>0</v>
      </c>
      <c r="AJ27" s="410">
        <f t="shared" si="10"/>
        <v>0</v>
      </c>
      <c r="AK27" s="410">
        <f t="shared" si="10"/>
        <v>0</v>
      </c>
      <c r="AL27" s="410">
        <f t="shared" si="10"/>
        <v>0</v>
      </c>
      <c r="AM27" s="410">
        <f t="shared" si="10"/>
        <v>0</v>
      </c>
      <c r="AN27" s="410">
        <f t="shared" si="10"/>
        <v>0</v>
      </c>
      <c r="AO27" s="410">
        <f t="shared" si="10"/>
        <v>0</v>
      </c>
      <c r="AP27" s="410">
        <f t="shared" si="10"/>
        <v>0</v>
      </c>
      <c r="AQ27" s="410">
        <f t="shared" si="10"/>
        <v>0</v>
      </c>
      <c r="AR27" s="410">
        <f t="shared" si="10"/>
        <v>0</v>
      </c>
      <c r="AS27" s="410">
        <f t="shared" si="10"/>
        <v>0</v>
      </c>
      <c r="AT27" s="410">
        <f t="shared" si="10"/>
        <v>0</v>
      </c>
      <c r="AU27" s="410">
        <f t="shared" si="10"/>
        <v>0</v>
      </c>
      <c r="AV27" s="411">
        <f t="shared" si="10"/>
        <v>0</v>
      </c>
    </row>
    <row r="28" spans="2:48" s="192" customFormat="1" ht="12.75" x14ac:dyDescent="0.2">
      <c r="B28" s="148" t="s">
        <v>98</v>
      </c>
      <c r="C28" s="796" t="str">
        <f>'Priedas 5'!$C$21</f>
        <v>Kitos sąnaudos, susijusios su kuro įsigijimu (biokuro laboratoriniai tyrimaii)</v>
      </c>
      <c r="D28" s="797"/>
      <c r="E28" s="797"/>
      <c r="F28" s="798"/>
      <c r="G28" s="407">
        <v>0</v>
      </c>
      <c r="H28" s="408">
        <f t="shared" si="7"/>
        <v>0</v>
      </c>
      <c r="I28" s="409">
        <f t="shared" si="7"/>
        <v>0</v>
      </c>
      <c r="J28" s="409">
        <f t="shared" si="7"/>
        <v>0</v>
      </c>
      <c r="K28" s="409">
        <f t="shared" si="7"/>
        <v>0</v>
      </c>
      <c r="L28" s="410">
        <f t="shared" si="7"/>
        <v>0</v>
      </c>
      <c r="M28" s="410">
        <f t="shared" si="7"/>
        <v>0</v>
      </c>
      <c r="N28" s="410">
        <f t="shared" si="7"/>
        <v>0</v>
      </c>
      <c r="O28" s="410">
        <f t="shared" si="7"/>
        <v>0</v>
      </c>
      <c r="P28" s="410">
        <f t="shared" si="7"/>
        <v>0</v>
      </c>
      <c r="Q28" s="410">
        <f t="shared" si="7"/>
        <v>0</v>
      </c>
      <c r="R28" s="410">
        <f t="shared" si="8"/>
        <v>0</v>
      </c>
      <c r="S28" s="410">
        <f t="shared" si="8"/>
        <v>0</v>
      </c>
      <c r="T28" s="410">
        <f t="shared" si="8"/>
        <v>0</v>
      </c>
      <c r="U28" s="410">
        <f t="shared" si="8"/>
        <v>0</v>
      </c>
      <c r="V28" s="410">
        <f t="shared" si="8"/>
        <v>0</v>
      </c>
      <c r="W28" s="410">
        <f t="shared" si="8"/>
        <v>0</v>
      </c>
      <c r="X28" s="410">
        <f t="shared" si="8"/>
        <v>0</v>
      </c>
      <c r="Y28" s="410">
        <f t="shared" si="8"/>
        <v>0</v>
      </c>
      <c r="Z28" s="410">
        <f t="shared" si="9"/>
        <v>0</v>
      </c>
      <c r="AA28" s="410">
        <f t="shared" si="9"/>
        <v>0</v>
      </c>
      <c r="AB28" s="410">
        <f t="shared" si="9"/>
        <v>0</v>
      </c>
      <c r="AC28" s="410">
        <f t="shared" si="9"/>
        <v>0</v>
      </c>
      <c r="AD28" s="410">
        <f t="shared" si="9"/>
        <v>0</v>
      </c>
      <c r="AE28" s="408">
        <f t="shared" si="9"/>
        <v>0</v>
      </c>
      <c r="AF28" s="409">
        <f t="shared" si="9"/>
        <v>0</v>
      </c>
      <c r="AG28" s="409">
        <f t="shared" si="9"/>
        <v>0</v>
      </c>
      <c r="AH28" s="409">
        <f t="shared" si="9"/>
        <v>0</v>
      </c>
      <c r="AI28" s="410">
        <f t="shared" si="9"/>
        <v>0</v>
      </c>
      <c r="AJ28" s="410">
        <f t="shared" si="10"/>
        <v>0</v>
      </c>
      <c r="AK28" s="410">
        <f t="shared" si="10"/>
        <v>0</v>
      </c>
      <c r="AL28" s="410">
        <f t="shared" si="10"/>
        <v>0</v>
      </c>
      <c r="AM28" s="410">
        <f t="shared" si="10"/>
        <v>0</v>
      </c>
      <c r="AN28" s="410">
        <f t="shared" si="10"/>
        <v>0</v>
      </c>
      <c r="AO28" s="410">
        <f t="shared" si="10"/>
        <v>0</v>
      </c>
      <c r="AP28" s="410">
        <f t="shared" si="10"/>
        <v>0</v>
      </c>
      <c r="AQ28" s="410">
        <f t="shared" si="10"/>
        <v>0</v>
      </c>
      <c r="AR28" s="410">
        <f t="shared" si="10"/>
        <v>0</v>
      </c>
      <c r="AS28" s="410">
        <f t="shared" si="10"/>
        <v>0</v>
      </c>
      <c r="AT28" s="410">
        <f t="shared" si="10"/>
        <v>0</v>
      </c>
      <c r="AU28" s="410">
        <f t="shared" si="10"/>
        <v>0</v>
      </c>
      <c r="AV28" s="411">
        <f t="shared" si="10"/>
        <v>0</v>
      </c>
    </row>
    <row r="29" spans="2:48" s="192" customFormat="1" ht="12.75" x14ac:dyDescent="0.2">
      <c r="B29" s="148" t="s">
        <v>100</v>
      </c>
      <c r="C29" s="796" t="str">
        <f>'Priedas 5'!$C$22</f>
        <v/>
      </c>
      <c r="D29" s="797"/>
      <c r="E29" s="797"/>
      <c r="F29" s="798"/>
      <c r="G29" s="407">
        <v>0</v>
      </c>
      <c r="H29" s="408">
        <f t="shared" si="7"/>
        <v>0</v>
      </c>
      <c r="I29" s="409">
        <f t="shared" si="7"/>
        <v>0</v>
      </c>
      <c r="J29" s="409">
        <f t="shared" si="7"/>
        <v>0</v>
      </c>
      <c r="K29" s="409">
        <f t="shared" si="7"/>
        <v>0</v>
      </c>
      <c r="L29" s="410">
        <f t="shared" si="7"/>
        <v>0</v>
      </c>
      <c r="M29" s="410">
        <f t="shared" si="7"/>
        <v>0</v>
      </c>
      <c r="N29" s="410">
        <f t="shared" si="7"/>
        <v>0</v>
      </c>
      <c r="O29" s="410">
        <f t="shared" si="7"/>
        <v>0</v>
      </c>
      <c r="P29" s="410">
        <f t="shared" si="7"/>
        <v>0</v>
      </c>
      <c r="Q29" s="410">
        <f t="shared" si="7"/>
        <v>0</v>
      </c>
      <c r="R29" s="410">
        <f t="shared" si="8"/>
        <v>0</v>
      </c>
      <c r="S29" s="410">
        <f t="shared" si="8"/>
        <v>0</v>
      </c>
      <c r="T29" s="410">
        <f t="shared" si="8"/>
        <v>0</v>
      </c>
      <c r="U29" s="410">
        <f t="shared" si="8"/>
        <v>0</v>
      </c>
      <c r="V29" s="410">
        <f t="shared" si="8"/>
        <v>0</v>
      </c>
      <c r="W29" s="410">
        <f t="shared" si="8"/>
        <v>0</v>
      </c>
      <c r="X29" s="410">
        <f t="shared" si="8"/>
        <v>0</v>
      </c>
      <c r="Y29" s="410">
        <f t="shared" si="8"/>
        <v>0</v>
      </c>
      <c r="Z29" s="410">
        <f t="shared" si="9"/>
        <v>0</v>
      </c>
      <c r="AA29" s="410">
        <f t="shared" si="9"/>
        <v>0</v>
      </c>
      <c r="AB29" s="410">
        <f t="shared" si="9"/>
        <v>0</v>
      </c>
      <c r="AC29" s="410">
        <f t="shared" si="9"/>
        <v>0</v>
      </c>
      <c r="AD29" s="410">
        <f t="shared" si="9"/>
        <v>0</v>
      </c>
      <c r="AE29" s="408">
        <f t="shared" si="9"/>
        <v>0</v>
      </c>
      <c r="AF29" s="409">
        <f t="shared" si="9"/>
        <v>0</v>
      </c>
      <c r="AG29" s="409">
        <f t="shared" si="9"/>
        <v>0</v>
      </c>
      <c r="AH29" s="409">
        <f t="shared" si="9"/>
        <v>0</v>
      </c>
      <c r="AI29" s="410">
        <f t="shared" si="9"/>
        <v>0</v>
      </c>
      <c r="AJ29" s="410">
        <f t="shared" si="10"/>
        <v>0</v>
      </c>
      <c r="AK29" s="410">
        <f t="shared" si="10"/>
        <v>0</v>
      </c>
      <c r="AL29" s="410">
        <f t="shared" si="10"/>
        <v>0</v>
      </c>
      <c r="AM29" s="410">
        <f t="shared" si="10"/>
        <v>0</v>
      </c>
      <c r="AN29" s="410">
        <f t="shared" si="10"/>
        <v>0</v>
      </c>
      <c r="AO29" s="410">
        <f t="shared" si="10"/>
        <v>0</v>
      </c>
      <c r="AP29" s="410">
        <f t="shared" si="10"/>
        <v>0</v>
      </c>
      <c r="AQ29" s="410">
        <f t="shared" si="10"/>
        <v>0</v>
      </c>
      <c r="AR29" s="410">
        <f t="shared" si="10"/>
        <v>0</v>
      </c>
      <c r="AS29" s="410">
        <f t="shared" si="10"/>
        <v>0</v>
      </c>
      <c r="AT29" s="410">
        <f t="shared" si="10"/>
        <v>0</v>
      </c>
      <c r="AU29" s="410">
        <f t="shared" si="10"/>
        <v>0</v>
      </c>
      <c r="AV29" s="411">
        <f t="shared" si="10"/>
        <v>0</v>
      </c>
    </row>
    <row r="30" spans="2:48" s="192" customFormat="1" ht="12.75" x14ac:dyDescent="0.2">
      <c r="B30" s="148" t="s">
        <v>102</v>
      </c>
      <c r="C30" s="805" t="str">
        <f>'Priedas 5'!$C$23</f>
        <v/>
      </c>
      <c r="D30" s="596"/>
      <c r="E30" s="596"/>
      <c r="F30" s="748"/>
      <c r="G30" s="407">
        <v>0</v>
      </c>
      <c r="H30" s="408">
        <f t="shared" si="7"/>
        <v>0</v>
      </c>
      <c r="I30" s="409">
        <f t="shared" si="7"/>
        <v>0</v>
      </c>
      <c r="J30" s="409">
        <f t="shared" si="7"/>
        <v>0</v>
      </c>
      <c r="K30" s="409">
        <f t="shared" si="7"/>
        <v>0</v>
      </c>
      <c r="L30" s="410">
        <f t="shared" si="7"/>
        <v>0</v>
      </c>
      <c r="M30" s="410">
        <f t="shared" si="7"/>
        <v>0</v>
      </c>
      <c r="N30" s="410">
        <f t="shared" si="7"/>
        <v>0</v>
      </c>
      <c r="O30" s="410">
        <f t="shared" si="7"/>
        <v>0</v>
      </c>
      <c r="P30" s="410">
        <f t="shared" si="7"/>
        <v>0</v>
      </c>
      <c r="Q30" s="410">
        <f t="shared" si="7"/>
        <v>0</v>
      </c>
      <c r="R30" s="410">
        <f t="shared" si="8"/>
        <v>0</v>
      </c>
      <c r="S30" s="410">
        <f t="shared" si="8"/>
        <v>0</v>
      </c>
      <c r="T30" s="410">
        <f t="shared" si="8"/>
        <v>0</v>
      </c>
      <c r="U30" s="410">
        <f t="shared" si="8"/>
        <v>0</v>
      </c>
      <c r="V30" s="410">
        <f t="shared" si="8"/>
        <v>0</v>
      </c>
      <c r="W30" s="410">
        <f t="shared" si="8"/>
        <v>0</v>
      </c>
      <c r="X30" s="410">
        <f t="shared" si="8"/>
        <v>0</v>
      </c>
      <c r="Y30" s="410">
        <f t="shared" si="8"/>
        <v>0</v>
      </c>
      <c r="Z30" s="410">
        <f t="shared" si="9"/>
        <v>0</v>
      </c>
      <c r="AA30" s="410">
        <f t="shared" si="9"/>
        <v>0</v>
      </c>
      <c r="AB30" s="410">
        <f t="shared" si="9"/>
        <v>0</v>
      </c>
      <c r="AC30" s="410">
        <f t="shared" si="9"/>
        <v>0</v>
      </c>
      <c r="AD30" s="410">
        <f t="shared" si="9"/>
        <v>0</v>
      </c>
      <c r="AE30" s="408">
        <f t="shared" si="9"/>
        <v>0</v>
      </c>
      <c r="AF30" s="409">
        <f t="shared" si="9"/>
        <v>0</v>
      </c>
      <c r="AG30" s="409">
        <f t="shared" si="9"/>
        <v>0</v>
      </c>
      <c r="AH30" s="409">
        <f t="shared" si="9"/>
        <v>0</v>
      </c>
      <c r="AI30" s="410">
        <f t="shared" si="9"/>
        <v>0</v>
      </c>
      <c r="AJ30" s="410">
        <f t="shared" si="10"/>
        <v>0</v>
      </c>
      <c r="AK30" s="410">
        <f t="shared" si="10"/>
        <v>0</v>
      </c>
      <c r="AL30" s="410">
        <f t="shared" si="10"/>
        <v>0</v>
      </c>
      <c r="AM30" s="410">
        <f t="shared" si="10"/>
        <v>0</v>
      </c>
      <c r="AN30" s="410">
        <f t="shared" si="10"/>
        <v>0</v>
      </c>
      <c r="AO30" s="410">
        <f t="shared" si="10"/>
        <v>0</v>
      </c>
      <c r="AP30" s="410">
        <f t="shared" si="10"/>
        <v>0</v>
      </c>
      <c r="AQ30" s="410">
        <f t="shared" si="10"/>
        <v>0</v>
      </c>
      <c r="AR30" s="410">
        <f t="shared" si="10"/>
        <v>0</v>
      </c>
      <c r="AS30" s="410">
        <f t="shared" si="10"/>
        <v>0</v>
      </c>
      <c r="AT30" s="410">
        <f t="shared" si="10"/>
        <v>0</v>
      </c>
      <c r="AU30" s="410">
        <f t="shared" si="10"/>
        <v>0</v>
      </c>
      <c r="AV30" s="411">
        <f t="shared" si="10"/>
        <v>0</v>
      </c>
    </row>
    <row r="31" spans="2:48" s="192" customFormat="1" ht="26.25" customHeight="1" x14ac:dyDescent="0.2">
      <c r="B31" s="155" t="s">
        <v>103</v>
      </c>
      <c r="C31" s="589" t="s">
        <v>104</v>
      </c>
      <c r="D31" s="590"/>
      <c r="E31" s="590"/>
      <c r="F31" s="711"/>
      <c r="G31" s="233">
        <f>'Priedas 5'!$K$24</f>
        <v>0</v>
      </c>
      <c r="H31" s="227">
        <f t="shared" ref="H31:AV31" si="11">SUM(H32:H33)</f>
        <v>0</v>
      </c>
      <c r="I31" s="179">
        <f t="shared" si="11"/>
        <v>0</v>
      </c>
      <c r="J31" s="179">
        <f t="shared" si="11"/>
        <v>0</v>
      </c>
      <c r="K31" s="179">
        <f t="shared" si="11"/>
        <v>0</v>
      </c>
      <c r="L31" s="183">
        <f t="shared" si="11"/>
        <v>0</v>
      </c>
      <c r="M31" s="183">
        <f t="shared" si="11"/>
        <v>0</v>
      </c>
      <c r="N31" s="183">
        <f t="shared" si="11"/>
        <v>0</v>
      </c>
      <c r="O31" s="183">
        <f t="shared" si="11"/>
        <v>0</v>
      </c>
      <c r="P31" s="183">
        <f t="shared" si="11"/>
        <v>0</v>
      </c>
      <c r="Q31" s="183">
        <f t="shared" si="11"/>
        <v>0</v>
      </c>
      <c r="R31" s="183">
        <f t="shared" si="11"/>
        <v>0</v>
      </c>
      <c r="S31" s="183">
        <f t="shared" si="11"/>
        <v>0</v>
      </c>
      <c r="T31" s="183">
        <f t="shared" si="11"/>
        <v>0</v>
      </c>
      <c r="U31" s="183">
        <f t="shared" si="11"/>
        <v>0</v>
      </c>
      <c r="V31" s="183">
        <f t="shared" si="11"/>
        <v>0</v>
      </c>
      <c r="W31" s="183">
        <f t="shared" si="11"/>
        <v>0</v>
      </c>
      <c r="X31" s="183">
        <f t="shared" si="11"/>
        <v>0</v>
      </c>
      <c r="Y31" s="183">
        <f t="shared" si="11"/>
        <v>0</v>
      </c>
      <c r="Z31" s="183">
        <f t="shared" si="11"/>
        <v>0</v>
      </c>
      <c r="AA31" s="183">
        <f t="shared" si="11"/>
        <v>0</v>
      </c>
      <c r="AB31" s="183">
        <f t="shared" si="11"/>
        <v>0</v>
      </c>
      <c r="AC31" s="183">
        <f t="shared" si="11"/>
        <v>0</v>
      </c>
      <c r="AD31" s="183">
        <f t="shared" si="11"/>
        <v>0</v>
      </c>
      <c r="AE31" s="227">
        <f t="shared" si="11"/>
        <v>0</v>
      </c>
      <c r="AF31" s="179">
        <f t="shared" si="11"/>
        <v>0</v>
      </c>
      <c r="AG31" s="179">
        <f t="shared" si="11"/>
        <v>0</v>
      </c>
      <c r="AH31" s="179">
        <f t="shared" si="11"/>
        <v>0</v>
      </c>
      <c r="AI31" s="183">
        <f t="shared" si="11"/>
        <v>0</v>
      </c>
      <c r="AJ31" s="183">
        <f t="shared" si="11"/>
        <v>0</v>
      </c>
      <c r="AK31" s="183">
        <f t="shared" si="11"/>
        <v>0</v>
      </c>
      <c r="AL31" s="183">
        <f t="shared" si="11"/>
        <v>0</v>
      </c>
      <c r="AM31" s="183">
        <f t="shared" si="11"/>
        <v>0</v>
      </c>
      <c r="AN31" s="183">
        <f t="shared" si="11"/>
        <v>0</v>
      </c>
      <c r="AO31" s="183">
        <f t="shared" si="11"/>
        <v>0</v>
      </c>
      <c r="AP31" s="183">
        <f t="shared" si="11"/>
        <v>0</v>
      </c>
      <c r="AQ31" s="183">
        <f t="shared" si="11"/>
        <v>0</v>
      </c>
      <c r="AR31" s="183">
        <f t="shared" si="11"/>
        <v>0</v>
      </c>
      <c r="AS31" s="183">
        <f t="shared" si="11"/>
        <v>0</v>
      </c>
      <c r="AT31" s="183">
        <f t="shared" si="11"/>
        <v>0</v>
      </c>
      <c r="AU31" s="183">
        <f t="shared" si="11"/>
        <v>0</v>
      </c>
      <c r="AV31" s="228">
        <f t="shared" si="11"/>
        <v>0</v>
      </c>
    </row>
    <row r="32" spans="2:48" s="192" customFormat="1" ht="12.75" x14ac:dyDescent="0.2">
      <c r="B32" s="148" t="s">
        <v>105</v>
      </c>
      <c r="C32" s="805" t="s">
        <v>106</v>
      </c>
      <c r="D32" s="596"/>
      <c r="E32" s="596"/>
      <c r="F32" s="748"/>
      <c r="G32" s="407">
        <f>'Priedas 5'!$K$25</f>
        <v>0</v>
      </c>
      <c r="H32" s="408">
        <f t="shared" ref="H32:Q33" si="12">SUM(AE32)</f>
        <v>0</v>
      </c>
      <c r="I32" s="409">
        <f t="shared" si="12"/>
        <v>0</v>
      </c>
      <c r="J32" s="409">
        <f t="shared" si="12"/>
        <v>0</v>
      </c>
      <c r="K32" s="409">
        <f t="shared" si="12"/>
        <v>0</v>
      </c>
      <c r="L32" s="410">
        <f t="shared" si="12"/>
        <v>0</v>
      </c>
      <c r="M32" s="410">
        <f t="shared" si="12"/>
        <v>0</v>
      </c>
      <c r="N32" s="410">
        <f t="shared" si="12"/>
        <v>0</v>
      </c>
      <c r="O32" s="410">
        <f t="shared" si="12"/>
        <v>0</v>
      </c>
      <c r="P32" s="410">
        <f t="shared" si="12"/>
        <v>0</v>
      </c>
      <c r="Q32" s="410">
        <f t="shared" si="12"/>
        <v>0</v>
      </c>
      <c r="R32" s="410">
        <f t="shared" ref="R32:Y33" si="13">SUM(AO32)</f>
        <v>0</v>
      </c>
      <c r="S32" s="410">
        <f t="shared" si="13"/>
        <v>0</v>
      </c>
      <c r="T32" s="410">
        <f t="shared" si="13"/>
        <v>0</v>
      </c>
      <c r="U32" s="410">
        <f t="shared" si="13"/>
        <v>0</v>
      </c>
      <c r="V32" s="410">
        <f t="shared" si="13"/>
        <v>0</v>
      </c>
      <c r="W32" s="410">
        <f t="shared" si="13"/>
        <v>0</v>
      </c>
      <c r="X32" s="410">
        <f t="shared" si="13"/>
        <v>0</v>
      </c>
      <c r="Y32" s="410">
        <f t="shared" si="13"/>
        <v>0</v>
      </c>
      <c r="Z32" s="410">
        <f t="shared" ref="Z32:AI33" si="14">IFERROR((Z$18/$G$18)*$G32,"0")</f>
        <v>0</v>
      </c>
      <c r="AA32" s="410">
        <f t="shared" si="14"/>
        <v>0</v>
      </c>
      <c r="AB32" s="410">
        <f t="shared" si="14"/>
        <v>0</v>
      </c>
      <c r="AC32" s="410">
        <f t="shared" si="14"/>
        <v>0</v>
      </c>
      <c r="AD32" s="410">
        <f t="shared" si="14"/>
        <v>0</v>
      </c>
      <c r="AE32" s="408">
        <f t="shared" si="14"/>
        <v>0</v>
      </c>
      <c r="AF32" s="409">
        <f t="shared" si="14"/>
        <v>0</v>
      </c>
      <c r="AG32" s="409">
        <f t="shared" si="14"/>
        <v>0</v>
      </c>
      <c r="AH32" s="409">
        <f t="shared" si="14"/>
        <v>0</v>
      </c>
      <c r="AI32" s="410">
        <f t="shared" si="14"/>
        <v>0</v>
      </c>
      <c r="AJ32" s="410">
        <f t="shared" ref="AJ32:AV33" si="15">IFERROR((AJ$18/$G$18)*$G32,"0")</f>
        <v>0</v>
      </c>
      <c r="AK32" s="410">
        <f t="shared" si="15"/>
        <v>0</v>
      </c>
      <c r="AL32" s="410">
        <f t="shared" si="15"/>
        <v>0</v>
      </c>
      <c r="AM32" s="410">
        <f t="shared" si="15"/>
        <v>0</v>
      </c>
      <c r="AN32" s="410">
        <f t="shared" si="15"/>
        <v>0</v>
      </c>
      <c r="AO32" s="410">
        <f t="shared" si="15"/>
        <v>0</v>
      </c>
      <c r="AP32" s="410">
        <f t="shared" si="15"/>
        <v>0</v>
      </c>
      <c r="AQ32" s="410">
        <f t="shared" si="15"/>
        <v>0</v>
      </c>
      <c r="AR32" s="410">
        <f t="shared" si="15"/>
        <v>0</v>
      </c>
      <c r="AS32" s="410">
        <f t="shared" si="15"/>
        <v>0</v>
      </c>
      <c r="AT32" s="410">
        <f t="shared" si="15"/>
        <v>0</v>
      </c>
      <c r="AU32" s="410">
        <f t="shared" si="15"/>
        <v>0</v>
      </c>
      <c r="AV32" s="411">
        <f t="shared" si="15"/>
        <v>0</v>
      </c>
    </row>
    <row r="33" spans="2:48" s="192" customFormat="1" ht="12.75" customHeight="1" x14ac:dyDescent="0.2">
      <c r="B33" s="148" t="s">
        <v>107</v>
      </c>
      <c r="C33" s="805" t="str">
        <f>'Priedas 5'!$C$26</f>
        <v>Kitos sąnaudos, susijusios su elektros energijos TR įsigijimu (nurodyti)</v>
      </c>
      <c r="D33" s="596"/>
      <c r="E33" s="596"/>
      <c r="F33" s="748"/>
      <c r="G33" s="407">
        <f>'Priedas 5'!$K$26</f>
        <v>0</v>
      </c>
      <c r="H33" s="408">
        <f t="shared" si="12"/>
        <v>0</v>
      </c>
      <c r="I33" s="409">
        <f t="shared" si="12"/>
        <v>0</v>
      </c>
      <c r="J33" s="409">
        <f t="shared" si="12"/>
        <v>0</v>
      </c>
      <c r="K33" s="409">
        <f t="shared" si="12"/>
        <v>0</v>
      </c>
      <c r="L33" s="410">
        <f t="shared" si="12"/>
        <v>0</v>
      </c>
      <c r="M33" s="410">
        <f t="shared" si="12"/>
        <v>0</v>
      </c>
      <c r="N33" s="410">
        <f t="shared" si="12"/>
        <v>0</v>
      </c>
      <c r="O33" s="410">
        <f t="shared" si="12"/>
        <v>0</v>
      </c>
      <c r="P33" s="410">
        <f t="shared" si="12"/>
        <v>0</v>
      </c>
      <c r="Q33" s="410">
        <f t="shared" si="12"/>
        <v>0</v>
      </c>
      <c r="R33" s="410">
        <f t="shared" si="13"/>
        <v>0</v>
      </c>
      <c r="S33" s="410">
        <f t="shared" si="13"/>
        <v>0</v>
      </c>
      <c r="T33" s="410">
        <f t="shared" si="13"/>
        <v>0</v>
      </c>
      <c r="U33" s="410">
        <f t="shared" si="13"/>
        <v>0</v>
      </c>
      <c r="V33" s="410">
        <f t="shared" si="13"/>
        <v>0</v>
      </c>
      <c r="W33" s="410">
        <f t="shared" si="13"/>
        <v>0</v>
      </c>
      <c r="X33" s="410">
        <f t="shared" si="13"/>
        <v>0</v>
      </c>
      <c r="Y33" s="410">
        <f t="shared" si="13"/>
        <v>0</v>
      </c>
      <c r="Z33" s="410">
        <f t="shared" si="14"/>
        <v>0</v>
      </c>
      <c r="AA33" s="410">
        <f t="shared" si="14"/>
        <v>0</v>
      </c>
      <c r="AB33" s="410">
        <f t="shared" si="14"/>
        <v>0</v>
      </c>
      <c r="AC33" s="410">
        <f t="shared" si="14"/>
        <v>0</v>
      </c>
      <c r="AD33" s="410">
        <f t="shared" si="14"/>
        <v>0</v>
      </c>
      <c r="AE33" s="408">
        <f t="shared" si="14"/>
        <v>0</v>
      </c>
      <c r="AF33" s="409">
        <f t="shared" si="14"/>
        <v>0</v>
      </c>
      <c r="AG33" s="409">
        <f t="shared" si="14"/>
        <v>0</v>
      </c>
      <c r="AH33" s="409">
        <f t="shared" si="14"/>
        <v>0</v>
      </c>
      <c r="AI33" s="410">
        <f t="shared" si="14"/>
        <v>0</v>
      </c>
      <c r="AJ33" s="410">
        <f t="shared" si="15"/>
        <v>0</v>
      </c>
      <c r="AK33" s="410">
        <f t="shared" si="15"/>
        <v>0</v>
      </c>
      <c r="AL33" s="410">
        <f t="shared" si="15"/>
        <v>0</v>
      </c>
      <c r="AM33" s="410">
        <f t="shared" si="15"/>
        <v>0</v>
      </c>
      <c r="AN33" s="410">
        <f t="shared" si="15"/>
        <v>0</v>
      </c>
      <c r="AO33" s="410">
        <f t="shared" si="15"/>
        <v>0</v>
      </c>
      <c r="AP33" s="410">
        <f t="shared" si="15"/>
        <v>0</v>
      </c>
      <c r="AQ33" s="410">
        <f t="shared" si="15"/>
        <v>0</v>
      </c>
      <c r="AR33" s="410">
        <f t="shared" si="15"/>
        <v>0</v>
      </c>
      <c r="AS33" s="410">
        <f t="shared" si="15"/>
        <v>0</v>
      </c>
      <c r="AT33" s="410">
        <f t="shared" si="15"/>
        <v>0</v>
      </c>
      <c r="AU33" s="410">
        <f t="shared" si="15"/>
        <v>0</v>
      </c>
      <c r="AV33" s="411">
        <f t="shared" si="15"/>
        <v>0</v>
      </c>
    </row>
    <row r="34" spans="2:48" s="192" customFormat="1" ht="25.5" customHeight="1" x14ac:dyDescent="0.2">
      <c r="B34" s="155" t="s">
        <v>109</v>
      </c>
      <c r="C34" s="589" t="s">
        <v>110</v>
      </c>
      <c r="D34" s="590"/>
      <c r="E34" s="590"/>
      <c r="F34" s="711"/>
      <c r="G34" s="233">
        <f>'Priedas 5'!$K$27</f>
        <v>0</v>
      </c>
      <c r="H34" s="227">
        <f t="shared" ref="H34:AV34" si="16">SUM(H35:H37)</f>
        <v>0</v>
      </c>
      <c r="I34" s="179">
        <f t="shared" si="16"/>
        <v>0</v>
      </c>
      <c r="J34" s="179">
        <f t="shared" si="16"/>
        <v>0</v>
      </c>
      <c r="K34" s="179">
        <f t="shared" si="16"/>
        <v>0</v>
      </c>
      <c r="L34" s="183">
        <f t="shared" si="16"/>
        <v>0</v>
      </c>
      <c r="M34" s="183">
        <f t="shared" si="16"/>
        <v>0</v>
      </c>
      <c r="N34" s="183">
        <f t="shared" si="16"/>
        <v>0</v>
      </c>
      <c r="O34" s="183">
        <f t="shared" si="16"/>
        <v>0</v>
      </c>
      <c r="P34" s="183">
        <f t="shared" si="16"/>
        <v>0</v>
      </c>
      <c r="Q34" s="183">
        <f t="shared" si="16"/>
        <v>0</v>
      </c>
      <c r="R34" s="183">
        <f t="shared" si="16"/>
        <v>0</v>
      </c>
      <c r="S34" s="183">
        <f t="shared" si="16"/>
        <v>0</v>
      </c>
      <c r="T34" s="183">
        <f t="shared" si="16"/>
        <v>0</v>
      </c>
      <c r="U34" s="183">
        <f t="shared" si="16"/>
        <v>0</v>
      </c>
      <c r="V34" s="183">
        <f t="shared" si="16"/>
        <v>0</v>
      </c>
      <c r="W34" s="183">
        <f t="shared" si="16"/>
        <v>0</v>
      </c>
      <c r="X34" s="183">
        <f t="shared" si="16"/>
        <v>0</v>
      </c>
      <c r="Y34" s="183">
        <f t="shared" si="16"/>
        <v>0</v>
      </c>
      <c r="Z34" s="183">
        <f t="shared" si="16"/>
        <v>0</v>
      </c>
      <c r="AA34" s="183">
        <f t="shared" si="16"/>
        <v>0</v>
      </c>
      <c r="AB34" s="183">
        <f t="shared" si="16"/>
        <v>0</v>
      </c>
      <c r="AC34" s="183">
        <f t="shared" si="16"/>
        <v>0</v>
      </c>
      <c r="AD34" s="183">
        <f t="shared" si="16"/>
        <v>0</v>
      </c>
      <c r="AE34" s="227">
        <f t="shared" si="16"/>
        <v>0</v>
      </c>
      <c r="AF34" s="179">
        <f t="shared" si="16"/>
        <v>0</v>
      </c>
      <c r="AG34" s="179">
        <f t="shared" si="16"/>
        <v>0</v>
      </c>
      <c r="AH34" s="179">
        <f t="shared" si="16"/>
        <v>0</v>
      </c>
      <c r="AI34" s="183">
        <f t="shared" si="16"/>
        <v>0</v>
      </c>
      <c r="AJ34" s="183">
        <f t="shared" si="16"/>
        <v>0</v>
      </c>
      <c r="AK34" s="183">
        <f t="shared" si="16"/>
        <v>0</v>
      </c>
      <c r="AL34" s="183">
        <f t="shared" si="16"/>
        <v>0</v>
      </c>
      <c r="AM34" s="183">
        <f t="shared" si="16"/>
        <v>0</v>
      </c>
      <c r="AN34" s="183">
        <f t="shared" si="16"/>
        <v>0</v>
      </c>
      <c r="AO34" s="183">
        <f t="shared" si="16"/>
        <v>0</v>
      </c>
      <c r="AP34" s="183">
        <f t="shared" si="16"/>
        <v>0</v>
      </c>
      <c r="AQ34" s="183">
        <f t="shared" si="16"/>
        <v>0</v>
      </c>
      <c r="AR34" s="183">
        <f t="shared" si="16"/>
        <v>0</v>
      </c>
      <c r="AS34" s="183">
        <f t="shared" si="16"/>
        <v>0</v>
      </c>
      <c r="AT34" s="183">
        <f t="shared" si="16"/>
        <v>0</v>
      </c>
      <c r="AU34" s="183">
        <f t="shared" si="16"/>
        <v>0</v>
      </c>
      <c r="AV34" s="228">
        <f t="shared" si="16"/>
        <v>0</v>
      </c>
    </row>
    <row r="35" spans="2:48" s="192" customFormat="1" ht="12.75" customHeight="1" x14ac:dyDescent="0.2">
      <c r="B35" s="148" t="s">
        <v>111</v>
      </c>
      <c r="C35" s="796" t="s">
        <v>112</v>
      </c>
      <c r="D35" s="797"/>
      <c r="E35" s="797"/>
      <c r="F35" s="798"/>
      <c r="G35" s="407">
        <f>'Priedas 5'!$K$28</f>
        <v>0</v>
      </c>
      <c r="H35" s="408">
        <f t="shared" ref="H35:Q37" si="17">SUM(AE35)</f>
        <v>0</v>
      </c>
      <c r="I35" s="409">
        <f t="shared" si="17"/>
        <v>0</v>
      </c>
      <c r="J35" s="409">
        <f t="shared" si="17"/>
        <v>0</v>
      </c>
      <c r="K35" s="409">
        <f t="shared" si="17"/>
        <v>0</v>
      </c>
      <c r="L35" s="410">
        <f t="shared" si="17"/>
        <v>0</v>
      </c>
      <c r="M35" s="410">
        <f t="shared" si="17"/>
        <v>0</v>
      </c>
      <c r="N35" s="410">
        <f t="shared" si="17"/>
        <v>0</v>
      </c>
      <c r="O35" s="410">
        <f t="shared" si="17"/>
        <v>0</v>
      </c>
      <c r="P35" s="410">
        <f t="shared" si="17"/>
        <v>0</v>
      </c>
      <c r="Q35" s="410">
        <f t="shared" si="17"/>
        <v>0</v>
      </c>
      <c r="R35" s="410">
        <f t="shared" ref="R35:Y37" si="18">SUM(AO35)</f>
        <v>0</v>
      </c>
      <c r="S35" s="410">
        <f t="shared" si="18"/>
        <v>0</v>
      </c>
      <c r="T35" s="410">
        <f t="shared" si="18"/>
        <v>0</v>
      </c>
      <c r="U35" s="410">
        <f t="shared" si="18"/>
        <v>0</v>
      </c>
      <c r="V35" s="410">
        <f t="shared" si="18"/>
        <v>0</v>
      </c>
      <c r="W35" s="410">
        <f t="shared" si="18"/>
        <v>0</v>
      </c>
      <c r="X35" s="410">
        <f t="shared" si="18"/>
        <v>0</v>
      </c>
      <c r="Y35" s="410">
        <f t="shared" si="18"/>
        <v>0</v>
      </c>
      <c r="Z35" s="410">
        <f t="shared" ref="Z35:AI37" si="19">IFERROR((Z$18/$G$18)*$G35,"0")</f>
        <v>0</v>
      </c>
      <c r="AA35" s="410">
        <f t="shared" si="19"/>
        <v>0</v>
      </c>
      <c r="AB35" s="410">
        <f t="shared" si="19"/>
        <v>0</v>
      </c>
      <c r="AC35" s="410">
        <f t="shared" si="19"/>
        <v>0</v>
      </c>
      <c r="AD35" s="410">
        <f t="shared" si="19"/>
        <v>0</v>
      </c>
      <c r="AE35" s="408">
        <f t="shared" si="19"/>
        <v>0</v>
      </c>
      <c r="AF35" s="409">
        <f t="shared" si="19"/>
        <v>0</v>
      </c>
      <c r="AG35" s="409">
        <f t="shared" si="19"/>
        <v>0</v>
      </c>
      <c r="AH35" s="409">
        <f t="shared" si="19"/>
        <v>0</v>
      </c>
      <c r="AI35" s="410">
        <f t="shared" si="19"/>
        <v>0</v>
      </c>
      <c r="AJ35" s="410">
        <f t="shared" ref="AJ35:AV37" si="20">IFERROR((AJ$18/$G$18)*$G35,"0")</f>
        <v>0</v>
      </c>
      <c r="AK35" s="410">
        <f t="shared" si="20"/>
        <v>0</v>
      </c>
      <c r="AL35" s="410">
        <f t="shared" si="20"/>
        <v>0</v>
      </c>
      <c r="AM35" s="410">
        <f t="shared" si="20"/>
        <v>0</v>
      </c>
      <c r="AN35" s="410">
        <f t="shared" si="20"/>
        <v>0</v>
      </c>
      <c r="AO35" s="410">
        <f t="shared" si="20"/>
        <v>0</v>
      </c>
      <c r="AP35" s="410">
        <f t="shared" si="20"/>
        <v>0</v>
      </c>
      <c r="AQ35" s="410">
        <f t="shared" si="20"/>
        <v>0</v>
      </c>
      <c r="AR35" s="410">
        <f t="shared" si="20"/>
        <v>0</v>
      </c>
      <c r="AS35" s="410">
        <f t="shared" si="20"/>
        <v>0</v>
      </c>
      <c r="AT35" s="410">
        <f t="shared" si="20"/>
        <v>0</v>
      </c>
      <c r="AU35" s="410">
        <f t="shared" si="20"/>
        <v>0</v>
      </c>
      <c r="AV35" s="411">
        <f t="shared" si="20"/>
        <v>0</v>
      </c>
    </row>
    <row r="36" spans="2:48" s="192" customFormat="1" ht="12.75" x14ac:dyDescent="0.2">
      <c r="B36" s="148" t="s">
        <v>113</v>
      </c>
      <c r="C36" s="149" t="s">
        <v>114</v>
      </c>
      <c r="D36" s="381"/>
      <c r="E36" s="381"/>
      <c r="F36" s="381"/>
      <c r="G36" s="407">
        <f>'Priedas 5'!$K$29</f>
        <v>0</v>
      </c>
      <c r="H36" s="408">
        <f t="shared" si="17"/>
        <v>0</v>
      </c>
      <c r="I36" s="409">
        <f t="shared" si="17"/>
        <v>0</v>
      </c>
      <c r="J36" s="409">
        <f t="shared" si="17"/>
        <v>0</v>
      </c>
      <c r="K36" s="409">
        <f t="shared" si="17"/>
        <v>0</v>
      </c>
      <c r="L36" s="410">
        <f t="shared" si="17"/>
        <v>0</v>
      </c>
      <c r="M36" s="410">
        <f t="shared" si="17"/>
        <v>0</v>
      </c>
      <c r="N36" s="410">
        <f t="shared" si="17"/>
        <v>0</v>
      </c>
      <c r="O36" s="410">
        <f t="shared" si="17"/>
        <v>0</v>
      </c>
      <c r="P36" s="410">
        <f t="shared" si="17"/>
        <v>0</v>
      </c>
      <c r="Q36" s="410">
        <f t="shared" si="17"/>
        <v>0</v>
      </c>
      <c r="R36" s="410">
        <f t="shared" si="18"/>
        <v>0</v>
      </c>
      <c r="S36" s="410">
        <f t="shared" si="18"/>
        <v>0</v>
      </c>
      <c r="T36" s="410">
        <f t="shared" si="18"/>
        <v>0</v>
      </c>
      <c r="U36" s="410">
        <f t="shared" si="18"/>
        <v>0</v>
      </c>
      <c r="V36" s="410">
        <f t="shared" si="18"/>
        <v>0</v>
      </c>
      <c r="W36" s="410">
        <f t="shared" si="18"/>
        <v>0</v>
      </c>
      <c r="X36" s="410">
        <f t="shared" si="18"/>
        <v>0</v>
      </c>
      <c r="Y36" s="410">
        <f t="shared" si="18"/>
        <v>0</v>
      </c>
      <c r="Z36" s="410">
        <f t="shared" si="19"/>
        <v>0</v>
      </c>
      <c r="AA36" s="410">
        <f t="shared" si="19"/>
        <v>0</v>
      </c>
      <c r="AB36" s="410">
        <f t="shared" si="19"/>
        <v>0</v>
      </c>
      <c r="AC36" s="410">
        <f t="shared" si="19"/>
        <v>0</v>
      </c>
      <c r="AD36" s="410">
        <f t="shared" si="19"/>
        <v>0</v>
      </c>
      <c r="AE36" s="408">
        <f t="shared" si="19"/>
        <v>0</v>
      </c>
      <c r="AF36" s="409">
        <f t="shared" si="19"/>
        <v>0</v>
      </c>
      <c r="AG36" s="409">
        <f t="shared" si="19"/>
        <v>0</v>
      </c>
      <c r="AH36" s="409">
        <f t="shared" si="19"/>
        <v>0</v>
      </c>
      <c r="AI36" s="410">
        <f t="shared" si="19"/>
        <v>0</v>
      </c>
      <c r="AJ36" s="410">
        <f t="shared" si="20"/>
        <v>0</v>
      </c>
      <c r="AK36" s="410">
        <f t="shared" si="20"/>
        <v>0</v>
      </c>
      <c r="AL36" s="410">
        <f t="shared" si="20"/>
        <v>0</v>
      </c>
      <c r="AM36" s="410">
        <f t="shared" si="20"/>
        <v>0</v>
      </c>
      <c r="AN36" s="410">
        <f t="shared" si="20"/>
        <v>0</v>
      </c>
      <c r="AO36" s="410">
        <f t="shared" si="20"/>
        <v>0</v>
      </c>
      <c r="AP36" s="410">
        <f t="shared" si="20"/>
        <v>0</v>
      </c>
      <c r="AQ36" s="410">
        <f t="shared" si="20"/>
        <v>0</v>
      </c>
      <c r="AR36" s="410">
        <f t="shared" si="20"/>
        <v>0</v>
      </c>
      <c r="AS36" s="410">
        <f t="shared" si="20"/>
        <v>0</v>
      </c>
      <c r="AT36" s="410">
        <f t="shared" si="20"/>
        <v>0</v>
      </c>
      <c r="AU36" s="410">
        <f t="shared" si="20"/>
        <v>0</v>
      </c>
      <c r="AV36" s="411">
        <f t="shared" si="20"/>
        <v>0</v>
      </c>
    </row>
    <row r="37" spans="2:48" s="192" customFormat="1" ht="12.75" customHeight="1" x14ac:dyDescent="0.2">
      <c r="B37" s="148" t="s">
        <v>115</v>
      </c>
      <c r="C37" s="805" t="str">
        <f>'Priedas 5'!$C$30</f>
        <v>Kitos sąnaudos, susijusios su vandens TR įsigijimu (nurodyti)</v>
      </c>
      <c r="D37" s="596"/>
      <c r="E37" s="596"/>
      <c r="F37" s="748"/>
      <c r="G37" s="407">
        <f>'Priedas 5'!$K$30</f>
        <v>0</v>
      </c>
      <c r="H37" s="408">
        <f t="shared" si="17"/>
        <v>0</v>
      </c>
      <c r="I37" s="409">
        <f t="shared" si="17"/>
        <v>0</v>
      </c>
      <c r="J37" s="409">
        <f t="shared" si="17"/>
        <v>0</v>
      </c>
      <c r="K37" s="409">
        <f t="shared" si="17"/>
        <v>0</v>
      </c>
      <c r="L37" s="410">
        <f t="shared" si="17"/>
        <v>0</v>
      </c>
      <c r="M37" s="410">
        <f t="shared" si="17"/>
        <v>0</v>
      </c>
      <c r="N37" s="410">
        <f t="shared" si="17"/>
        <v>0</v>
      </c>
      <c r="O37" s="410">
        <f t="shared" si="17"/>
        <v>0</v>
      </c>
      <c r="P37" s="410">
        <f t="shared" si="17"/>
        <v>0</v>
      </c>
      <c r="Q37" s="410">
        <f t="shared" si="17"/>
        <v>0</v>
      </c>
      <c r="R37" s="410">
        <f t="shared" si="18"/>
        <v>0</v>
      </c>
      <c r="S37" s="410">
        <f t="shared" si="18"/>
        <v>0</v>
      </c>
      <c r="T37" s="410">
        <f t="shared" si="18"/>
        <v>0</v>
      </c>
      <c r="U37" s="410">
        <f t="shared" si="18"/>
        <v>0</v>
      </c>
      <c r="V37" s="410">
        <f t="shared" si="18"/>
        <v>0</v>
      </c>
      <c r="W37" s="410">
        <f t="shared" si="18"/>
        <v>0</v>
      </c>
      <c r="X37" s="410">
        <f t="shared" si="18"/>
        <v>0</v>
      </c>
      <c r="Y37" s="410">
        <f t="shared" si="18"/>
        <v>0</v>
      </c>
      <c r="Z37" s="410">
        <f t="shared" si="19"/>
        <v>0</v>
      </c>
      <c r="AA37" s="410">
        <f t="shared" si="19"/>
        <v>0</v>
      </c>
      <c r="AB37" s="410">
        <f t="shared" si="19"/>
        <v>0</v>
      </c>
      <c r="AC37" s="410">
        <f t="shared" si="19"/>
        <v>0</v>
      </c>
      <c r="AD37" s="410">
        <f t="shared" si="19"/>
        <v>0</v>
      </c>
      <c r="AE37" s="408">
        <f t="shared" si="19"/>
        <v>0</v>
      </c>
      <c r="AF37" s="409">
        <f t="shared" si="19"/>
        <v>0</v>
      </c>
      <c r="AG37" s="409">
        <f t="shared" si="19"/>
        <v>0</v>
      </c>
      <c r="AH37" s="409">
        <f t="shared" si="19"/>
        <v>0</v>
      </c>
      <c r="AI37" s="410">
        <f t="shared" si="19"/>
        <v>0</v>
      </c>
      <c r="AJ37" s="410">
        <f t="shared" si="20"/>
        <v>0</v>
      </c>
      <c r="AK37" s="410">
        <f t="shared" si="20"/>
        <v>0</v>
      </c>
      <c r="AL37" s="410">
        <f t="shared" si="20"/>
        <v>0</v>
      </c>
      <c r="AM37" s="410">
        <f t="shared" si="20"/>
        <v>0</v>
      </c>
      <c r="AN37" s="410">
        <f t="shared" si="20"/>
        <v>0</v>
      </c>
      <c r="AO37" s="410">
        <f t="shared" si="20"/>
        <v>0</v>
      </c>
      <c r="AP37" s="410">
        <f t="shared" si="20"/>
        <v>0</v>
      </c>
      <c r="AQ37" s="410">
        <f t="shared" si="20"/>
        <v>0</v>
      </c>
      <c r="AR37" s="410">
        <f t="shared" si="20"/>
        <v>0</v>
      </c>
      <c r="AS37" s="410">
        <f t="shared" si="20"/>
        <v>0</v>
      </c>
      <c r="AT37" s="410">
        <f t="shared" si="20"/>
        <v>0</v>
      </c>
      <c r="AU37" s="410">
        <f t="shared" si="20"/>
        <v>0</v>
      </c>
      <c r="AV37" s="411">
        <f t="shared" si="20"/>
        <v>0</v>
      </c>
    </row>
    <row r="38" spans="2:48" s="192" customFormat="1" ht="12.75" customHeight="1" x14ac:dyDescent="0.2">
      <c r="B38" s="155" t="s">
        <v>117</v>
      </c>
      <c r="C38" s="602" t="s">
        <v>118</v>
      </c>
      <c r="D38" s="600"/>
      <c r="E38" s="600"/>
      <c r="F38" s="749"/>
      <c r="G38" s="233">
        <f>'Priedas 5'!$K$31</f>
        <v>0</v>
      </c>
      <c r="H38" s="227">
        <f t="shared" ref="H38:AV38" si="21">SUM(H39:H41)</f>
        <v>0</v>
      </c>
      <c r="I38" s="179">
        <f t="shared" si="21"/>
        <v>0</v>
      </c>
      <c r="J38" s="179">
        <f t="shared" si="21"/>
        <v>0</v>
      </c>
      <c r="K38" s="179">
        <f t="shared" si="21"/>
        <v>0</v>
      </c>
      <c r="L38" s="183">
        <f t="shared" si="21"/>
        <v>0</v>
      </c>
      <c r="M38" s="183">
        <f t="shared" si="21"/>
        <v>0</v>
      </c>
      <c r="N38" s="183">
        <f t="shared" si="21"/>
        <v>0</v>
      </c>
      <c r="O38" s="183">
        <f t="shared" si="21"/>
        <v>0</v>
      </c>
      <c r="P38" s="183">
        <f t="shared" si="21"/>
        <v>0</v>
      </c>
      <c r="Q38" s="183">
        <f t="shared" si="21"/>
        <v>0</v>
      </c>
      <c r="R38" s="183">
        <f t="shared" si="21"/>
        <v>0</v>
      </c>
      <c r="S38" s="183">
        <f t="shared" si="21"/>
        <v>0</v>
      </c>
      <c r="T38" s="183">
        <f t="shared" si="21"/>
        <v>0</v>
      </c>
      <c r="U38" s="183">
        <f t="shared" si="21"/>
        <v>0</v>
      </c>
      <c r="V38" s="183">
        <f t="shared" si="21"/>
        <v>0</v>
      </c>
      <c r="W38" s="183">
        <f t="shared" si="21"/>
        <v>0</v>
      </c>
      <c r="X38" s="183">
        <f t="shared" si="21"/>
        <v>0</v>
      </c>
      <c r="Y38" s="183">
        <f t="shared" si="21"/>
        <v>0</v>
      </c>
      <c r="Z38" s="183">
        <f t="shared" si="21"/>
        <v>0</v>
      </c>
      <c r="AA38" s="183">
        <f t="shared" si="21"/>
        <v>0</v>
      </c>
      <c r="AB38" s="183">
        <f t="shared" si="21"/>
        <v>0</v>
      </c>
      <c r="AC38" s="183">
        <f t="shared" si="21"/>
        <v>0</v>
      </c>
      <c r="AD38" s="183">
        <f t="shared" si="21"/>
        <v>0</v>
      </c>
      <c r="AE38" s="227">
        <f t="shared" si="21"/>
        <v>0</v>
      </c>
      <c r="AF38" s="179">
        <f t="shared" si="21"/>
        <v>0</v>
      </c>
      <c r="AG38" s="179">
        <f t="shared" si="21"/>
        <v>0</v>
      </c>
      <c r="AH38" s="179">
        <f t="shared" si="21"/>
        <v>0</v>
      </c>
      <c r="AI38" s="183">
        <f t="shared" si="21"/>
        <v>0</v>
      </c>
      <c r="AJ38" s="183">
        <f t="shared" si="21"/>
        <v>0</v>
      </c>
      <c r="AK38" s="183">
        <f t="shared" si="21"/>
        <v>0</v>
      </c>
      <c r="AL38" s="183">
        <f t="shared" si="21"/>
        <v>0</v>
      </c>
      <c r="AM38" s="183">
        <f t="shared" si="21"/>
        <v>0</v>
      </c>
      <c r="AN38" s="183">
        <f t="shared" si="21"/>
        <v>0</v>
      </c>
      <c r="AO38" s="183">
        <f t="shared" si="21"/>
        <v>0</v>
      </c>
      <c r="AP38" s="183">
        <f t="shared" si="21"/>
        <v>0</v>
      </c>
      <c r="AQ38" s="183">
        <f t="shared" si="21"/>
        <v>0</v>
      </c>
      <c r="AR38" s="183">
        <f t="shared" si="21"/>
        <v>0</v>
      </c>
      <c r="AS38" s="183">
        <f t="shared" si="21"/>
        <v>0</v>
      </c>
      <c r="AT38" s="183">
        <f t="shared" si="21"/>
        <v>0</v>
      </c>
      <c r="AU38" s="183">
        <f t="shared" si="21"/>
        <v>0</v>
      </c>
      <c r="AV38" s="228">
        <f t="shared" si="21"/>
        <v>0</v>
      </c>
    </row>
    <row r="39" spans="2:48" s="192" customFormat="1" ht="12.75" customHeight="1" x14ac:dyDescent="0.2">
      <c r="B39" s="148" t="s">
        <v>119</v>
      </c>
      <c r="C39" s="805" t="s">
        <v>120</v>
      </c>
      <c r="D39" s="596"/>
      <c r="E39" s="596"/>
      <c r="F39" s="748"/>
      <c r="G39" s="233">
        <f>'Priedas 5'!$K$32</f>
        <v>0</v>
      </c>
      <c r="H39" s="408">
        <f t="shared" ref="H39:Q41" si="22">SUM(AE39)</f>
        <v>0</v>
      </c>
      <c r="I39" s="409">
        <f t="shared" si="22"/>
        <v>0</v>
      </c>
      <c r="J39" s="409">
        <f t="shared" si="22"/>
        <v>0</v>
      </c>
      <c r="K39" s="409">
        <f t="shared" si="22"/>
        <v>0</v>
      </c>
      <c r="L39" s="410">
        <f t="shared" si="22"/>
        <v>0</v>
      </c>
      <c r="M39" s="410">
        <f t="shared" si="22"/>
        <v>0</v>
      </c>
      <c r="N39" s="410">
        <f t="shared" si="22"/>
        <v>0</v>
      </c>
      <c r="O39" s="410">
        <f t="shared" si="22"/>
        <v>0</v>
      </c>
      <c r="P39" s="410">
        <f t="shared" si="22"/>
        <v>0</v>
      </c>
      <c r="Q39" s="410">
        <f t="shared" si="22"/>
        <v>0</v>
      </c>
      <c r="R39" s="410">
        <f t="shared" ref="R39:Y41" si="23">SUM(AO39)</f>
        <v>0</v>
      </c>
      <c r="S39" s="410">
        <f t="shared" si="23"/>
        <v>0</v>
      </c>
      <c r="T39" s="410">
        <f t="shared" si="23"/>
        <v>0</v>
      </c>
      <c r="U39" s="410">
        <f t="shared" si="23"/>
        <v>0</v>
      </c>
      <c r="V39" s="410">
        <f t="shared" si="23"/>
        <v>0</v>
      </c>
      <c r="W39" s="410">
        <f t="shared" si="23"/>
        <v>0</v>
      </c>
      <c r="X39" s="410">
        <f t="shared" si="23"/>
        <v>0</v>
      </c>
      <c r="Y39" s="410">
        <f t="shared" si="23"/>
        <v>0</v>
      </c>
      <c r="Z39" s="410">
        <f t="shared" ref="Z39:AI41" si="24">IFERROR((Z$18/$G$18)*$G39,"0")</f>
        <v>0</v>
      </c>
      <c r="AA39" s="410">
        <f t="shared" si="24"/>
        <v>0</v>
      </c>
      <c r="AB39" s="410">
        <f t="shared" si="24"/>
        <v>0</v>
      </c>
      <c r="AC39" s="410">
        <f t="shared" si="24"/>
        <v>0</v>
      </c>
      <c r="AD39" s="410">
        <f t="shared" si="24"/>
        <v>0</v>
      </c>
      <c r="AE39" s="408">
        <f t="shared" si="24"/>
        <v>0</v>
      </c>
      <c r="AF39" s="409">
        <f t="shared" si="24"/>
        <v>0</v>
      </c>
      <c r="AG39" s="409">
        <f t="shared" si="24"/>
        <v>0</v>
      </c>
      <c r="AH39" s="409">
        <f t="shared" si="24"/>
        <v>0</v>
      </c>
      <c r="AI39" s="410">
        <f t="shared" si="24"/>
        <v>0</v>
      </c>
      <c r="AJ39" s="410">
        <f t="shared" ref="AJ39:AV41" si="25">IFERROR((AJ$18/$G$18)*$G39,"0")</f>
        <v>0</v>
      </c>
      <c r="AK39" s="410">
        <f t="shared" si="25"/>
        <v>0</v>
      </c>
      <c r="AL39" s="410">
        <f t="shared" si="25"/>
        <v>0</v>
      </c>
      <c r="AM39" s="410">
        <f t="shared" si="25"/>
        <v>0</v>
      </c>
      <c r="AN39" s="410">
        <f t="shared" si="25"/>
        <v>0</v>
      </c>
      <c r="AO39" s="410">
        <f t="shared" si="25"/>
        <v>0</v>
      </c>
      <c r="AP39" s="410">
        <f t="shared" si="25"/>
        <v>0</v>
      </c>
      <c r="AQ39" s="410">
        <f t="shared" si="25"/>
        <v>0</v>
      </c>
      <c r="AR39" s="410">
        <f t="shared" si="25"/>
        <v>0</v>
      </c>
      <c r="AS39" s="410">
        <f t="shared" si="25"/>
        <v>0</v>
      </c>
      <c r="AT39" s="410">
        <f t="shared" si="25"/>
        <v>0</v>
      </c>
      <c r="AU39" s="410">
        <f t="shared" si="25"/>
        <v>0</v>
      </c>
      <c r="AV39" s="411">
        <f t="shared" si="25"/>
        <v>0</v>
      </c>
    </row>
    <row r="40" spans="2:48" s="192" customFormat="1" ht="12.75" customHeight="1" x14ac:dyDescent="0.2">
      <c r="B40" s="148" t="s">
        <v>121</v>
      </c>
      <c r="C40" s="805" t="str">
        <f>'Priedas 5'!$C$33</f>
        <v>Kitos sąnaudos, susijusios su ATL įsigijimu (nurodyti)</v>
      </c>
      <c r="D40" s="596"/>
      <c r="E40" s="596"/>
      <c r="F40" s="748"/>
      <c r="G40" s="233">
        <f>'Priedas 5'!$K$33</f>
        <v>0</v>
      </c>
      <c r="H40" s="408">
        <f t="shared" si="22"/>
        <v>0</v>
      </c>
      <c r="I40" s="409">
        <f t="shared" si="22"/>
        <v>0</v>
      </c>
      <c r="J40" s="409">
        <f t="shared" si="22"/>
        <v>0</v>
      </c>
      <c r="K40" s="409">
        <f t="shared" si="22"/>
        <v>0</v>
      </c>
      <c r="L40" s="410">
        <f t="shared" si="22"/>
        <v>0</v>
      </c>
      <c r="M40" s="410">
        <f t="shared" si="22"/>
        <v>0</v>
      </c>
      <c r="N40" s="410">
        <f t="shared" si="22"/>
        <v>0</v>
      </c>
      <c r="O40" s="410">
        <f t="shared" si="22"/>
        <v>0</v>
      </c>
      <c r="P40" s="410">
        <f t="shared" si="22"/>
        <v>0</v>
      </c>
      <c r="Q40" s="410">
        <f t="shared" si="22"/>
        <v>0</v>
      </c>
      <c r="R40" s="410">
        <f t="shared" si="23"/>
        <v>0</v>
      </c>
      <c r="S40" s="410">
        <f t="shared" si="23"/>
        <v>0</v>
      </c>
      <c r="T40" s="410">
        <f t="shared" si="23"/>
        <v>0</v>
      </c>
      <c r="U40" s="410">
        <f t="shared" si="23"/>
        <v>0</v>
      </c>
      <c r="V40" s="410">
        <f t="shared" si="23"/>
        <v>0</v>
      </c>
      <c r="W40" s="410">
        <f t="shared" si="23"/>
        <v>0</v>
      </c>
      <c r="X40" s="410">
        <f t="shared" si="23"/>
        <v>0</v>
      </c>
      <c r="Y40" s="410">
        <f t="shared" si="23"/>
        <v>0</v>
      </c>
      <c r="Z40" s="410">
        <f t="shared" si="24"/>
        <v>0</v>
      </c>
      <c r="AA40" s="410">
        <f t="shared" si="24"/>
        <v>0</v>
      </c>
      <c r="AB40" s="410">
        <f t="shared" si="24"/>
        <v>0</v>
      </c>
      <c r="AC40" s="410">
        <f t="shared" si="24"/>
        <v>0</v>
      </c>
      <c r="AD40" s="410">
        <f t="shared" si="24"/>
        <v>0</v>
      </c>
      <c r="AE40" s="408">
        <f t="shared" si="24"/>
        <v>0</v>
      </c>
      <c r="AF40" s="409">
        <f t="shared" si="24"/>
        <v>0</v>
      </c>
      <c r="AG40" s="409">
        <f t="shared" si="24"/>
        <v>0</v>
      </c>
      <c r="AH40" s="409">
        <f t="shared" si="24"/>
        <v>0</v>
      </c>
      <c r="AI40" s="410">
        <f t="shared" si="24"/>
        <v>0</v>
      </c>
      <c r="AJ40" s="410">
        <f t="shared" si="25"/>
        <v>0</v>
      </c>
      <c r="AK40" s="410">
        <f t="shared" si="25"/>
        <v>0</v>
      </c>
      <c r="AL40" s="410">
        <f t="shared" si="25"/>
        <v>0</v>
      </c>
      <c r="AM40" s="410">
        <f t="shared" si="25"/>
        <v>0</v>
      </c>
      <c r="AN40" s="410">
        <f t="shared" si="25"/>
        <v>0</v>
      </c>
      <c r="AO40" s="410">
        <f t="shared" si="25"/>
        <v>0</v>
      </c>
      <c r="AP40" s="410">
        <f t="shared" si="25"/>
        <v>0</v>
      </c>
      <c r="AQ40" s="410">
        <f t="shared" si="25"/>
        <v>0</v>
      </c>
      <c r="AR40" s="410">
        <f t="shared" si="25"/>
        <v>0</v>
      </c>
      <c r="AS40" s="410">
        <f t="shared" si="25"/>
        <v>0</v>
      </c>
      <c r="AT40" s="410">
        <f t="shared" si="25"/>
        <v>0</v>
      </c>
      <c r="AU40" s="410">
        <f t="shared" si="25"/>
        <v>0</v>
      </c>
      <c r="AV40" s="411">
        <f t="shared" si="25"/>
        <v>0</v>
      </c>
    </row>
    <row r="41" spans="2:48" s="192" customFormat="1" ht="12.75" customHeight="1" x14ac:dyDescent="0.2">
      <c r="B41" s="148" t="s">
        <v>123</v>
      </c>
      <c r="C41" s="805" t="str">
        <f>'Priedas 5'!$C$34</f>
        <v/>
      </c>
      <c r="D41" s="596"/>
      <c r="E41" s="596"/>
      <c r="F41" s="748"/>
      <c r="G41" s="233">
        <f>'Priedas 5'!$K$34</f>
        <v>0</v>
      </c>
      <c r="H41" s="408">
        <f t="shared" si="22"/>
        <v>0</v>
      </c>
      <c r="I41" s="409">
        <f t="shared" si="22"/>
        <v>0</v>
      </c>
      <c r="J41" s="409">
        <f t="shared" si="22"/>
        <v>0</v>
      </c>
      <c r="K41" s="409">
        <f t="shared" si="22"/>
        <v>0</v>
      </c>
      <c r="L41" s="410">
        <f t="shared" si="22"/>
        <v>0</v>
      </c>
      <c r="M41" s="410">
        <f t="shared" si="22"/>
        <v>0</v>
      </c>
      <c r="N41" s="410">
        <f t="shared" si="22"/>
        <v>0</v>
      </c>
      <c r="O41" s="410">
        <f t="shared" si="22"/>
        <v>0</v>
      </c>
      <c r="P41" s="410">
        <f t="shared" si="22"/>
        <v>0</v>
      </c>
      <c r="Q41" s="410">
        <f t="shared" si="22"/>
        <v>0</v>
      </c>
      <c r="R41" s="410">
        <f t="shared" si="23"/>
        <v>0</v>
      </c>
      <c r="S41" s="410">
        <f t="shared" si="23"/>
        <v>0</v>
      </c>
      <c r="T41" s="410">
        <f t="shared" si="23"/>
        <v>0</v>
      </c>
      <c r="U41" s="410">
        <f t="shared" si="23"/>
        <v>0</v>
      </c>
      <c r="V41" s="410">
        <f t="shared" si="23"/>
        <v>0</v>
      </c>
      <c r="W41" s="410">
        <f t="shared" si="23"/>
        <v>0</v>
      </c>
      <c r="X41" s="410">
        <f t="shared" si="23"/>
        <v>0</v>
      </c>
      <c r="Y41" s="410">
        <f t="shared" si="23"/>
        <v>0</v>
      </c>
      <c r="Z41" s="410">
        <f t="shared" si="24"/>
        <v>0</v>
      </c>
      <c r="AA41" s="410">
        <f t="shared" si="24"/>
        <v>0</v>
      </c>
      <c r="AB41" s="410">
        <f t="shared" si="24"/>
        <v>0</v>
      </c>
      <c r="AC41" s="410">
        <f t="shared" si="24"/>
        <v>0</v>
      </c>
      <c r="AD41" s="410">
        <f t="shared" si="24"/>
        <v>0</v>
      </c>
      <c r="AE41" s="408">
        <f t="shared" si="24"/>
        <v>0</v>
      </c>
      <c r="AF41" s="409">
        <f t="shared" si="24"/>
        <v>0</v>
      </c>
      <c r="AG41" s="409">
        <f t="shared" si="24"/>
        <v>0</v>
      </c>
      <c r="AH41" s="409">
        <f t="shared" si="24"/>
        <v>0</v>
      </c>
      <c r="AI41" s="410">
        <f t="shared" si="24"/>
        <v>0</v>
      </c>
      <c r="AJ41" s="410">
        <f t="shared" si="25"/>
        <v>0</v>
      </c>
      <c r="AK41" s="410">
        <f t="shared" si="25"/>
        <v>0</v>
      </c>
      <c r="AL41" s="410">
        <f t="shared" si="25"/>
        <v>0</v>
      </c>
      <c r="AM41" s="410">
        <f t="shared" si="25"/>
        <v>0</v>
      </c>
      <c r="AN41" s="410">
        <f t="shared" si="25"/>
        <v>0</v>
      </c>
      <c r="AO41" s="410">
        <f t="shared" si="25"/>
        <v>0</v>
      </c>
      <c r="AP41" s="410">
        <f t="shared" si="25"/>
        <v>0</v>
      </c>
      <c r="AQ41" s="410">
        <f t="shared" si="25"/>
        <v>0</v>
      </c>
      <c r="AR41" s="410">
        <f t="shared" si="25"/>
        <v>0</v>
      </c>
      <c r="AS41" s="410">
        <f t="shared" si="25"/>
        <v>0</v>
      </c>
      <c r="AT41" s="410">
        <f t="shared" si="25"/>
        <v>0</v>
      </c>
      <c r="AU41" s="410">
        <f t="shared" si="25"/>
        <v>0</v>
      </c>
      <c r="AV41" s="411">
        <f t="shared" si="25"/>
        <v>0</v>
      </c>
    </row>
    <row r="42" spans="2:48" s="192" customFormat="1" ht="12.75" customHeight="1" x14ac:dyDescent="0.2">
      <c r="B42" s="162" t="s">
        <v>124</v>
      </c>
      <c r="C42" s="589" t="s">
        <v>125</v>
      </c>
      <c r="D42" s="590"/>
      <c r="E42" s="590"/>
      <c r="F42" s="711"/>
      <c r="G42" s="233">
        <f>'Priedas 5'!$K$35</f>
        <v>0</v>
      </c>
      <c r="H42" s="227">
        <f t="shared" ref="H42:AV42" si="26">SUM(H43:H49)</f>
        <v>0</v>
      </c>
      <c r="I42" s="179">
        <f t="shared" si="26"/>
        <v>0</v>
      </c>
      <c r="J42" s="179">
        <f t="shared" si="26"/>
        <v>0</v>
      </c>
      <c r="K42" s="179">
        <f t="shared" si="26"/>
        <v>0</v>
      </c>
      <c r="L42" s="183">
        <f t="shared" si="26"/>
        <v>0</v>
      </c>
      <c r="M42" s="183">
        <f t="shared" si="26"/>
        <v>0</v>
      </c>
      <c r="N42" s="183">
        <f t="shared" si="26"/>
        <v>0</v>
      </c>
      <c r="O42" s="183">
        <f t="shared" si="26"/>
        <v>0</v>
      </c>
      <c r="P42" s="183">
        <f t="shared" si="26"/>
        <v>0</v>
      </c>
      <c r="Q42" s="183">
        <f t="shared" si="26"/>
        <v>0</v>
      </c>
      <c r="R42" s="183">
        <f t="shared" si="26"/>
        <v>0</v>
      </c>
      <c r="S42" s="183">
        <f t="shared" si="26"/>
        <v>0</v>
      </c>
      <c r="T42" s="183">
        <f t="shared" si="26"/>
        <v>0</v>
      </c>
      <c r="U42" s="183">
        <f t="shared" si="26"/>
        <v>0</v>
      </c>
      <c r="V42" s="183">
        <f t="shared" si="26"/>
        <v>0</v>
      </c>
      <c r="W42" s="183">
        <f t="shared" si="26"/>
        <v>0</v>
      </c>
      <c r="X42" s="183">
        <f t="shared" si="26"/>
        <v>0</v>
      </c>
      <c r="Y42" s="183">
        <f t="shared" si="26"/>
        <v>0</v>
      </c>
      <c r="Z42" s="183">
        <f t="shared" si="26"/>
        <v>0</v>
      </c>
      <c r="AA42" s="183">
        <f t="shared" si="26"/>
        <v>0</v>
      </c>
      <c r="AB42" s="183">
        <f t="shared" si="26"/>
        <v>0</v>
      </c>
      <c r="AC42" s="183">
        <f t="shared" si="26"/>
        <v>0</v>
      </c>
      <c r="AD42" s="183">
        <f t="shared" si="26"/>
        <v>0</v>
      </c>
      <c r="AE42" s="227">
        <f t="shared" si="26"/>
        <v>0</v>
      </c>
      <c r="AF42" s="179">
        <f t="shared" si="26"/>
        <v>0</v>
      </c>
      <c r="AG42" s="179">
        <f t="shared" si="26"/>
        <v>0</v>
      </c>
      <c r="AH42" s="179">
        <f t="shared" si="26"/>
        <v>0</v>
      </c>
      <c r="AI42" s="183">
        <f t="shared" si="26"/>
        <v>0</v>
      </c>
      <c r="AJ42" s="183">
        <f t="shared" si="26"/>
        <v>0</v>
      </c>
      <c r="AK42" s="183">
        <f t="shared" si="26"/>
        <v>0</v>
      </c>
      <c r="AL42" s="183">
        <f t="shared" si="26"/>
        <v>0</v>
      </c>
      <c r="AM42" s="183">
        <f t="shared" si="26"/>
        <v>0</v>
      </c>
      <c r="AN42" s="183">
        <f t="shared" si="26"/>
        <v>0</v>
      </c>
      <c r="AO42" s="183">
        <f t="shared" si="26"/>
        <v>0</v>
      </c>
      <c r="AP42" s="183">
        <f t="shared" si="26"/>
        <v>0</v>
      </c>
      <c r="AQ42" s="183">
        <f t="shared" si="26"/>
        <v>0</v>
      </c>
      <c r="AR42" s="183">
        <f t="shared" si="26"/>
        <v>0</v>
      </c>
      <c r="AS42" s="183">
        <f t="shared" si="26"/>
        <v>0</v>
      </c>
      <c r="AT42" s="183">
        <f t="shared" si="26"/>
        <v>0</v>
      </c>
      <c r="AU42" s="183">
        <f t="shared" si="26"/>
        <v>0</v>
      </c>
      <c r="AV42" s="228">
        <f t="shared" si="26"/>
        <v>0</v>
      </c>
    </row>
    <row r="43" spans="2:48" s="192" customFormat="1" ht="12.75" customHeight="1" x14ac:dyDescent="0.2">
      <c r="B43" s="163" t="s">
        <v>126</v>
      </c>
      <c r="C43" s="592" t="s">
        <v>127</v>
      </c>
      <c r="D43" s="582"/>
      <c r="E43" s="582"/>
      <c r="F43" s="642"/>
      <c r="G43" s="407">
        <f>'Priedas 5'!$K$36</f>
        <v>0</v>
      </c>
      <c r="H43" s="408">
        <f t="shared" ref="H43:Q49" si="27">SUM(AE43)</f>
        <v>0</v>
      </c>
      <c r="I43" s="409">
        <f t="shared" si="27"/>
        <v>0</v>
      </c>
      <c r="J43" s="409">
        <f t="shared" si="27"/>
        <v>0</v>
      </c>
      <c r="K43" s="409">
        <f t="shared" si="27"/>
        <v>0</v>
      </c>
      <c r="L43" s="410">
        <f t="shared" si="27"/>
        <v>0</v>
      </c>
      <c r="M43" s="410">
        <f t="shared" si="27"/>
        <v>0</v>
      </c>
      <c r="N43" s="410">
        <f t="shared" si="27"/>
        <v>0</v>
      </c>
      <c r="O43" s="410">
        <f t="shared" si="27"/>
        <v>0</v>
      </c>
      <c r="P43" s="410">
        <f t="shared" si="27"/>
        <v>0</v>
      </c>
      <c r="Q43" s="410">
        <f t="shared" si="27"/>
        <v>0</v>
      </c>
      <c r="R43" s="410">
        <f t="shared" ref="R43:Y49" si="28">SUM(AO43)</f>
        <v>0</v>
      </c>
      <c r="S43" s="410">
        <f t="shared" si="28"/>
        <v>0</v>
      </c>
      <c r="T43" s="410">
        <f t="shared" si="28"/>
        <v>0</v>
      </c>
      <c r="U43" s="410">
        <f t="shared" si="28"/>
        <v>0</v>
      </c>
      <c r="V43" s="410">
        <f t="shared" si="28"/>
        <v>0</v>
      </c>
      <c r="W43" s="410">
        <f t="shared" si="28"/>
        <v>0</v>
      </c>
      <c r="X43" s="410">
        <f t="shared" si="28"/>
        <v>0</v>
      </c>
      <c r="Y43" s="410">
        <f t="shared" si="28"/>
        <v>0</v>
      </c>
      <c r="Z43" s="410">
        <f t="shared" ref="Z43:AI49" si="29">IFERROR((Z$18/$G$18)*$G43,"0")</f>
        <v>0</v>
      </c>
      <c r="AA43" s="410">
        <f t="shared" si="29"/>
        <v>0</v>
      </c>
      <c r="AB43" s="410">
        <f t="shared" si="29"/>
        <v>0</v>
      </c>
      <c r="AC43" s="410">
        <f t="shared" si="29"/>
        <v>0</v>
      </c>
      <c r="AD43" s="410">
        <f t="shared" si="29"/>
        <v>0</v>
      </c>
      <c r="AE43" s="408">
        <f t="shared" si="29"/>
        <v>0</v>
      </c>
      <c r="AF43" s="409">
        <f t="shared" si="29"/>
        <v>0</v>
      </c>
      <c r="AG43" s="409">
        <f t="shared" si="29"/>
        <v>0</v>
      </c>
      <c r="AH43" s="409">
        <f t="shared" si="29"/>
        <v>0</v>
      </c>
      <c r="AI43" s="410">
        <f t="shared" si="29"/>
        <v>0</v>
      </c>
      <c r="AJ43" s="410">
        <f t="shared" ref="AJ43:AV49" si="30">IFERROR((AJ$18/$G$18)*$G43,"0")</f>
        <v>0</v>
      </c>
      <c r="AK43" s="410">
        <f t="shared" si="30"/>
        <v>0</v>
      </c>
      <c r="AL43" s="410">
        <f t="shared" si="30"/>
        <v>0</v>
      </c>
      <c r="AM43" s="410">
        <f t="shared" si="30"/>
        <v>0</v>
      </c>
      <c r="AN43" s="410">
        <f t="shared" si="30"/>
        <v>0</v>
      </c>
      <c r="AO43" s="410">
        <f t="shared" si="30"/>
        <v>0</v>
      </c>
      <c r="AP43" s="410">
        <f t="shared" si="30"/>
        <v>0</v>
      </c>
      <c r="AQ43" s="410">
        <f t="shared" si="30"/>
        <v>0</v>
      </c>
      <c r="AR43" s="410">
        <f t="shared" si="30"/>
        <v>0</v>
      </c>
      <c r="AS43" s="410">
        <f t="shared" si="30"/>
        <v>0</v>
      </c>
      <c r="AT43" s="410">
        <f t="shared" si="30"/>
        <v>0</v>
      </c>
      <c r="AU43" s="410">
        <f t="shared" si="30"/>
        <v>0</v>
      </c>
      <c r="AV43" s="411">
        <f t="shared" si="30"/>
        <v>0</v>
      </c>
    </row>
    <row r="44" spans="2:48" s="192" customFormat="1" ht="12.75" customHeight="1" x14ac:dyDescent="0.2">
      <c r="B44" s="163" t="s">
        <v>128</v>
      </c>
      <c r="C44" s="592" t="s">
        <v>129</v>
      </c>
      <c r="D44" s="582"/>
      <c r="E44" s="582"/>
      <c r="F44" s="642"/>
      <c r="G44" s="407">
        <f>'Priedas 5'!$K$37</f>
        <v>0</v>
      </c>
      <c r="H44" s="408">
        <f t="shared" si="27"/>
        <v>0</v>
      </c>
      <c r="I44" s="409">
        <f t="shared" si="27"/>
        <v>0</v>
      </c>
      <c r="J44" s="409">
        <f t="shared" si="27"/>
        <v>0</v>
      </c>
      <c r="K44" s="409">
        <f t="shared" si="27"/>
        <v>0</v>
      </c>
      <c r="L44" s="410">
        <f t="shared" si="27"/>
        <v>0</v>
      </c>
      <c r="M44" s="410">
        <f t="shared" si="27"/>
        <v>0</v>
      </c>
      <c r="N44" s="410">
        <f t="shared" si="27"/>
        <v>0</v>
      </c>
      <c r="O44" s="410">
        <f t="shared" si="27"/>
        <v>0</v>
      </c>
      <c r="P44" s="410">
        <f t="shared" si="27"/>
        <v>0</v>
      </c>
      <c r="Q44" s="410">
        <f t="shared" si="27"/>
        <v>0</v>
      </c>
      <c r="R44" s="410">
        <f t="shared" si="28"/>
        <v>0</v>
      </c>
      <c r="S44" s="410">
        <f t="shared" si="28"/>
        <v>0</v>
      </c>
      <c r="T44" s="410">
        <f t="shared" si="28"/>
        <v>0</v>
      </c>
      <c r="U44" s="410">
        <f t="shared" si="28"/>
        <v>0</v>
      </c>
      <c r="V44" s="410">
        <f t="shared" si="28"/>
        <v>0</v>
      </c>
      <c r="W44" s="410">
        <f t="shared" si="28"/>
        <v>0</v>
      </c>
      <c r="X44" s="410">
        <f t="shared" si="28"/>
        <v>0</v>
      </c>
      <c r="Y44" s="410">
        <f t="shared" si="28"/>
        <v>0</v>
      </c>
      <c r="Z44" s="410">
        <f t="shared" si="29"/>
        <v>0</v>
      </c>
      <c r="AA44" s="410">
        <f t="shared" si="29"/>
        <v>0</v>
      </c>
      <c r="AB44" s="410">
        <f t="shared" si="29"/>
        <v>0</v>
      </c>
      <c r="AC44" s="410">
        <f t="shared" si="29"/>
        <v>0</v>
      </c>
      <c r="AD44" s="410">
        <f t="shared" si="29"/>
        <v>0</v>
      </c>
      <c r="AE44" s="408">
        <f t="shared" si="29"/>
        <v>0</v>
      </c>
      <c r="AF44" s="409">
        <f t="shared" si="29"/>
        <v>0</v>
      </c>
      <c r="AG44" s="409">
        <f t="shared" si="29"/>
        <v>0</v>
      </c>
      <c r="AH44" s="409">
        <f t="shared" si="29"/>
        <v>0</v>
      </c>
      <c r="AI44" s="410">
        <f t="shared" si="29"/>
        <v>0</v>
      </c>
      <c r="AJ44" s="410">
        <f t="shared" si="30"/>
        <v>0</v>
      </c>
      <c r="AK44" s="410">
        <f t="shared" si="30"/>
        <v>0</v>
      </c>
      <c r="AL44" s="410">
        <f t="shared" si="30"/>
        <v>0</v>
      </c>
      <c r="AM44" s="410">
        <f t="shared" si="30"/>
        <v>0</v>
      </c>
      <c r="AN44" s="410">
        <f t="shared" si="30"/>
        <v>0</v>
      </c>
      <c r="AO44" s="410">
        <f t="shared" si="30"/>
        <v>0</v>
      </c>
      <c r="AP44" s="410">
        <f t="shared" si="30"/>
        <v>0</v>
      </c>
      <c r="AQ44" s="410">
        <f t="shared" si="30"/>
        <v>0</v>
      </c>
      <c r="AR44" s="410">
        <f t="shared" si="30"/>
        <v>0</v>
      </c>
      <c r="AS44" s="410">
        <f t="shared" si="30"/>
        <v>0</v>
      </c>
      <c r="AT44" s="410">
        <f t="shared" si="30"/>
        <v>0</v>
      </c>
      <c r="AU44" s="410">
        <f t="shared" si="30"/>
        <v>0</v>
      </c>
      <c r="AV44" s="411">
        <f t="shared" si="30"/>
        <v>0</v>
      </c>
    </row>
    <row r="45" spans="2:48" s="192" customFormat="1" ht="12.75" customHeight="1" x14ac:dyDescent="0.2">
      <c r="B45" s="163" t="s">
        <v>130</v>
      </c>
      <c r="C45" s="149" t="s">
        <v>131</v>
      </c>
      <c r="D45" s="159"/>
      <c r="E45" s="159"/>
      <c r="F45" s="160"/>
      <c r="G45" s="407">
        <f>'Priedas 5'!$K$38</f>
        <v>0</v>
      </c>
      <c r="H45" s="408">
        <f t="shared" si="27"/>
        <v>0</v>
      </c>
      <c r="I45" s="409">
        <f t="shared" si="27"/>
        <v>0</v>
      </c>
      <c r="J45" s="409">
        <f t="shared" si="27"/>
        <v>0</v>
      </c>
      <c r="K45" s="409">
        <f t="shared" si="27"/>
        <v>0</v>
      </c>
      <c r="L45" s="410">
        <f t="shared" si="27"/>
        <v>0</v>
      </c>
      <c r="M45" s="410">
        <f t="shared" si="27"/>
        <v>0</v>
      </c>
      <c r="N45" s="410">
        <f t="shared" si="27"/>
        <v>0</v>
      </c>
      <c r="O45" s="410">
        <f t="shared" si="27"/>
        <v>0</v>
      </c>
      <c r="P45" s="410">
        <f t="shared" si="27"/>
        <v>0</v>
      </c>
      <c r="Q45" s="410">
        <f t="shared" si="27"/>
        <v>0</v>
      </c>
      <c r="R45" s="410">
        <f t="shared" si="28"/>
        <v>0</v>
      </c>
      <c r="S45" s="410">
        <f t="shared" si="28"/>
        <v>0</v>
      </c>
      <c r="T45" s="410">
        <f t="shared" si="28"/>
        <v>0</v>
      </c>
      <c r="U45" s="410">
        <f t="shared" si="28"/>
        <v>0</v>
      </c>
      <c r="V45" s="410">
        <f t="shared" si="28"/>
        <v>0</v>
      </c>
      <c r="W45" s="410">
        <f t="shared" si="28"/>
        <v>0</v>
      </c>
      <c r="X45" s="410">
        <f t="shared" si="28"/>
        <v>0</v>
      </c>
      <c r="Y45" s="410">
        <f t="shared" si="28"/>
        <v>0</v>
      </c>
      <c r="Z45" s="410">
        <f t="shared" si="29"/>
        <v>0</v>
      </c>
      <c r="AA45" s="410">
        <f t="shared" si="29"/>
        <v>0</v>
      </c>
      <c r="AB45" s="410">
        <f t="shared" si="29"/>
        <v>0</v>
      </c>
      <c r="AC45" s="410">
        <f t="shared" si="29"/>
        <v>0</v>
      </c>
      <c r="AD45" s="410">
        <f t="shared" si="29"/>
        <v>0</v>
      </c>
      <c r="AE45" s="408">
        <f t="shared" si="29"/>
        <v>0</v>
      </c>
      <c r="AF45" s="409">
        <f t="shared" si="29"/>
        <v>0</v>
      </c>
      <c r="AG45" s="409">
        <f t="shared" si="29"/>
        <v>0</v>
      </c>
      <c r="AH45" s="409">
        <f t="shared" si="29"/>
        <v>0</v>
      </c>
      <c r="AI45" s="410">
        <f t="shared" si="29"/>
        <v>0</v>
      </c>
      <c r="AJ45" s="410">
        <f t="shared" si="30"/>
        <v>0</v>
      </c>
      <c r="AK45" s="410">
        <f t="shared" si="30"/>
        <v>0</v>
      </c>
      <c r="AL45" s="410">
        <f t="shared" si="30"/>
        <v>0</v>
      </c>
      <c r="AM45" s="410">
        <f t="shared" si="30"/>
        <v>0</v>
      </c>
      <c r="AN45" s="410">
        <f t="shared" si="30"/>
        <v>0</v>
      </c>
      <c r="AO45" s="410">
        <f t="shared" si="30"/>
        <v>0</v>
      </c>
      <c r="AP45" s="410">
        <f t="shared" si="30"/>
        <v>0</v>
      </c>
      <c r="AQ45" s="410">
        <f t="shared" si="30"/>
        <v>0</v>
      </c>
      <c r="AR45" s="410">
        <f t="shared" si="30"/>
        <v>0</v>
      </c>
      <c r="AS45" s="410">
        <f t="shared" si="30"/>
        <v>0</v>
      </c>
      <c r="AT45" s="410">
        <f t="shared" si="30"/>
        <v>0</v>
      </c>
      <c r="AU45" s="410">
        <f t="shared" si="30"/>
        <v>0</v>
      </c>
      <c r="AV45" s="411">
        <f t="shared" si="30"/>
        <v>0</v>
      </c>
    </row>
    <row r="46" spans="2:48" s="192" customFormat="1" ht="12.75" customHeight="1" x14ac:dyDescent="0.2">
      <c r="B46" s="163" t="s">
        <v>132</v>
      </c>
      <c r="C46" s="592" t="s">
        <v>133</v>
      </c>
      <c r="D46" s="582"/>
      <c r="E46" s="582"/>
      <c r="F46" s="642"/>
      <c r="G46" s="407">
        <f>'Priedas 5'!$K$39</f>
        <v>0</v>
      </c>
      <c r="H46" s="408">
        <f t="shared" si="27"/>
        <v>0</v>
      </c>
      <c r="I46" s="409">
        <f t="shared" si="27"/>
        <v>0</v>
      </c>
      <c r="J46" s="409">
        <f t="shared" si="27"/>
        <v>0</v>
      </c>
      <c r="K46" s="409">
        <f t="shared" si="27"/>
        <v>0</v>
      </c>
      <c r="L46" s="410">
        <f t="shared" si="27"/>
        <v>0</v>
      </c>
      <c r="M46" s="410">
        <f t="shared" si="27"/>
        <v>0</v>
      </c>
      <c r="N46" s="410">
        <f t="shared" si="27"/>
        <v>0</v>
      </c>
      <c r="O46" s="410">
        <f t="shared" si="27"/>
        <v>0</v>
      </c>
      <c r="P46" s="410">
        <f t="shared" si="27"/>
        <v>0</v>
      </c>
      <c r="Q46" s="410">
        <f t="shared" si="27"/>
        <v>0</v>
      </c>
      <c r="R46" s="410">
        <f t="shared" si="28"/>
        <v>0</v>
      </c>
      <c r="S46" s="410">
        <f t="shared" si="28"/>
        <v>0</v>
      </c>
      <c r="T46" s="410">
        <f t="shared" si="28"/>
        <v>0</v>
      </c>
      <c r="U46" s="410">
        <f t="shared" si="28"/>
        <v>0</v>
      </c>
      <c r="V46" s="410">
        <f t="shared" si="28"/>
        <v>0</v>
      </c>
      <c r="W46" s="410">
        <f t="shared" si="28"/>
        <v>0</v>
      </c>
      <c r="X46" s="410">
        <f t="shared" si="28"/>
        <v>0</v>
      </c>
      <c r="Y46" s="410">
        <f t="shared" si="28"/>
        <v>0</v>
      </c>
      <c r="Z46" s="410">
        <f t="shared" si="29"/>
        <v>0</v>
      </c>
      <c r="AA46" s="410">
        <f t="shared" si="29"/>
        <v>0</v>
      </c>
      <c r="AB46" s="410">
        <f t="shared" si="29"/>
        <v>0</v>
      </c>
      <c r="AC46" s="410">
        <f t="shared" si="29"/>
        <v>0</v>
      </c>
      <c r="AD46" s="410">
        <f t="shared" si="29"/>
        <v>0</v>
      </c>
      <c r="AE46" s="408">
        <f t="shared" si="29"/>
        <v>0</v>
      </c>
      <c r="AF46" s="409">
        <f t="shared" si="29"/>
        <v>0</v>
      </c>
      <c r="AG46" s="409">
        <f t="shared" si="29"/>
        <v>0</v>
      </c>
      <c r="AH46" s="409">
        <f t="shared" si="29"/>
        <v>0</v>
      </c>
      <c r="AI46" s="410">
        <f t="shared" si="29"/>
        <v>0</v>
      </c>
      <c r="AJ46" s="410">
        <f t="shared" si="30"/>
        <v>0</v>
      </c>
      <c r="AK46" s="410">
        <f t="shared" si="30"/>
        <v>0</v>
      </c>
      <c r="AL46" s="410">
        <f t="shared" si="30"/>
        <v>0</v>
      </c>
      <c r="AM46" s="410">
        <f t="shared" si="30"/>
        <v>0</v>
      </c>
      <c r="AN46" s="410">
        <f t="shared" si="30"/>
        <v>0</v>
      </c>
      <c r="AO46" s="410">
        <f t="shared" si="30"/>
        <v>0</v>
      </c>
      <c r="AP46" s="410">
        <f t="shared" si="30"/>
        <v>0</v>
      </c>
      <c r="AQ46" s="410">
        <f t="shared" si="30"/>
        <v>0</v>
      </c>
      <c r="AR46" s="410">
        <f t="shared" si="30"/>
        <v>0</v>
      </c>
      <c r="AS46" s="410">
        <f t="shared" si="30"/>
        <v>0</v>
      </c>
      <c r="AT46" s="410">
        <f t="shared" si="30"/>
        <v>0</v>
      </c>
      <c r="AU46" s="410">
        <f t="shared" si="30"/>
        <v>0</v>
      </c>
      <c r="AV46" s="411">
        <f t="shared" si="30"/>
        <v>0</v>
      </c>
    </row>
    <row r="47" spans="2:48" s="192" customFormat="1" ht="12.75" customHeight="1" x14ac:dyDescent="0.2">
      <c r="B47" s="163" t="s">
        <v>134</v>
      </c>
      <c r="C47" s="149" t="s">
        <v>135</v>
      </c>
      <c r="D47" s="159"/>
      <c r="E47" s="159"/>
      <c r="F47" s="160"/>
      <c r="G47" s="407">
        <f>'Priedas 5'!$K$40</f>
        <v>0</v>
      </c>
      <c r="H47" s="408">
        <f t="shared" si="27"/>
        <v>0</v>
      </c>
      <c r="I47" s="409">
        <f t="shared" si="27"/>
        <v>0</v>
      </c>
      <c r="J47" s="409">
        <f t="shared" si="27"/>
        <v>0</v>
      </c>
      <c r="K47" s="409">
        <f t="shared" si="27"/>
        <v>0</v>
      </c>
      <c r="L47" s="410">
        <f t="shared" si="27"/>
        <v>0</v>
      </c>
      <c r="M47" s="410">
        <f t="shared" si="27"/>
        <v>0</v>
      </c>
      <c r="N47" s="410">
        <f t="shared" si="27"/>
        <v>0</v>
      </c>
      <c r="O47" s="410">
        <f t="shared" si="27"/>
        <v>0</v>
      </c>
      <c r="P47" s="410">
        <f t="shared" si="27"/>
        <v>0</v>
      </c>
      <c r="Q47" s="410">
        <f t="shared" si="27"/>
        <v>0</v>
      </c>
      <c r="R47" s="410">
        <f t="shared" si="28"/>
        <v>0</v>
      </c>
      <c r="S47" s="410">
        <f t="shared" si="28"/>
        <v>0</v>
      </c>
      <c r="T47" s="410">
        <f t="shared" si="28"/>
        <v>0</v>
      </c>
      <c r="U47" s="410">
        <f t="shared" si="28"/>
        <v>0</v>
      </c>
      <c r="V47" s="410">
        <f t="shared" si="28"/>
        <v>0</v>
      </c>
      <c r="W47" s="410">
        <f t="shared" si="28"/>
        <v>0</v>
      </c>
      <c r="X47" s="410">
        <f t="shared" si="28"/>
        <v>0</v>
      </c>
      <c r="Y47" s="410">
        <f t="shared" si="28"/>
        <v>0</v>
      </c>
      <c r="Z47" s="410">
        <f t="shared" si="29"/>
        <v>0</v>
      </c>
      <c r="AA47" s="410">
        <f t="shared" si="29"/>
        <v>0</v>
      </c>
      <c r="AB47" s="410">
        <f t="shared" si="29"/>
        <v>0</v>
      </c>
      <c r="AC47" s="410">
        <f t="shared" si="29"/>
        <v>0</v>
      </c>
      <c r="AD47" s="410">
        <f t="shared" si="29"/>
        <v>0</v>
      </c>
      <c r="AE47" s="408">
        <f t="shared" si="29"/>
        <v>0</v>
      </c>
      <c r="AF47" s="409">
        <f t="shared" si="29"/>
        <v>0</v>
      </c>
      <c r="AG47" s="409">
        <f t="shared" si="29"/>
        <v>0</v>
      </c>
      <c r="AH47" s="409">
        <f t="shared" si="29"/>
        <v>0</v>
      </c>
      <c r="AI47" s="410">
        <f t="shared" si="29"/>
        <v>0</v>
      </c>
      <c r="AJ47" s="410">
        <f t="shared" si="30"/>
        <v>0</v>
      </c>
      <c r="AK47" s="410">
        <f t="shared" si="30"/>
        <v>0</v>
      </c>
      <c r="AL47" s="410">
        <f t="shared" si="30"/>
        <v>0</v>
      </c>
      <c r="AM47" s="410">
        <f t="shared" si="30"/>
        <v>0</v>
      </c>
      <c r="AN47" s="410">
        <f t="shared" si="30"/>
        <v>0</v>
      </c>
      <c r="AO47" s="410">
        <f t="shared" si="30"/>
        <v>0</v>
      </c>
      <c r="AP47" s="410">
        <f t="shared" si="30"/>
        <v>0</v>
      </c>
      <c r="AQ47" s="410">
        <f t="shared" si="30"/>
        <v>0</v>
      </c>
      <c r="AR47" s="410">
        <f t="shared" si="30"/>
        <v>0</v>
      </c>
      <c r="AS47" s="410">
        <f t="shared" si="30"/>
        <v>0</v>
      </c>
      <c r="AT47" s="410">
        <f t="shared" si="30"/>
        <v>0</v>
      </c>
      <c r="AU47" s="410">
        <f t="shared" si="30"/>
        <v>0</v>
      </c>
      <c r="AV47" s="411">
        <f t="shared" si="30"/>
        <v>0</v>
      </c>
    </row>
    <row r="48" spans="2:48" s="192" customFormat="1" ht="12.75" x14ac:dyDescent="0.2">
      <c r="B48" s="163" t="s">
        <v>136</v>
      </c>
      <c r="C48" s="592" t="str">
        <f>'Priedas 5'!$C$41</f>
        <v>Kitos kintamosios sąnaudos (nurodyti)</v>
      </c>
      <c r="D48" s="582"/>
      <c r="E48" s="582"/>
      <c r="F48" s="642"/>
      <c r="G48" s="407">
        <f>'Priedas 5'!$K$41</f>
        <v>0</v>
      </c>
      <c r="H48" s="408">
        <f t="shared" si="27"/>
        <v>0</v>
      </c>
      <c r="I48" s="409">
        <f t="shared" si="27"/>
        <v>0</v>
      </c>
      <c r="J48" s="409">
        <f t="shared" si="27"/>
        <v>0</v>
      </c>
      <c r="K48" s="409">
        <f t="shared" si="27"/>
        <v>0</v>
      </c>
      <c r="L48" s="410">
        <f t="shared" si="27"/>
        <v>0</v>
      </c>
      <c r="M48" s="410">
        <f t="shared" si="27"/>
        <v>0</v>
      </c>
      <c r="N48" s="410">
        <f t="shared" si="27"/>
        <v>0</v>
      </c>
      <c r="O48" s="410">
        <f t="shared" si="27"/>
        <v>0</v>
      </c>
      <c r="P48" s="410">
        <f t="shared" si="27"/>
        <v>0</v>
      </c>
      <c r="Q48" s="410">
        <f t="shared" si="27"/>
        <v>0</v>
      </c>
      <c r="R48" s="410">
        <f t="shared" si="28"/>
        <v>0</v>
      </c>
      <c r="S48" s="410">
        <f t="shared" si="28"/>
        <v>0</v>
      </c>
      <c r="T48" s="410">
        <f t="shared" si="28"/>
        <v>0</v>
      </c>
      <c r="U48" s="410">
        <f t="shared" si="28"/>
        <v>0</v>
      </c>
      <c r="V48" s="410">
        <f t="shared" si="28"/>
        <v>0</v>
      </c>
      <c r="W48" s="410">
        <f t="shared" si="28"/>
        <v>0</v>
      </c>
      <c r="X48" s="410">
        <f t="shared" si="28"/>
        <v>0</v>
      </c>
      <c r="Y48" s="410">
        <f t="shared" si="28"/>
        <v>0</v>
      </c>
      <c r="Z48" s="410">
        <f t="shared" si="29"/>
        <v>0</v>
      </c>
      <c r="AA48" s="410">
        <f t="shared" si="29"/>
        <v>0</v>
      </c>
      <c r="AB48" s="410">
        <f t="shared" si="29"/>
        <v>0</v>
      </c>
      <c r="AC48" s="410">
        <f t="shared" si="29"/>
        <v>0</v>
      </c>
      <c r="AD48" s="410">
        <f t="shared" si="29"/>
        <v>0</v>
      </c>
      <c r="AE48" s="408">
        <f t="shared" si="29"/>
        <v>0</v>
      </c>
      <c r="AF48" s="409">
        <f t="shared" si="29"/>
        <v>0</v>
      </c>
      <c r="AG48" s="409">
        <f t="shared" si="29"/>
        <v>0</v>
      </c>
      <c r="AH48" s="409">
        <f t="shared" si="29"/>
        <v>0</v>
      </c>
      <c r="AI48" s="410">
        <f t="shared" si="29"/>
        <v>0</v>
      </c>
      <c r="AJ48" s="410">
        <f t="shared" si="30"/>
        <v>0</v>
      </c>
      <c r="AK48" s="410">
        <f t="shared" si="30"/>
        <v>0</v>
      </c>
      <c r="AL48" s="410">
        <f t="shared" si="30"/>
        <v>0</v>
      </c>
      <c r="AM48" s="410">
        <f t="shared" si="30"/>
        <v>0</v>
      </c>
      <c r="AN48" s="410">
        <f t="shared" si="30"/>
        <v>0</v>
      </c>
      <c r="AO48" s="410">
        <f t="shared" si="30"/>
        <v>0</v>
      </c>
      <c r="AP48" s="410">
        <f t="shared" si="30"/>
        <v>0</v>
      </c>
      <c r="AQ48" s="410">
        <f t="shared" si="30"/>
        <v>0</v>
      </c>
      <c r="AR48" s="410">
        <f t="shared" si="30"/>
        <v>0</v>
      </c>
      <c r="AS48" s="410">
        <f t="shared" si="30"/>
        <v>0</v>
      </c>
      <c r="AT48" s="410">
        <f t="shared" si="30"/>
        <v>0</v>
      </c>
      <c r="AU48" s="410">
        <f t="shared" si="30"/>
        <v>0</v>
      </c>
      <c r="AV48" s="411">
        <f t="shared" si="30"/>
        <v>0</v>
      </c>
    </row>
    <row r="49" spans="2:48" s="192" customFormat="1" ht="12.75" x14ac:dyDescent="0.2">
      <c r="B49" s="163" t="s">
        <v>138</v>
      </c>
      <c r="C49" s="592" t="str">
        <f>'Priedas 5'!$C$42</f>
        <v/>
      </c>
      <c r="D49" s="582"/>
      <c r="E49" s="582"/>
      <c r="F49" s="642"/>
      <c r="G49" s="407">
        <f>'Priedas 5'!$K$42</f>
        <v>0</v>
      </c>
      <c r="H49" s="408">
        <f t="shared" si="27"/>
        <v>0</v>
      </c>
      <c r="I49" s="409">
        <f t="shared" si="27"/>
        <v>0</v>
      </c>
      <c r="J49" s="409">
        <f t="shared" si="27"/>
        <v>0</v>
      </c>
      <c r="K49" s="409">
        <f t="shared" si="27"/>
        <v>0</v>
      </c>
      <c r="L49" s="410">
        <f t="shared" si="27"/>
        <v>0</v>
      </c>
      <c r="M49" s="410">
        <f t="shared" si="27"/>
        <v>0</v>
      </c>
      <c r="N49" s="410">
        <f t="shared" si="27"/>
        <v>0</v>
      </c>
      <c r="O49" s="410">
        <f t="shared" si="27"/>
        <v>0</v>
      </c>
      <c r="P49" s="410">
        <f t="shared" si="27"/>
        <v>0</v>
      </c>
      <c r="Q49" s="410">
        <f t="shared" si="27"/>
        <v>0</v>
      </c>
      <c r="R49" s="410">
        <f t="shared" si="28"/>
        <v>0</v>
      </c>
      <c r="S49" s="410">
        <f t="shared" si="28"/>
        <v>0</v>
      </c>
      <c r="T49" s="410">
        <f t="shared" si="28"/>
        <v>0</v>
      </c>
      <c r="U49" s="410">
        <f t="shared" si="28"/>
        <v>0</v>
      </c>
      <c r="V49" s="410">
        <f t="shared" si="28"/>
        <v>0</v>
      </c>
      <c r="W49" s="410">
        <f t="shared" si="28"/>
        <v>0</v>
      </c>
      <c r="X49" s="410">
        <f t="shared" si="28"/>
        <v>0</v>
      </c>
      <c r="Y49" s="410">
        <f t="shared" si="28"/>
        <v>0</v>
      </c>
      <c r="Z49" s="410">
        <f t="shared" si="29"/>
        <v>0</v>
      </c>
      <c r="AA49" s="410">
        <f t="shared" si="29"/>
        <v>0</v>
      </c>
      <c r="AB49" s="410">
        <f t="shared" si="29"/>
        <v>0</v>
      </c>
      <c r="AC49" s="410">
        <f t="shared" si="29"/>
        <v>0</v>
      </c>
      <c r="AD49" s="410">
        <f t="shared" si="29"/>
        <v>0</v>
      </c>
      <c r="AE49" s="408">
        <f t="shared" si="29"/>
        <v>0</v>
      </c>
      <c r="AF49" s="409">
        <f t="shared" si="29"/>
        <v>0</v>
      </c>
      <c r="AG49" s="409">
        <f t="shared" si="29"/>
        <v>0</v>
      </c>
      <c r="AH49" s="409">
        <f t="shared" si="29"/>
        <v>0</v>
      </c>
      <c r="AI49" s="410">
        <f t="shared" si="29"/>
        <v>0</v>
      </c>
      <c r="AJ49" s="410">
        <f t="shared" si="30"/>
        <v>0</v>
      </c>
      <c r="AK49" s="410">
        <f t="shared" si="30"/>
        <v>0</v>
      </c>
      <c r="AL49" s="410">
        <f t="shared" si="30"/>
        <v>0</v>
      </c>
      <c r="AM49" s="410">
        <f t="shared" si="30"/>
        <v>0</v>
      </c>
      <c r="AN49" s="410">
        <f t="shared" si="30"/>
        <v>0</v>
      </c>
      <c r="AO49" s="410">
        <f t="shared" si="30"/>
        <v>0</v>
      </c>
      <c r="AP49" s="410">
        <f t="shared" si="30"/>
        <v>0</v>
      </c>
      <c r="AQ49" s="410">
        <f t="shared" si="30"/>
        <v>0</v>
      </c>
      <c r="AR49" s="410">
        <f t="shared" si="30"/>
        <v>0</v>
      </c>
      <c r="AS49" s="410">
        <f t="shared" si="30"/>
        <v>0</v>
      </c>
      <c r="AT49" s="410">
        <f t="shared" si="30"/>
        <v>0</v>
      </c>
      <c r="AU49" s="410">
        <f t="shared" si="30"/>
        <v>0</v>
      </c>
      <c r="AV49" s="411">
        <f t="shared" si="30"/>
        <v>0</v>
      </c>
    </row>
    <row r="50" spans="2:48" s="192" customFormat="1" ht="12.75" customHeight="1" x14ac:dyDescent="0.2">
      <c r="B50" s="155" t="s">
        <v>139</v>
      </c>
      <c r="C50" s="799" t="s">
        <v>140</v>
      </c>
      <c r="D50" s="800"/>
      <c r="E50" s="800"/>
      <c r="F50" s="801"/>
      <c r="G50" s="233">
        <f>'Priedas 5'!$K$43</f>
        <v>14976.36</v>
      </c>
      <c r="H50" s="227">
        <f t="shared" ref="H50:AV50" si="31">SUM(H51:H77)</f>
        <v>10836.89</v>
      </c>
      <c r="I50" s="179">
        <f t="shared" si="31"/>
        <v>0</v>
      </c>
      <c r="J50" s="179">
        <f t="shared" si="31"/>
        <v>0</v>
      </c>
      <c r="K50" s="179">
        <f t="shared" si="31"/>
        <v>0</v>
      </c>
      <c r="L50" s="183">
        <f t="shared" si="31"/>
        <v>0</v>
      </c>
      <c r="M50" s="183">
        <f t="shared" si="31"/>
        <v>4139.47</v>
      </c>
      <c r="N50" s="183">
        <f t="shared" si="31"/>
        <v>0</v>
      </c>
      <c r="O50" s="183">
        <f t="shared" si="31"/>
        <v>0</v>
      </c>
      <c r="P50" s="183">
        <f t="shared" si="31"/>
        <v>0</v>
      </c>
      <c r="Q50" s="183">
        <f t="shared" si="31"/>
        <v>0</v>
      </c>
      <c r="R50" s="183">
        <f t="shared" si="31"/>
        <v>0</v>
      </c>
      <c r="S50" s="183">
        <f t="shared" si="31"/>
        <v>0</v>
      </c>
      <c r="T50" s="183">
        <f t="shared" si="31"/>
        <v>0</v>
      </c>
      <c r="U50" s="183">
        <f t="shared" si="31"/>
        <v>0</v>
      </c>
      <c r="V50" s="183">
        <f t="shared" si="31"/>
        <v>0</v>
      </c>
      <c r="W50" s="183">
        <f t="shared" si="31"/>
        <v>0</v>
      </c>
      <c r="X50" s="183">
        <f t="shared" si="31"/>
        <v>0</v>
      </c>
      <c r="Y50" s="183">
        <f t="shared" si="31"/>
        <v>0</v>
      </c>
      <c r="Z50" s="183">
        <f t="shared" si="31"/>
        <v>0</v>
      </c>
      <c r="AA50" s="183">
        <f t="shared" si="31"/>
        <v>0</v>
      </c>
      <c r="AB50" s="183">
        <f t="shared" si="31"/>
        <v>0</v>
      </c>
      <c r="AC50" s="183">
        <f t="shared" si="31"/>
        <v>0</v>
      </c>
      <c r="AD50" s="183">
        <f t="shared" si="31"/>
        <v>0</v>
      </c>
      <c r="AE50" s="227">
        <f t="shared" si="31"/>
        <v>10836.89</v>
      </c>
      <c r="AF50" s="179">
        <f t="shared" si="31"/>
        <v>0</v>
      </c>
      <c r="AG50" s="179">
        <f t="shared" si="31"/>
        <v>0</v>
      </c>
      <c r="AH50" s="179">
        <f t="shared" si="31"/>
        <v>0</v>
      </c>
      <c r="AI50" s="183">
        <f t="shared" si="31"/>
        <v>0</v>
      </c>
      <c r="AJ50" s="183">
        <f t="shared" si="31"/>
        <v>4139.47</v>
      </c>
      <c r="AK50" s="183">
        <f t="shared" si="31"/>
        <v>0</v>
      </c>
      <c r="AL50" s="183">
        <f t="shared" si="31"/>
        <v>0</v>
      </c>
      <c r="AM50" s="183">
        <f t="shared" si="31"/>
        <v>0</v>
      </c>
      <c r="AN50" s="183">
        <f t="shared" si="31"/>
        <v>0</v>
      </c>
      <c r="AO50" s="183">
        <f t="shared" si="31"/>
        <v>0</v>
      </c>
      <c r="AP50" s="183">
        <f t="shared" si="31"/>
        <v>0</v>
      </c>
      <c r="AQ50" s="183">
        <f t="shared" si="31"/>
        <v>0</v>
      </c>
      <c r="AR50" s="183">
        <f t="shared" si="31"/>
        <v>0</v>
      </c>
      <c r="AS50" s="183">
        <f t="shared" si="31"/>
        <v>0</v>
      </c>
      <c r="AT50" s="183">
        <f t="shared" si="31"/>
        <v>0</v>
      </c>
      <c r="AU50" s="183">
        <f t="shared" si="31"/>
        <v>0</v>
      </c>
      <c r="AV50" s="228">
        <f t="shared" si="31"/>
        <v>0</v>
      </c>
    </row>
    <row r="51" spans="2:48" s="192" customFormat="1" ht="12.75" customHeight="1" x14ac:dyDescent="0.2">
      <c r="B51" s="164" t="s">
        <v>141</v>
      </c>
      <c r="C51" s="796" t="s">
        <v>142</v>
      </c>
      <c r="D51" s="797"/>
      <c r="E51" s="797"/>
      <c r="F51" s="798"/>
      <c r="G51" s="233">
        <f>'Priedas 5'!$K$44</f>
        <v>0</v>
      </c>
      <c r="H51" s="408">
        <f t="shared" ref="H51:H62" si="32">SUM(AE51)</f>
        <v>0</v>
      </c>
      <c r="I51" s="409">
        <f t="shared" ref="I51:I62" si="33">SUM(AF51)</f>
        <v>0</v>
      </c>
      <c r="J51" s="409">
        <f t="shared" ref="J51:J62" si="34">SUM(AG51)</f>
        <v>0</v>
      </c>
      <c r="K51" s="409">
        <f t="shared" ref="K51:K62" si="35">SUM(AH51)</f>
        <v>0</v>
      </c>
      <c r="L51" s="410">
        <f t="shared" ref="L51:L62" si="36">SUM(AI51)</f>
        <v>0</v>
      </c>
      <c r="M51" s="410">
        <f t="shared" ref="M51:M62" si="37">SUM(AJ51)</f>
        <v>0</v>
      </c>
      <c r="N51" s="410">
        <f t="shared" ref="N51:N62" si="38">SUM(AK51)</f>
        <v>0</v>
      </c>
      <c r="O51" s="410">
        <f t="shared" ref="O51:O62" si="39">SUM(AL51)</f>
        <v>0</v>
      </c>
      <c r="P51" s="410">
        <f t="shared" ref="P51:P62" si="40">SUM(AM51)</f>
        <v>0</v>
      </c>
      <c r="Q51" s="410">
        <f t="shared" ref="Q51:Q62" si="41">SUM(AN51)</f>
        <v>0</v>
      </c>
      <c r="R51" s="410">
        <f t="shared" ref="R51:R62" si="42">SUM(AO51)</f>
        <v>0</v>
      </c>
      <c r="S51" s="410">
        <f t="shared" ref="S51:S62" si="43">SUM(AP51)</f>
        <v>0</v>
      </c>
      <c r="T51" s="410">
        <f t="shared" ref="T51:T62" si="44">SUM(AQ51)</f>
        <v>0</v>
      </c>
      <c r="U51" s="410">
        <f t="shared" ref="U51:U62" si="45">SUM(AR51)</f>
        <v>0</v>
      </c>
      <c r="V51" s="410">
        <f t="shared" ref="V51:V62" si="46">SUM(AS51)</f>
        <v>0</v>
      </c>
      <c r="W51" s="410">
        <f t="shared" ref="W51:W62" si="47">SUM(AT51)</f>
        <v>0</v>
      </c>
      <c r="X51" s="410">
        <f t="shared" ref="X51:X62" si="48">SUM(AU51)</f>
        <v>0</v>
      </c>
      <c r="Y51" s="410">
        <f t="shared" ref="Y51:Y62" si="49">SUM(AV51)</f>
        <v>0</v>
      </c>
      <c r="Z51" s="412"/>
      <c r="AA51" s="412"/>
      <c r="AB51" s="412"/>
      <c r="AC51" s="412"/>
      <c r="AD51" s="412"/>
      <c r="AE51" s="413"/>
      <c r="AF51" s="414"/>
      <c r="AG51" s="414"/>
      <c r="AH51" s="414"/>
      <c r="AI51" s="412"/>
      <c r="AJ51" s="412"/>
      <c r="AK51" s="412"/>
      <c r="AL51" s="412"/>
      <c r="AM51" s="412"/>
      <c r="AN51" s="412"/>
      <c r="AO51" s="412"/>
      <c r="AP51" s="412"/>
      <c r="AQ51" s="412"/>
      <c r="AR51" s="412"/>
      <c r="AS51" s="412"/>
      <c r="AT51" s="412"/>
      <c r="AU51" s="412"/>
      <c r="AV51" s="415"/>
    </row>
    <row r="52" spans="2:48" s="192" customFormat="1" ht="12.75" customHeight="1" x14ac:dyDescent="0.2">
      <c r="B52" s="164" t="s">
        <v>143</v>
      </c>
      <c r="C52" s="796" t="s">
        <v>144</v>
      </c>
      <c r="D52" s="797"/>
      <c r="E52" s="797"/>
      <c r="F52" s="798"/>
      <c r="G52" s="233">
        <f>'Priedas 5'!$K$45</f>
        <v>0</v>
      </c>
      <c r="H52" s="408">
        <f t="shared" si="32"/>
        <v>0</v>
      </c>
      <c r="I52" s="409">
        <f t="shared" si="33"/>
        <v>0</v>
      </c>
      <c r="J52" s="409">
        <f t="shared" si="34"/>
        <v>0</v>
      </c>
      <c r="K52" s="409">
        <f t="shared" si="35"/>
        <v>0</v>
      </c>
      <c r="L52" s="410">
        <f t="shared" si="36"/>
        <v>0</v>
      </c>
      <c r="M52" s="410">
        <f t="shared" si="37"/>
        <v>0</v>
      </c>
      <c r="N52" s="410">
        <f t="shared" si="38"/>
        <v>0</v>
      </c>
      <c r="O52" s="410">
        <f t="shared" si="39"/>
        <v>0</v>
      </c>
      <c r="P52" s="410">
        <f t="shared" si="40"/>
        <v>0</v>
      </c>
      <c r="Q52" s="410">
        <f t="shared" si="41"/>
        <v>0</v>
      </c>
      <c r="R52" s="410">
        <f t="shared" si="42"/>
        <v>0</v>
      </c>
      <c r="S52" s="410">
        <f t="shared" si="43"/>
        <v>0</v>
      </c>
      <c r="T52" s="410">
        <f t="shared" si="44"/>
        <v>0</v>
      </c>
      <c r="U52" s="410">
        <f t="shared" si="45"/>
        <v>0</v>
      </c>
      <c r="V52" s="410">
        <f t="shared" si="46"/>
        <v>0</v>
      </c>
      <c r="W52" s="410">
        <f t="shared" si="47"/>
        <v>0</v>
      </c>
      <c r="X52" s="410">
        <f t="shared" si="48"/>
        <v>0</v>
      </c>
      <c r="Y52" s="410">
        <f t="shared" si="49"/>
        <v>0</v>
      </c>
      <c r="Z52" s="412"/>
      <c r="AA52" s="412"/>
      <c r="AB52" s="412"/>
      <c r="AC52" s="412"/>
      <c r="AD52" s="412"/>
      <c r="AE52" s="413"/>
      <c r="AF52" s="414"/>
      <c r="AG52" s="414"/>
      <c r="AH52" s="414"/>
      <c r="AI52" s="412"/>
      <c r="AJ52" s="412"/>
      <c r="AK52" s="412"/>
      <c r="AL52" s="412"/>
      <c r="AM52" s="412"/>
      <c r="AN52" s="412"/>
      <c r="AO52" s="412"/>
      <c r="AP52" s="412"/>
      <c r="AQ52" s="412"/>
      <c r="AR52" s="412"/>
      <c r="AS52" s="412"/>
      <c r="AT52" s="412"/>
      <c r="AU52" s="412"/>
      <c r="AV52" s="415"/>
    </row>
    <row r="53" spans="2:48" s="192" customFormat="1" ht="12.75" customHeight="1" x14ac:dyDescent="0.2">
      <c r="B53" s="164" t="s">
        <v>145</v>
      </c>
      <c r="C53" s="796" t="s">
        <v>146</v>
      </c>
      <c r="D53" s="797"/>
      <c r="E53" s="797"/>
      <c r="F53" s="798"/>
      <c r="G53" s="233">
        <f>'Priedas 5'!$K$46</f>
        <v>0</v>
      </c>
      <c r="H53" s="408">
        <f t="shared" si="32"/>
        <v>0</v>
      </c>
      <c r="I53" s="409">
        <f t="shared" si="33"/>
        <v>0</v>
      </c>
      <c r="J53" s="409">
        <f t="shared" si="34"/>
        <v>0</v>
      </c>
      <c r="K53" s="409">
        <f t="shared" si="35"/>
        <v>0</v>
      </c>
      <c r="L53" s="410">
        <f t="shared" si="36"/>
        <v>0</v>
      </c>
      <c r="M53" s="410">
        <f t="shared" si="37"/>
        <v>0</v>
      </c>
      <c r="N53" s="410">
        <f t="shared" si="38"/>
        <v>0</v>
      </c>
      <c r="O53" s="410">
        <f t="shared" si="39"/>
        <v>0</v>
      </c>
      <c r="P53" s="410">
        <f t="shared" si="40"/>
        <v>0</v>
      </c>
      <c r="Q53" s="410">
        <f t="shared" si="41"/>
        <v>0</v>
      </c>
      <c r="R53" s="410">
        <f t="shared" si="42"/>
        <v>0</v>
      </c>
      <c r="S53" s="410">
        <f t="shared" si="43"/>
        <v>0</v>
      </c>
      <c r="T53" s="410">
        <f t="shared" si="44"/>
        <v>0</v>
      </c>
      <c r="U53" s="410">
        <f t="shared" si="45"/>
        <v>0</v>
      </c>
      <c r="V53" s="410">
        <f t="shared" si="46"/>
        <v>0</v>
      </c>
      <c r="W53" s="410">
        <f t="shared" si="47"/>
        <v>0</v>
      </c>
      <c r="X53" s="410">
        <f t="shared" si="48"/>
        <v>0</v>
      </c>
      <c r="Y53" s="410">
        <f t="shared" si="49"/>
        <v>0</v>
      </c>
      <c r="Z53" s="412"/>
      <c r="AA53" s="412"/>
      <c r="AB53" s="412"/>
      <c r="AC53" s="412"/>
      <c r="AD53" s="412"/>
      <c r="AE53" s="413"/>
      <c r="AF53" s="414"/>
      <c r="AG53" s="414"/>
      <c r="AH53" s="414"/>
      <c r="AI53" s="412"/>
      <c r="AJ53" s="412"/>
      <c r="AK53" s="412"/>
      <c r="AL53" s="412"/>
      <c r="AM53" s="412"/>
      <c r="AN53" s="412"/>
      <c r="AO53" s="412"/>
      <c r="AP53" s="412"/>
      <c r="AQ53" s="412"/>
      <c r="AR53" s="412"/>
      <c r="AS53" s="412"/>
      <c r="AT53" s="412"/>
      <c r="AU53" s="412"/>
      <c r="AV53" s="415"/>
    </row>
    <row r="54" spans="2:48" s="192" customFormat="1" ht="12.75" customHeight="1" x14ac:dyDescent="0.2">
      <c r="B54" s="164" t="s">
        <v>147</v>
      </c>
      <c r="C54" s="796" t="s">
        <v>148</v>
      </c>
      <c r="D54" s="797"/>
      <c r="E54" s="797"/>
      <c r="F54" s="798"/>
      <c r="G54" s="233">
        <f>'Priedas 5'!$K$47</f>
        <v>0</v>
      </c>
      <c r="H54" s="408">
        <f t="shared" si="32"/>
        <v>0</v>
      </c>
      <c r="I54" s="409">
        <f t="shared" si="33"/>
        <v>0</v>
      </c>
      <c r="J54" s="409">
        <f t="shared" si="34"/>
        <v>0</v>
      </c>
      <c r="K54" s="409">
        <f t="shared" si="35"/>
        <v>0</v>
      </c>
      <c r="L54" s="410">
        <f t="shared" si="36"/>
        <v>0</v>
      </c>
      <c r="M54" s="410">
        <f t="shared" si="37"/>
        <v>0</v>
      </c>
      <c r="N54" s="410">
        <f t="shared" si="38"/>
        <v>0</v>
      </c>
      <c r="O54" s="410">
        <f t="shared" si="39"/>
        <v>0</v>
      </c>
      <c r="P54" s="410">
        <f t="shared" si="40"/>
        <v>0</v>
      </c>
      <c r="Q54" s="410">
        <f t="shared" si="41"/>
        <v>0</v>
      </c>
      <c r="R54" s="410">
        <f t="shared" si="42"/>
        <v>0</v>
      </c>
      <c r="S54" s="410">
        <f t="shared" si="43"/>
        <v>0</v>
      </c>
      <c r="T54" s="410">
        <f t="shared" si="44"/>
        <v>0</v>
      </c>
      <c r="U54" s="410">
        <f t="shared" si="45"/>
        <v>0</v>
      </c>
      <c r="V54" s="410">
        <f t="shared" si="46"/>
        <v>0</v>
      </c>
      <c r="W54" s="410">
        <f t="shared" si="47"/>
        <v>0</v>
      </c>
      <c r="X54" s="410">
        <f t="shared" si="48"/>
        <v>0</v>
      </c>
      <c r="Y54" s="410">
        <f t="shared" si="49"/>
        <v>0</v>
      </c>
      <c r="Z54" s="412"/>
      <c r="AA54" s="412"/>
      <c r="AB54" s="412"/>
      <c r="AC54" s="412"/>
      <c r="AD54" s="412"/>
      <c r="AE54" s="413"/>
      <c r="AF54" s="414"/>
      <c r="AG54" s="414"/>
      <c r="AH54" s="414"/>
      <c r="AI54" s="412"/>
      <c r="AJ54" s="412"/>
      <c r="AK54" s="412"/>
      <c r="AL54" s="412"/>
      <c r="AM54" s="412"/>
      <c r="AN54" s="412"/>
      <c r="AO54" s="412"/>
      <c r="AP54" s="412"/>
      <c r="AQ54" s="412"/>
      <c r="AR54" s="412"/>
      <c r="AS54" s="412"/>
      <c r="AT54" s="412"/>
      <c r="AU54" s="412"/>
      <c r="AV54" s="415"/>
    </row>
    <row r="55" spans="2:48" s="192" customFormat="1" ht="12.75" customHeight="1" x14ac:dyDescent="0.2">
      <c r="B55" s="164" t="s">
        <v>149</v>
      </c>
      <c r="C55" s="802" t="s">
        <v>150</v>
      </c>
      <c r="D55" s="803"/>
      <c r="E55" s="803"/>
      <c r="F55" s="804"/>
      <c r="G55" s="233">
        <f>'Priedas 5'!$K$48</f>
        <v>0</v>
      </c>
      <c r="H55" s="408">
        <f t="shared" si="32"/>
        <v>0</v>
      </c>
      <c r="I55" s="409">
        <f t="shared" si="33"/>
        <v>0</v>
      </c>
      <c r="J55" s="409">
        <f t="shared" si="34"/>
        <v>0</v>
      </c>
      <c r="K55" s="409">
        <f t="shared" si="35"/>
        <v>0</v>
      </c>
      <c r="L55" s="410">
        <f t="shared" si="36"/>
        <v>0</v>
      </c>
      <c r="M55" s="410">
        <f t="shared" si="37"/>
        <v>0</v>
      </c>
      <c r="N55" s="410">
        <f t="shared" si="38"/>
        <v>0</v>
      </c>
      <c r="O55" s="410">
        <f t="shared" si="39"/>
        <v>0</v>
      </c>
      <c r="P55" s="410">
        <f t="shared" si="40"/>
        <v>0</v>
      </c>
      <c r="Q55" s="410">
        <f t="shared" si="41"/>
        <v>0</v>
      </c>
      <c r="R55" s="410">
        <f t="shared" si="42"/>
        <v>0</v>
      </c>
      <c r="S55" s="410">
        <f t="shared" si="43"/>
        <v>0</v>
      </c>
      <c r="T55" s="410">
        <f t="shared" si="44"/>
        <v>0</v>
      </c>
      <c r="U55" s="410">
        <f t="shared" si="45"/>
        <v>0</v>
      </c>
      <c r="V55" s="410">
        <f t="shared" si="46"/>
        <v>0</v>
      </c>
      <c r="W55" s="410">
        <f t="shared" si="47"/>
        <v>0</v>
      </c>
      <c r="X55" s="410">
        <f t="shared" si="48"/>
        <v>0</v>
      </c>
      <c r="Y55" s="410">
        <f t="shared" si="49"/>
        <v>0</v>
      </c>
      <c r="Z55" s="412"/>
      <c r="AA55" s="412"/>
      <c r="AB55" s="412"/>
      <c r="AC55" s="412"/>
      <c r="AD55" s="412"/>
      <c r="AE55" s="413"/>
      <c r="AF55" s="414"/>
      <c r="AG55" s="414"/>
      <c r="AH55" s="414"/>
      <c r="AI55" s="412"/>
      <c r="AJ55" s="412"/>
      <c r="AK55" s="412"/>
      <c r="AL55" s="412"/>
      <c r="AM55" s="412"/>
      <c r="AN55" s="412"/>
      <c r="AO55" s="412"/>
      <c r="AP55" s="412"/>
      <c r="AQ55" s="412"/>
      <c r="AR55" s="412"/>
      <c r="AS55" s="412"/>
      <c r="AT55" s="412"/>
      <c r="AU55" s="412"/>
      <c r="AV55" s="415"/>
    </row>
    <row r="56" spans="2:48" s="192" customFormat="1" ht="12.75" customHeight="1" x14ac:dyDescent="0.2">
      <c r="B56" s="164" t="s">
        <v>151</v>
      </c>
      <c r="C56" s="802" t="s">
        <v>152</v>
      </c>
      <c r="D56" s="803"/>
      <c r="E56" s="803"/>
      <c r="F56" s="804"/>
      <c r="G56" s="407">
        <f>'Priedas 5'!$K$49</f>
        <v>0</v>
      </c>
      <c r="H56" s="408">
        <f t="shared" si="32"/>
        <v>0</v>
      </c>
      <c r="I56" s="409">
        <f t="shared" si="33"/>
        <v>0</v>
      </c>
      <c r="J56" s="409">
        <f t="shared" si="34"/>
        <v>0</v>
      </c>
      <c r="K56" s="409">
        <f t="shared" si="35"/>
        <v>0</v>
      </c>
      <c r="L56" s="410">
        <f t="shared" si="36"/>
        <v>0</v>
      </c>
      <c r="M56" s="410">
        <f t="shared" si="37"/>
        <v>0</v>
      </c>
      <c r="N56" s="410">
        <f t="shared" si="38"/>
        <v>0</v>
      </c>
      <c r="O56" s="410">
        <f t="shared" si="39"/>
        <v>0</v>
      </c>
      <c r="P56" s="410">
        <f t="shared" si="40"/>
        <v>0</v>
      </c>
      <c r="Q56" s="410">
        <f t="shared" si="41"/>
        <v>0</v>
      </c>
      <c r="R56" s="410">
        <f t="shared" si="42"/>
        <v>0</v>
      </c>
      <c r="S56" s="410">
        <f t="shared" si="43"/>
        <v>0</v>
      </c>
      <c r="T56" s="410">
        <f t="shared" si="44"/>
        <v>0</v>
      </c>
      <c r="U56" s="410">
        <f t="shared" si="45"/>
        <v>0</v>
      </c>
      <c r="V56" s="410">
        <f t="shared" si="46"/>
        <v>0</v>
      </c>
      <c r="W56" s="410">
        <f t="shared" si="47"/>
        <v>0</v>
      </c>
      <c r="X56" s="410">
        <f t="shared" si="48"/>
        <v>0</v>
      </c>
      <c r="Y56" s="410">
        <f t="shared" si="49"/>
        <v>0</v>
      </c>
      <c r="Z56" s="412"/>
      <c r="AA56" s="412"/>
      <c r="AB56" s="412"/>
      <c r="AC56" s="412"/>
      <c r="AD56" s="412"/>
      <c r="AE56" s="413"/>
      <c r="AF56" s="414"/>
      <c r="AG56" s="414"/>
      <c r="AH56" s="414"/>
      <c r="AI56" s="412"/>
      <c r="AJ56" s="412"/>
      <c r="AK56" s="412"/>
      <c r="AL56" s="412"/>
      <c r="AM56" s="412"/>
      <c r="AN56" s="412"/>
      <c r="AO56" s="412"/>
      <c r="AP56" s="412"/>
      <c r="AQ56" s="412"/>
      <c r="AR56" s="412"/>
      <c r="AS56" s="412"/>
      <c r="AT56" s="412"/>
      <c r="AU56" s="412"/>
      <c r="AV56" s="415"/>
    </row>
    <row r="57" spans="2:48" s="192" customFormat="1" ht="12.75" x14ac:dyDescent="0.2">
      <c r="B57" s="164" t="s">
        <v>153</v>
      </c>
      <c r="C57" s="802" t="s">
        <v>154</v>
      </c>
      <c r="D57" s="803"/>
      <c r="E57" s="803"/>
      <c r="F57" s="804"/>
      <c r="G57" s="407">
        <f>'Priedas 5'!$K$50</f>
        <v>0</v>
      </c>
      <c r="H57" s="408">
        <f t="shared" si="32"/>
        <v>0</v>
      </c>
      <c r="I57" s="409">
        <f t="shared" si="33"/>
        <v>0</v>
      </c>
      <c r="J57" s="409">
        <f t="shared" si="34"/>
        <v>0</v>
      </c>
      <c r="K57" s="409">
        <f t="shared" si="35"/>
        <v>0</v>
      </c>
      <c r="L57" s="410">
        <f t="shared" si="36"/>
        <v>0</v>
      </c>
      <c r="M57" s="410">
        <f t="shared" si="37"/>
        <v>0</v>
      </c>
      <c r="N57" s="410">
        <f t="shared" si="38"/>
        <v>0</v>
      </c>
      <c r="O57" s="410">
        <f t="shared" si="39"/>
        <v>0</v>
      </c>
      <c r="P57" s="410">
        <f t="shared" si="40"/>
        <v>0</v>
      </c>
      <c r="Q57" s="410">
        <f t="shared" si="41"/>
        <v>0</v>
      </c>
      <c r="R57" s="410">
        <f t="shared" si="42"/>
        <v>0</v>
      </c>
      <c r="S57" s="410">
        <f t="shared" si="43"/>
        <v>0</v>
      </c>
      <c r="T57" s="410">
        <f t="shared" si="44"/>
        <v>0</v>
      </c>
      <c r="U57" s="410">
        <f t="shared" si="45"/>
        <v>0</v>
      </c>
      <c r="V57" s="410">
        <f t="shared" si="46"/>
        <v>0</v>
      </c>
      <c r="W57" s="410">
        <f t="shared" si="47"/>
        <v>0</v>
      </c>
      <c r="X57" s="410">
        <f t="shared" si="48"/>
        <v>0</v>
      </c>
      <c r="Y57" s="410">
        <f t="shared" si="49"/>
        <v>0</v>
      </c>
      <c r="Z57" s="412"/>
      <c r="AA57" s="412"/>
      <c r="AB57" s="412"/>
      <c r="AC57" s="412"/>
      <c r="AD57" s="412"/>
      <c r="AE57" s="413"/>
      <c r="AF57" s="414"/>
      <c r="AG57" s="414"/>
      <c r="AH57" s="414"/>
      <c r="AI57" s="412"/>
      <c r="AJ57" s="412"/>
      <c r="AK57" s="412"/>
      <c r="AL57" s="412"/>
      <c r="AM57" s="412"/>
      <c r="AN57" s="412"/>
      <c r="AO57" s="412"/>
      <c r="AP57" s="412"/>
      <c r="AQ57" s="412"/>
      <c r="AR57" s="412"/>
      <c r="AS57" s="412"/>
      <c r="AT57" s="412"/>
      <c r="AU57" s="412"/>
      <c r="AV57" s="415"/>
    </row>
    <row r="58" spans="2:48" s="192" customFormat="1" ht="12.75" x14ac:dyDescent="0.2">
      <c r="B58" s="164" t="s">
        <v>155</v>
      </c>
      <c r="C58" s="802" t="s">
        <v>156</v>
      </c>
      <c r="D58" s="803"/>
      <c r="E58" s="803"/>
      <c r="F58" s="804"/>
      <c r="G58" s="407">
        <f>'Priedas 5'!$K$51</f>
        <v>0</v>
      </c>
      <c r="H58" s="408">
        <f t="shared" si="32"/>
        <v>0</v>
      </c>
      <c r="I58" s="409">
        <f t="shared" si="33"/>
        <v>0</v>
      </c>
      <c r="J58" s="409">
        <f t="shared" si="34"/>
        <v>0</v>
      </c>
      <c r="K58" s="409">
        <f t="shared" si="35"/>
        <v>0</v>
      </c>
      <c r="L58" s="410">
        <f t="shared" si="36"/>
        <v>0</v>
      </c>
      <c r="M58" s="410">
        <f t="shared" si="37"/>
        <v>0</v>
      </c>
      <c r="N58" s="410">
        <f t="shared" si="38"/>
        <v>0</v>
      </c>
      <c r="O58" s="410">
        <f t="shared" si="39"/>
        <v>0</v>
      </c>
      <c r="P58" s="410">
        <f t="shared" si="40"/>
        <v>0</v>
      </c>
      <c r="Q58" s="410">
        <f t="shared" si="41"/>
        <v>0</v>
      </c>
      <c r="R58" s="410">
        <f t="shared" si="42"/>
        <v>0</v>
      </c>
      <c r="S58" s="410">
        <f t="shared" si="43"/>
        <v>0</v>
      </c>
      <c r="T58" s="410">
        <f t="shared" si="44"/>
        <v>0</v>
      </c>
      <c r="U58" s="410">
        <f t="shared" si="45"/>
        <v>0</v>
      </c>
      <c r="V58" s="410">
        <f t="shared" si="46"/>
        <v>0</v>
      </c>
      <c r="W58" s="410">
        <f t="shared" si="47"/>
        <v>0</v>
      </c>
      <c r="X58" s="410">
        <f t="shared" si="48"/>
        <v>0</v>
      </c>
      <c r="Y58" s="410">
        <f t="shared" si="49"/>
        <v>0</v>
      </c>
      <c r="Z58" s="412"/>
      <c r="AA58" s="412"/>
      <c r="AB58" s="412"/>
      <c r="AC58" s="412"/>
      <c r="AD58" s="412"/>
      <c r="AE58" s="413"/>
      <c r="AF58" s="414"/>
      <c r="AG58" s="414"/>
      <c r="AH58" s="414"/>
      <c r="AI58" s="412"/>
      <c r="AJ58" s="412"/>
      <c r="AK58" s="412"/>
      <c r="AL58" s="412"/>
      <c r="AM58" s="412"/>
      <c r="AN58" s="412"/>
      <c r="AO58" s="412"/>
      <c r="AP58" s="412"/>
      <c r="AQ58" s="412"/>
      <c r="AR58" s="412"/>
      <c r="AS58" s="412"/>
      <c r="AT58" s="412"/>
      <c r="AU58" s="412"/>
      <c r="AV58" s="415"/>
    </row>
    <row r="59" spans="2:48" s="192" customFormat="1" ht="12.75" x14ac:dyDescent="0.2">
      <c r="B59" s="163" t="s">
        <v>157</v>
      </c>
      <c r="C59" s="592" t="s">
        <v>158</v>
      </c>
      <c r="D59" s="582"/>
      <c r="E59" s="582"/>
      <c r="F59" s="642"/>
      <c r="G59" s="233">
        <f>'Priedas 5'!$K$52</f>
        <v>0</v>
      </c>
      <c r="H59" s="408">
        <f t="shared" si="32"/>
        <v>0</v>
      </c>
      <c r="I59" s="409">
        <f t="shared" si="33"/>
        <v>0</v>
      </c>
      <c r="J59" s="409">
        <f t="shared" si="34"/>
        <v>0</v>
      </c>
      <c r="K59" s="409">
        <f t="shared" si="35"/>
        <v>0</v>
      </c>
      <c r="L59" s="410">
        <f t="shared" si="36"/>
        <v>0</v>
      </c>
      <c r="M59" s="410">
        <f t="shared" si="37"/>
        <v>0</v>
      </c>
      <c r="N59" s="410">
        <f t="shared" si="38"/>
        <v>0</v>
      </c>
      <c r="O59" s="410">
        <f t="shared" si="39"/>
        <v>0</v>
      </c>
      <c r="P59" s="410">
        <f t="shared" si="40"/>
        <v>0</v>
      </c>
      <c r="Q59" s="410">
        <f t="shared" si="41"/>
        <v>0</v>
      </c>
      <c r="R59" s="410">
        <f t="shared" si="42"/>
        <v>0</v>
      </c>
      <c r="S59" s="410">
        <f t="shared" si="43"/>
        <v>0</v>
      </c>
      <c r="T59" s="410">
        <f t="shared" si="44"/>
        <v>0</v>
      </c>
      <c r="U59" s="410">
        <f t="shared" si="45"/>
        <v>0</v>
      </c>
      <c r="V59" s="410">
        <f t="shared" si="46"/>
        <v>0</v>
      </c>
      <c r="W59" s="410">
        <f t="shared" si="47"/>
        <v>0</v>
      </c>
      <c r="X59" s="410">
        <f t="shared" si="48"/>
        <v>0</v>
      </c>
      <c r="Y59" s="410">
        <f t="shared" si="49"/>
        <v>0</v>
      </c>
      <c r="Z59" s="412"/>
      <c r="AA59" s="412"/>
      <c r="AB59" s="412"/>
      <c r="AC59" s="412"/>
      <c r="AD59" s="412"/>
      <c r="AE59" s="413"/>
      <c r="AF59" s="414"/>
      <c r="AG59" s="414"/>
      <c r="AH59" s="414"/>
      <c r="AI59" s="412"/>
      <c r="AJ59" s="412"/>
      <c r="AK59" s="412"/>
      <c r="AL59" s="412"/>
      <c r="AM59" s="412"/>
      <c r="AN59" s="412"/>
      <c r="AO59" s="412"/>
      <c r="AP59" s="412"/>
      <c r="AQ59" s="412"/>
      <c r="AR59" s="412"/>
      <c r="AS59" s="412"/>
      <c r="AT59" s="412"/>
      <c r="AU59" s="412"/>
      <c r="AV59" s="415"/>
    </row>
    <row r="60" spans="2:48" s="192" customFormat="1" ht="12.75" x14ac:dyDescent="0.2">
      <c r="B60" s="163" t="s">
        <v>159</v>
      </c>
      <c r="C60" s="592" t="s">
        <v>160</v>
      </c>
      <c r="D60" s="582"/>
      <c r="E60" s="582"/>
      <c r="F60" s="642"/>
      <c r="G60" s="233">
        <f>'Priedas 5'!$K$53</f>
        <v>0</v>
      </c>
      <c r="H60" s="408">
        <f t="shared" si="32"/>
        <v>0</v>
      </c>
      <c r="I60" s="409">
        <f t="shared" si="33"/>
        <v>0</v>
      </c>
      <c r="J60" s="409">
        <f t="shared" si="34"/>
        <v>0</v>
      </c>
      <c r="K60" s="409">
        <f t="shared" si="35"/>
        <v>0</v>
      </c>
      <c r="L60" s="410">
        <f t="shared" si="36"/>
        <v>0</v>
      </c>
      <c r="M60" s="410">
        <f t="shared" si="37"/>
        <v>0</v>
      </c>
      <c r="N60" s="410">
        <f t="shared" si="38"/>
        <v>0</v>
      </c>
      <c r="O60" s="410">
        <f t="shared" si="39"/>
        <v>0</v>
      </c>
      <c r="P60" s="410">
        <f t="shared" si="40"/>
        <v>0</v>
      </c>
      <c r="Q60" s="410">
        <f t="shared" si="41"/>
        <v>0</v>
      </c>
      <c r="R60" s="410">
        <f t="shared" si="42"/>
        <v>0</v>
      </c>
      <c r="S60" s="410">
        <f t="shared" si="43"/>
        <v>0</v>
      </c>
      <c r="T60" s="410">
        <f t="shared" si="44"/>
        <v>0</v>
      </c>
      <c r="U60" s="410">
        <f t="shared" si="45"/>
        <v>0</v>
      </c>
      <c r="V60" s="410">
        <f t="shared" si="46"/>
        <v>0</v>
      </c>
      <c r="W60" s="410">
        <f t="shared" si="47"/>
        <v>0</v>
      </c>
      <c r="X60" s="410">
        <f t="shared" si="48"/>
        <v>0</v>
      </c>
      <c r="Y60" s="410">
        <f t="shared" si="49"/>
        <v>0</v>
      </c>
      <c r="Z60" s="412"/>
      <c r="AA60" s="412"/>
      <c r="AB60" s="412"/>
      <c r="AC60" s="412"/>
      <c r="AD60" s="412"/>
      <c r="AE60" s="413"/>
      <c r="AF60" s="414"/>
      <c r="AG60" s="414"/>
      <c r="AH60" s="414"/>
      <c r="AI60" s="412"/>
      <c r="AJ60" s="412"/>
      <c r="AK60" s="412"/>
      <c r="AL60" s="412"/>
      <c r="AM60" s="412"/>
      <c r="AN60" s="412"/>
      <c r="AO60" s="412"/>
      <c r="AP60" s="412"/>
      <c r="AQ60" s="412"/>
      <c r="AR60" s="412"/>
      <c r="AS60" s="412"/>
      <c r="AT60" s="412"/>
      <c r="AU60" s="412"/>
      <c r="AV60" s="415"/>
    </row>
    <row r="61" spans="2:48" s="192" customFormat="1" ht="12.75" x14ac:dyDescent="0.2">
      <c r="B61" s="163" t="s">
        <v>161</v>
      </c>
      <c r="C61" s="592" t="s">
        <v>162</v>
      </c>
      <c r="D61" s="582"/>
      <c r="E61" s="582"/>
      <c r="F61" s="642"/>
      <c r="G61" s="233">
        <f>'Priedas 5'!$K$54</f>
        <v>0</v>
      </c>
      <c r="H61" s="408">
        <f t="shared" si="32"/>
        <v>0</v>
      </c>
      <c r="I61" s="409">
        <f t="shared" si="33"/>
        <v>0</v>
      </c>
      <c r="J61" s="409">
        <f t="shared" si="34"/>
        <v>0</v>
      </c>
      <c r="K61" s="409">
        <f t="shared" si="35"/>
        <v>0</v>
      </c>
      <c r="L61" s="410">
        <f t="shared" si="36"/>
        <v>0</v>
      </c>
      <c r="M61" s="410">
        <f t="shared" si="37"/>
        <v>0</v>
      </c>
      <c r="N61" s="410">
        <f t="shared" si="38"/>
        <v>0</v>
      </c>
      <c r="O61" s="410">
        <f t="shared" si="39"/>
        <v>0</v>
      </c>
      <c r="P61" s="410">
        <f t="shared" si="40"/>
        <v>0</v>
      </c>
      <c r="Q61" s="410">
        <f t="shared" si="41"/>
        <v>0</v>
      </c>
      <c r="R61" s="410">
        <f t="shared" si="42"/>
        <v>0</v>
      </c>
      <c r="S61" s="410">
        <f t="shared" si="43"/>
        <v>0</v>
      </c>
      <c r="T61" s="410">
        <f t="shared" si="44"/>
        <v>0</v>
      </c>
      <c r="U61" s="410">
        <f t="shared" si="45"/>
        <v>0</v>
      </c>
      <c r="V61" s="410">
        <f t="shared" si="46"/>
        <v>0</v>
      </c>
      <c r="W61" s="410">
        <f t="shared" si="47"/>
        <v>0</v>
      </c>
      <c r="X61" s="410">
        <f t="shared" si="48"/>
        <v>0</v>
      </c>
      <c r="Y61" s="410">
        <f t="shared" si="49"/>
        <v>0</v>
      </c>
      <c r="Z61" s="412"/>
      <c r="AA61" s="412"/>
      <c r="AB61" s="412"/>
      <c r="AC61" s="412"/>
      <c r="AD61" s="412"/>
      <c r="AE61" s="413"/>
      <c r="AF61" s="414"/>
      <c r="AG61" s="414"/>
      <c r="AH61" s="414"/>
      <c r="AI61" s="412"/>
      <c r="AJ61" s="412"/>
      <c r="AK61" s="412"/>
      <c r="AL61" s="412"/>
      <c r="AM61" s="412"/>
      <c r="AN61" s="412"/>
      <c r="AO61" s="412"/>
      <c r="AP61" s="412"/>
      <c r="AQ61" s="412"/>
      <c r="AR61" s="412"/>
      <c r="AS61" s="412"/>
      <c r="AT61" s="412"/>
      <c r="AU61" s="412"/>
      <c r="AV61" s="415"/>
    </row>
    <row r="62" spans="2:48" s="192" customFormat="1" ht="12.75" customHeight="1" x14ac:dyDescent="0.2">
      <c r="B62" s="163" t="s">
        <v>163</v>
      </c>
      <c r="C62" s="592" t="s">
        <v>164</v>
      </c>
      <c r="D62" s="582"/>
      <c r="E62" s="582"/>
      <c r="F62" s="642"/>
      <c r="G62" s="233">
        <f>'Priedas 5'!$K$55</f>
        <v>0</v>
      </c>
      <c r="H62" s="408">
        <f t="shared" si="32"/>
        <v>0</v>
      </c>
      <c r="I62" s="409">
        <f t="shared" si="33"/>
        <v>0</v>
      </c>
      <c r="J62" s="409">
        <f t="shared" si="34"/>
        <v>0</v>
      </c>
      <c r="K62" s="409">
        <f t="shared" si="35"/>
        <v>0</v>
      </c>
      <c r="L62" s="410">
        <f t="shared" si="36"/>
        <v>0</v>
      </c>
      <c r="M62" s="410">
        <f t="shared" si="37"/>
        <v>0</v>
      </c>
      <c r="N62" s="410">
        <f t="shared" si="38"/>
        <v>0</v>
      </c>
      <c r="O62" s="410">
        <f t="shared" si="39"/>
        <v>0</v>
      </c>
      <c r="P62" s="410">
        <f t="shared" si="40"/>
        <v>0</v>
      </c>
      <c r="Q62" s="410">
        <f t="shared" si="41"/>
        <v>0</v>
      </c>
      <c r="R62" s="410">
        <f t="shared" si="42"/>
        <v>0</v>
      </c>
      <c r="S62" s="410">
        <f t="shared" si="43"/>
        <v>0</v>
      </c>
      <c r="T62" s="410">
        <f t="shared" si="44"/>
        <v>0</v>
      </c>
      <c r="U62" s="410">
        <f t="shared" si="45"/>
        <v>0</v>
      </c>
      <c r="V62" s="410">
        <f t="shared" si="46"/>
        <v>0</v>
      </c>
      <c r="W62" s="410">
        <f t="shared" si="47"/>
        <v>0</v>
      </c>
      <c r="X62" s="410">
        <f t="shared" si="48"/>
        <v>0</v>
      </c>
      <c r="Y62" s="410">
        <f t="shared" si="49"/>
        <v>0</v>
      </c>
      <c r="Z62" s="412"/>
      <c r="AA62" s="412"/>
      <c r="AB62" s="412"/>
      <c r="AC62" s="412"/>
      <c r="AD62" s="412"/>
      <c r="AE62" s="413"/>
      <c r="AF62" s="414"/>
      <c r="AG62" s="414"/>
      <c r="AH62" s="414"/>
      <c r="AI62" s="412"/>
      <c r="AJ62" s="412"/>
      <c r="AK62" s="412"/>
      <c r="AL62" s="412"/>
      <c r="AM62" s="412"/>
      <c r="AN62" s="412"/>
      <c r="AO62" s="412"/>
      <c r="AP62" s="412"/>
      <c r="AQ62" s="412"/>
      <c r="AR62" s="412"/>
      <c r="AS62" s="412"/>
      <c r="AT62" s="412"/>
      <c r="AU62" s="412"/>
      <c r="AV62" s="415"/>
    </row>
    <row r="63" spans="2:48" s="192" customFormat="1" ht="12.75" customHeight="1" x14ac:dyDescent="0.2">
      <c r="B63" s="163" t="s">
        <v>165</v>
      </c>
      <c r="C63" s="802" t="s">
        <v>166</v>
      </c>
      <c r="D63" s="803"/>
      <c r="E63" s="803"/>
      <c r="F63" s="804"/>
      <c r="G63" s="233">
        <f>'Priedas 5'!$K$56</f>
        <v>13650.24</v>
      </c>
      <c r="H63" s="416">
        <v>9877.31</v>
      </c>
      <c r="I63" s="409">
        <f t="shared" ref="I63:I77" si="50">SUM(AF63)</f>
        <v>0</v>
      </c>
      <c r="J63" s="409">
        <f t="shared" ref="J63:J77" si="51">SUM(AG63)</f>
        <v>0</v>
      </c>
      <c r="K63" s="409">
        <f t="shared" ref="K63:K77" si="52">SUM(AH63)</f>
        <v>0</v>
      </c>
      <c r="L63" s="410">
        <f t="shared" ref="L63:L77" si="53">SUM(AI63)</f>
        <v>0</v>
      </c>
      <c r="M63" s="417">
        <v>3772.93</v>
      </c>
      <c r="N63" s="410">
        <f t="shared" ref="N63:N77" si="54">SUM(AK63)</f>
        <v>0</v>
      </c>
      <c r="O63" s="410">
        <f t="shared" ref="O63:O77" si="55">SUM(AL63)</f>
        <v>0</v>
      </c>
      <c r="P63" s="410">
        <f t="shared" ref="P63:P77" si="56">SUM(AM63)</f>
        <v>0</v>
      </c>
      <c r="Q63" s="410">
        <f t="shared" ref="Q63:Q77" si="57">SUM(AN63)</f>
        <v>0</v>
      </c>
      <c r="R63" s="410">
        <f t="shared" ref="R63:R77" si="58">SUM(AO63)</f>
        <v>0</v>
      </c>
      <c r="S63" s="410">
        <f t="shared" ref="S63:S77" si="59">SUM(AP63)</f>
        <v>0</v>
      </c>
      <c r="T63" s="410">
        <f t="shared" ref="T63:T77" si="60">SUM(AQ63)</f>
        <v>0</v>
      </c>
      <c r="U63" s="410">
        <f t="shared" ref="U63:U77" si="61">SUM(AR63)</f>
        <v>0</v>
      </c>
      <c r="V63" s="410">
        <f t="shared" ref="V63:V77" si="62">SUM(AS63)</f>
        <v>0</v>
      </c>
      <c r="W63" s="410">
        <f t="shared" ref="W63:W77" si="63">SUM(AT63)</f>
        <v>0</v>
      </c>
      <c r="X63" s="410">
        <f t="shared" ref="X63:X77" si="64">SUM(AU63)</f>
        <v>0</v>
      </c>
      <c r="Y63" s="410">
        <f t="shared" ref="Y63:Y77" si="65">SUM(AV63)</f>
        <v>0</v>
      </c>
      <c r="Z63" s="412"/>
      <c r="AA63" s="412"/>
      <c r="AB63" s="412"/>
      <c r="AC63" s="412"/>
      <c r="AD63" s="412"/>
      <c r="AE63" s="418">
        <v>9877.31</v>
      </c>
      <c r="AF63" s="414"/>
      <c r="AG63" s="414"/>
      <c r="AH63" s="414"/>
      <c r="AI63" s="412"/>
      <c r="AJ63" s="419">
        <v>3772.93</v>
      </c>
      <c r="AK63" s="412"/>
      <c r="AL63" s="412"/>
      <c r="AM63" s="412"/>
      <c r="AN63" s="412"/>
      <c r="AO63" s="412"/>
      <c r="AP63" s="412"/>
      <c r="AQ63" s="412"/>
      <c r="AR63" s="412"/>
      <c r="AS63" s="412"/>
      <c r="AT63" s="412"/>
      <c r="AU63" s="412"/>
      <c r="AV63" s="415"/>
    </row>
    <row r="64" spans="2:48" s="192" customFormat="1" ht="12.75" customHeight="1" x14ac:dyDescent="0.2">
      <c r="B64" s="163" t="s">
        <v>167</v>
      </c>
      <c r="C64" s="802" t="s">
        <v>168</v>
      </c>
      <c r="D64" s="803"/>
      <c r="E64" s="803"/>
      <c r="F64" s="804"/>
      <c r="G64" s="233">
        <f>'Priedas 5'!$K$57</f>
        <v>0</v>
      </c>
      <c r="H64" s="408">
        <f t="shared" ref="H64:H70" si="66">SUM(AE64)</f>
        <v>0</v>
      </c>
      <c r="I64" s="409">
        <f t="shared" si="50"/>
        <v>0</v>
      </c>
      <c r="J64" s="409">
        <f t="shared" si="51"/>
        <v>0</v>
      </c>
      <c r="K64" s="409">
        <f t="shared" si="52"/>
        <v>0</v>
      </c>
      <c r="L64" s="410">
        <f t="shared" si="53"/>
        <v>0</v>
      </c>
      <c r="M64" s="410">
        <f t="shared" ref="M64:M70" si="67">SUM(AJ64)</f>
        <v>0</v>
      </c>
      <c r="N64" s="410">
        <f t="shared" si="54"/>
        <v>0</v>
      </c>
      <c r="O64" s="410">
        <f t="shared" si="55"/>
        <v>0</v>
      </c>
      <c r="P64" s="410">
        <f t="shared" si="56"/>
        <v>0</v>
      </c>
      <c r="Q64" s="410">
        <f t="shared" si="57"/>
        <v>0</v>
      </c>
      <c r="R64" s="410">
        <f t="shared" si="58"/>
        <v>0</v>
      </c>
      <c r="S64" s="410">
        <f t="shared" si="59"/>
        <v>0</v>
      </c>
      <c r="T64" s="410">
        <f t="shared" si="60"/>
        <v>0</v>
      </c>
      <c r="U64" s="410">
        <f t="shared" si="61"/>
        <v>0</v>
      </c>
      <c r="V64" s="410">
        <f t="shared" si="62"/>
        <v>0</v>
      </c>
      <c r="W64" s="410">
        <f t="shared" si="63"/>
        <v>0</v>
      </c>
      <c r="X64" s="410">
        <f t="shared" si="64"/>
        <v>0</v>
      </c>
      <c r="Y64" s="410">
        <f t="shared" si="65"/>
        <v>0</v>
      </c>
      <c r="Z64" s="412"/>
      <c r="AA64" s="412"/>
      <c r="AB64" s="412"/>
      <c r="AC64" s="412"/>
      <c r="AD64" s="412"/>
      <c r="AE64" s="413"/>
      <c r="AF64" s="414"/>
      <c r="AG64" s="414"/>
      <c r="AH64" s="414"/>
      <c r="AI64" s="412"/>
      <c r="AJ64" s="412"/>
      <c r="AK64" s="412"/>
      <c r="AL64" s="412"/>
      <c r="AM64" s="412"/>
      <c r="AN64" s="412"/>
      <c r="AO64" s="412"/>
      <c r="AP64" s="412"/>
      <c r="AQ64" s="412"/>
      <c r="AR64" s="412"/>
      <c r="AS64" s="412"/>
      <c r="AT64" s="412"/>
      <c r="AU64" s="412"/>
      <c r="AV64" s="415"/>
    </row>
    <row r="65" spans="2:48" s="192" customFormat="1" ht="12.75" x14ac:dyDescent="0.2">
      <c r="B65" s="163" t="s">
        <v>169</v>
      </c>
      <c r="C65" s="802" t="s">
        <v>170</v>
      </c>
      <c r="D65" s="803"/>
      <c r="E65" s="803"/>
      <c r="F65" s="804"/>
      <c r="G65" s="233">
        <f>'Priedas 5'!$K$58</f>
        <v>0</v>
      </c>
      <c r="H65" s="408">
        <f t="shared" si="66"/>
        <v>0</v>
      </c>
      <c r="I65" s="409">
        <f t="shared" si="50"/>
        <v>0</v>
      </c>
      <c r="J65" s="409">
        <f t="shared" si="51"/>
        <v>0</v>
      </c>
      <c r="K65" s="409">
        <f t="shared" si="52"/>
        <v>0</v>
      </c>
      <c r="L65" s="410">
        <f t="shared" si="53"/>
        <v>0</v>
      </c>
      <c r="M65" s="410">
        <f t="shared" si="67"/>
        <v>0</v>
      </c>
      <c r="N65" s="410">
        <f t="shared" si="54"/>
        <v>0</v>
      </c>
      <c r="O65" s="410">
        <f t="shared" si="55"/>
        <v>0</v>
      </c>
      <c r="P65" s="410">
        <f t="shared" si="56"/>
        <v>0</v>
      </c>
      <c r="Q65" s="410">
        <f t="shared" si="57"/>
        <v>0</v>
      </c>
      <c r="R65" s="410">
        <f t="shared" si="58"/>
        <v>0</v>
      </c>
      <c r="S65" s="410">
        <f t="shared" si="59"/>
        <v>0</v>
      </c>
      <c r="T65" s="410">
        <f t="shared" si="60"/>
        <v>0</v>
      </c>
      <c r="U65" s="410">
        <f t="shared" si="61"/>
        <v>0</v>
      </c>
      <c r="V65" s="410">
        <f t="shared" si="62"/>
        <v>0</v>
      </c>
      <c r="W65" s="410">
        <f t="shared" si="63"/>
        <v>0</v>
      </c>
      <c r="X65" s="410">
        <f t="shared" si="64"/>
        <v>0</v>
      </c>
      <c r="Y65" s="410">
        <f t="shared" si="65"/>
        <v>0</v>
      </c>
      <c r="Z65" s="412"/>
      <c r="AA65" s="412"/>
      <c r="AB65" s="412"/>
      <c r="AC65" s="412"/>
      <c r="AD65" s="412"/>
      <c r="AE65" s="413"/>
      <c r="AF65" s="414"/>
      <c r="AG65" s="414"/>
      <c r="AH65" s="414"/>
      <c r="AI65" s="412"/>
      <c r="AJ65" s="412"/>
      <c r="AK65" s="412"/>
      <c r="AL65" s="412"/>
      <c r="AM65" s="412"/>
      <c r="AN65" s="412"/>
      <c r="AO65" s="412"/>
      <c r="AP65" s="412"/>
      <c r="AQ65" s="412"/>
      <c r="AR65" s="412"/>
      <c r="AS65" s="412"/>
      <c r="AT65" s="412"/>
      <c r="AU65" s="412"/>
      <c r="AV65" s="415"/>
    </row>
    <row r="66" spans="2:48" s="192" customFormat="1" ht="12.75" x14ac:dyDescent="0.2">
      <c r="B66" s="163" t="s">
        <v>171</v>
      </c>
      <c r="C66" s="802" t="s">
        <v>172</v>
      </c>
      <c r="D66" s="803"/>
      <c r="E66" s="803"/>
      <c r="F66" s="804"/>
      <c r="G66" s="407">
        <f>'Priedas 5'!$K$59</f>
        <v>0</v>
      </c>
      <c r="H66" s="408">
        <f t="shared" si="66"/>
        <v>0</v>
      </c>
      <c r="I66" s="409">
        <f t="shared" si="50"/>
        <v>0</v>
      </c>
      <c r="J66" s="409">
        <f t="shared" si="51"/>
        <v>0</v>
      </c>
      <c r="K66" s="409">
        <f t="shared" si="52"/>
        <v>0</v>
      </c>
      <c r="L66" s="410">
        <f t="shared" si="53"/>
        <v>0</v>
      </c>
      <c r="M66" s="410">
        <f t="shared" si="67"/>
        <v>0</v>
      </c>
      <c r="N66" s="410">
        <f t="shared" si="54"/>
        <v>0</v>
      </c>
      <c r="O66" s="410">
        <f t="shared" si="55"/>
        <v>0</v>
      </c>
      <c r="P66" s="410">
        <f t="shared" si="56"/>
        <v>0</v>
      </c>
      <c r="Q66" s="410">
        <f t="shared" si="57"/>
        <v>0</v>
      </c>
      <c r="R66" s="410">
        <f t="shared" si="58"/>
        <v>0</v>
      </c>
      <c r="S66" s="410">
        <f t="shared" si="59"/>
        <v>0</v>
      </c>
      <c r="T66" s="410">
        <f t="shared" si="60"/>
        <v>0</v>
      </c>
      <c r="U66" s="410">
        <f t="shared" si="61"/>
        <v>0</v>
      </c>
      <c r="V66" s="410">
        <f t="shared" si="62"/>
        <v>0</v>
      </c>
      <c r="W66" s="410">
        <f t="shared" si="63"/>
        <v>0</v>
      </c>
      <c r="X66" s="410">
        <f t="shared" si="64"/>
        <v>0</v>
      </c>
      <c r="Y66" s="410">
        <f t="shared" si="65"/>
        <v>0</v>
      </c>
      <c r="Z66" s="412"/>
      <c r="AA66" s="412"/>
      <c r="AB66" s="412"/>
      <c r="AC66" s="412"/>
      <c r="AD66" s="412"/>
      <c r="AE66" s="413"/>
      <c r="AF66" s="414"/>
      <c r="AG66" s="414"/>
      <c r="AH66" s="414"/>
      <c r="AI66" s="412"/>
      <c r="AJ66" s="412"/>
      <c r="AK66" s="412"/>
      <c r="AL66" s="412"/>
      <c r="AM66" s="412"/>
      <c r="AN66" s="412"/>
      <c r="AO66" s="412"/>
      <c r="AP66" s="412"/>
      <c r="AQ66" s="412"/>
      <c r="AR66" s="412"/>
      <c r="AS66" s="412"/>
      <c r="AT66" s="412"/>
      <c r="AU66" s="412"/>
      <c r="AV66" s="415"/>
    </row>
    <row r="67" spans="2:48" s="192" customFormat="1" ht="12.75" customHeight="1" x14ac:dyDescent="0.2">
      <c r="B67" s="163" t="s">
        <v>173</v>
      </c>
      <c r="C67" s="802" t="s">
        <v>174</v>
      </c>
      <c r="D67" s="803"/>
      <c r="E67" s="803"/>
      <c r="F67" s="804"/>
      <c r="G67" s="407">
        <f>'Priedas 5'!$K$60</f>
        <v>0</v>
      </c>
      <c r="H67" s="408">
        <f t="shared" si="66"/>
        <v>0</v>
      </c>
      <c r="I67" s="409">
        <f t="shared" si="50"/>
        <v>0</v>
      </c>
      <c r="J67" s="409">
        <f t="shared" si="51"/>
        <v>0</v>
      </c>
      <c r="K67" s="409">
        <f t="shared" si="52"/>
        <v>0</v>
      </c>
      <c r="L67" s="410">
        <f t="shared" si="53"/>
        <v>0</v>
      </c>
      <c r="M67" s="410">
        <f t="shared" si="67"/>
        <v>0</v>
      </c>
      <c r="N67" s="410">
        <f t="shared" si="54"/>
        <v>0</v>
      </c>
      <c r="O67" s="410">
        <f t="shared" si="55"/>
        <v>0</v>
      </c>
      <c r="P67" s="410">
        <f t="shared" si="56"/>
        <v>0</v>
      </c>
      <c r="Q67" s="410">
        <f t="shared" si="57"/>
        <v>0</v>
      </c>
      <c r="R67" s="410">
        <f t="shared" si="58"/>
        <v>0</v>
      </c>
      <c r="S67" s="410">
        <f t="shared" si="59"/>
        <v>0</v>
      </c>
      <c r="T67" s="410">
        <f t="shared" si="60"/>
        <v>0</v>
      </c>
      <c r="U67" s="410">
        <f t="shared" si="61"/>
        <v>0</v>
      </c>
      <c r="V67" s="410">
        <f t="shared" si="62"/>
        <v>0</v>
      </c>
      <c r="W67" s="410">
        <f t="shared" si="63"/>
        <v>0</v>
      </c>
      <c r="X67" s="410">
        <f t="shared" si="64"/>
        <v>0</v>
      </c>
      <c r="Y67" s="410">
        <f t="shared" si="65"/>
        <v>0</v>
      </c>
      <c r="Z67" s="412"/>
      <c r="AA67" s="412"/>
      <c r="AB67" s="412"/>
      <c r="AC67" s="412"/>
      <c r="AD67" s="412"/>
      <c r="AE67" s="413"/>
      <c r="AF67" s="414"/>
      <c r="AG67" s="414"/>
      <c r="AH67" s="414"/>
      <c r="AI67" s="412"/>
      <c r="AJ67" s="412"/>
      <c r="AK67" s="412"/>
      <c r="AL67" s="412"/>
      <c r="AM67" s="412"/>
      <c r="AN67" s="412"/>
      <c r="AO67" s="412"/>
      <c r="AP67" s="412"/>
      <c r="AQ67" s="412"/>
      <c r="AR67" s="412"/>
      <c r="AS67" s="412"/>
      <c r="AT67" s="412"/>
      <c r="AU67" s="412"/>
      <c r="AV67" s="415"/>
    </row>
    <row r="68" spans="2:48" s="192" customFormat="1" ht="12.75" x14ac:dyDescent="0.2">
      <c r="B68" s="163" t="s">
        <v>175</v>
      </c>
      <c r="C68" s="802" t="s">
        <v>176</v>
      </c>
      <c r="D68" s="803"/>
      <c r="E68" s="803"/>
      <c r="F68" s="804"/>
      <c r="G68" s="407">
        <f>'Priedas 5'!$K$61</f>
        <v>0</v>
      </c>
      <c r="H68" s="408">
        <f t="shared" si="66"/>
        <v>0</v>
      </c>
      <c r="I68" s="409">
        <f t="shared" si="50"/>
        <v>0</v>
      </c>
      <c r="J68" s="409">
        <f t="shared" si="51"/>
        <v>0</v>
      </c>
      <c r="K68" s="409">
        <f t="shared" si="52"/>
        <v>0</v>
      </c>
      <c r="L68" s="410">
        <f t="shared" si="53"/>
        <v>0</v>
      </c>
      <c r="M68" s="410">
        <f t="shared" si="67"/>
        <v>0</v>
      </c>
      <c r="N68" s="410">
        <f t="shared" si="54"/>
        <v>0</v>
      </c>
      <c r="O68" s="410">
        <f t="shared" si="55"/>
        <v>0</v>
      </c>
      <c r="P68" s="410">
        <f t="shared" si="56"/>
        <v>0</v>
      </c>
      <c r="Q68" s="410">
        <f t="shared" si="57"/>
        <v>0</v>
      </c>
      <c r="R68" s="410">
        <f t="shared" si="58"/>
        <v>0</v>
      </c>
      <c r="S68" s="410">
        <f t="shared" si="59"/>
        <v>0</v>
      </c>
      <c r="T68" s="410">
        <f t="shared" si="60"/>
        <v>0</v>
      </c>
      <c r="U68" s="410">
        <f t="shared" si="61"/>
        <v>0</v>
      </c>
      <c r="V68" s="410">
        <f t="shared" si="62"/>
        <v>0</v>
      </c>
      <c r="W68" s="410">
        <f t="shared" si="63"/>
        <v>0</v>
      </c>
      <c r="X68" s="410">
        <f t="shared" si="64"/>
        <v>0</v>
      </c>
      <c r="Y68" s="410">
        <f t="shared" si="65"/>
        <v>0</v>
      </c>
      <c r="Z68" s="412"/>
      <c r="AA68" s="412"/>
      <c r="AB68" s="412"/>
      <c r="AC68" s="412"/>
      <c r="AD68" s="412"/>
      <c r="AE68" s="413"/>
      <c r="AF68" s="414"/>
      <c r="AG68" s="414"/>
      <c r="AH68" s="414"/>
      <c r="AI68" s="412"/>
      <c r="AJ68" s="412"/>
      <c r="AK68" s="412"/>
      <c r="AL68" s="412"/>
      <c r="AM68" s="412"/>
      <c r="AN68" s="412"/>
      <c r="AO68" s="412"/>
      <c r="AP68" s="412"/>
      <c r="AQ68" s="412"/>
      <c r="AR68" s="412"/>
      <c r="AS68" s="412"/>
      <c r="AT68" s="412"/>
      <c r="AU68" s="412"/>
      <c r="AV68" s="415"/>
    </row>
    <row r="69" spans="2:48" s="192" customFormat="1" ht="12.75" x14ac:dyDescent="0.2">
      <c r="B69" s="163" t="s">
        <v>177</v>
      </c>
      <c r="C69" s="802" t="s">
        <v>178</v>
      </c>
      <c r="D69" s="803"/>
      <c r="E69" s="803"/>
      <c r="F69" s="804"/>
      <c r="G69" s="407">
        <f>'Priedas 5'!$K$62</f>
        <v>0</v>
      </c>
      <c r="H69" s="408">
        <f t="shared" si="66"/>
        <v>0</v>
      </c>
      <c r="I69" s="409">
        <f t="shared" si="50"/>
        <v>0</v>
      </c>
      <c r="J69" s="409">
        <f t="shared" si="51"/>
        <v>0</v>
      </c>
      <c r="K69" s="409">
        <f t="shared" si="52"/>
        <v>0</v>
      </c>
      <c r="L69" s="410">
        <f t="shared" si="53"/>
        <v>0</v>
      </c>
      <c r="M69" s="410">
        <f t="shared" si="67"/>
        <v>0</v>
      </c>
      <c r="N69" s="410">
        <f t="shared" si="54"/>
        <v>0</v>
      </c>
      <c r="O69" s="410">
        <f t="shared" si="55"/>
        <v>0</v>
      </c>
      <c r="P69" s="410">
        <f t="shared" si="56"/>
        <v>0</v>
      </c>
      <c r="Q69" s="410">
        <f t="shared" si="57"/>
        <v>0</v>
      </c>
      <c r="R69" s="410">
        <f t="shared" si="58"/>
        <v>0</v>
      </c>
      <c r="S69" s="410">
        <f t="shared" si="59"/>
        <v>0</v>
      </c>
      <c r="T69" s="410">
        <f t="shared" si="60"/>
        <v>0</v>
      </c>
      <c r="U69" s="410">
        <f t="shared" si="61"/>
        <v>0</v>
      </c>
      <c r="V69" s="410">
        <f t="shared" si="62"/>
        <v>0</v>
      </c>
      <c r="W69" s="410">
        <f t="shared" si="63"/>
        <v>0</v>
      </c>
      <c r="X69" s="410">
        <f t="shared" si="64"/>
        <v>0</v>
      </c>
      <c r="Y69" s="410">
        <f t="shared" si="65"/>
        <v>0</v>
      </c>
      <c r="Z69" s="412"/>
      <c r="AA69" s="412"/>
      <c r="AB69" s="412"/>
      <c r="AC69" s="412"/>
      <c r="AD69" s="412"/>
      <c r="AE69" s="413"/>
      <c r="AF69" s="414"/>
      <c r="AG69" s="414"/>
      <c r="AH69" s="414"/>
      <c r="AI69" s="412"/>
      <c r="AJ69" s="412"/>
      <c r="AK69" s="412"/>
      <c r="AL69" s="412"/>
      <c r="AM69" s="412"/>
      <c r="AN69" s="412"/>
      <c r="AO69" s="412"/>
      <c r="AP69" s="412"/>
      <c r="AQ69" s="412"/>
      <c r="AR69" s="412"/>
      <c r="AS69" s="412"/>
      <c r="AT69" s="412"/>
      <c r="AU69" s="412"/>
      <c r="AV69" s="415"/>
    </row>
    <row r="70" spans="2:48" s="192" customFormat="1" ht="12.75" customHeight="1" x14ac:dyDescent="0.2">
      <c r="B70" s="163" t="s">
        <v>179</v>
      </c>
      <c r="C70" s="802" t="s">
        <v>180</v>
      </c>
      <c r="D70" s="803"/>
      <c r="E70" s="803"/>
      <c r="F70" s="804"/>
      <c r="G70" s="233">
        <f>'Priedas 5'!$K$63</f>
        <v>0</v>
      </c>
      <c r="H70" s="408">
        <f t="shared" si="66"/>
        <v>0</v>
      </c>
      <c r="I70" s="409">
        <f t="shared" si="50"/>
        <v>0</v>
      </c>
      <c r="J70" s="409">
        <f t="shared" si="51"/>
        <v>0</v>
      </c>
      <c r="K70" s="409">
        <f t="shared" si="52"/>
        <v>0</v>
      </c>
      <c r="L70" s="410">
        <f t="shared" si="53"/>
        <v>0</v>
      </c>
      <c r="M70" s="410">
        <f t="shared" si="67"/>
        <v>0</v>
      </c>
      <c r="N70" s="410">
        <f t="shared" si="54"/>
        <v>0</v>
      </c>
      <c r="O70" s="410">
        <f t="shared" si="55"/>
        <v>0</v>
      </c>
      <c r="P70" s="410">
        <f t="shared" si="56"/>
        <v>0</v>
      </c>
      <c r="Q70" s="410">
        <f t="shared" si="57"/>
        <v>0</v>
      </c>
      <c r="R70" s="410">
        <f t="shared" si="58"/>
        <v>0</v>
      </c>
      <c r="S70" s="410">
        <f t="shared" si="59"/>
        <v>0</v>
      </c>
      <c r="T70" s="410">
        <f t="shared" si="60"/>
        <v>0</v>
      </c>
      <c r="U70" s="410">
        <f t="shared" si="61"/>
        <v>0</v>
      </c>
      <c r="V70" s="410">
        <f t="shared" si="62"/>
        <v>0</v>
      </c>
      <c r="W70" s="410">
        <f t="shared" si="63"/>
        <v>0</v>
      </c>
      <c r="X70" s="410">
        <f t="shared" si="64"/>
        <v>0</v>
      </c>
      <c r="Y70" s="410">
        <f t="shared" si="65"/>
        <v>0</v>
      </c>
      <c r="Z70" s="412"/>
      <c r="AA70" s="412"/>
      <c r="AB70" s="412"/>
      <c r="AC70" s="412"/>
      <c r="AD70" s="412"/>
      <c r="AE70" s="413"/>
      <c r="AF70" s="414"/>
      <c r="AG70" s="414"/>
      <c r="AH70" s="414"/>
      <c r="AI70" s="412"/>
      <c r="AJ70" s="412"/>
      <c r="AK70" s="412"/>
      <c r="AL70" s="412"/>
      <c r="AM70" s="412"/>
      <c r="AN70" s="412"/>
      <c r="AO70" s="412"/>
      <c r="AP70" s="412"/>
      <c r="AQ70" s="412"/>
      <c r="AR70" s="412"/>
      <c r="AS70" s="412"/>
      <c r="AT70" s="412"/>
      <c r="AU70" s="412"/>
      <c r="AV70" s="415"/>
    </row>
    <row r="71" spans="2:48" s="192" customFormat="1" ht="12.75" customHeight="1" x14ac:dyDescent="0.2">
      <c r="B71" s="163" t="s">
        <v>181</v>
      </c>
      <c r="C71" s="802" t="s">
        <v>182</v>
      </c>
      <c r="D71" s="803"/>
      <c r="E71" s="803"/>
      <c r="F71" s="804"/>
      <c r="G71" s="233">
        <f>'Priedas 5'!$K$64</f>
        <v>1307.4000000000001</v>
      </c>
      <c r="H71" s="416">
        <v>946.03</v>
      </c>
      <c r="I71" s="409">
        <f t="shared" si="50"/>
        <v>0</v>
      </c>
      <c r="J71" s="409">
        <f t="shared" si="51"/>
        <v>0</v>
      </c>
      <c r="K71" s="409">
        <f t="shared" si="52"/>
        <v>0</v>
      </c>
      <c r="L71" s="410">
        <f t="shared" si="53"/>
        <v>0</v>
      </c>
      <c r="M71" s="417">
        <v>361.37</v>
      </c>
      <c r="N71" s="410">
        <f t="shared" si="54"/>
        <v>0</v>
      </c>
      <c r="O71" s="410">
        <f t="shared" si="55"/>
        <v>0</v>
      </c>
      <c r="P71" s="410">
        <f t="shared" si="56"/>
        <v>0</v>
      </c>
      <c r="Q71" s="410">
        <f t="shared" si="57"/>
        <v>0</v>
      </c>
      <c r="R71" s="410">
        <f t="shared" si="58"/>
        <v>0</v>
      </c>
      <c r="S71" s="410">
        <f t="shared" si="59"/>
        <v>0</v>
      </c>
      <c r="T71" s="410">
        <f t="shared" si="60"/>
        <v>0</v>
      </c>
      <c r="U71" s="410">
        <f t="shared" si="61"/>
        <v>0</v>
      </c>
      <c r="V71" s="410">
        <f t="shared" si="62"/>
        <v>0</v>
      </c>
      <c r="W71" s="410">
        <f t="shared" si="63"/>
        <v>0</v>
      </c>
      <c r="X71" s="410">
        <f t="shared" si="64"/>
        <v>0</v>
      </c>
      <c r="Y71" s="410">
        <f t="shared" si="65"/>
        <v>0</v>
      </c>
      <c r="Z71" s="412"/>
      <c r="AA71" s="412"/>
      <c r="AB71" s="412"/>
      <c r="AC71" s="412"/>
      <c r="AD71" s="412"/>
      <c r="AE71" s="418">
        <v>946.03</v>
      </c>
      <c r="AF71" s="414"/>
      <c r="AG71" s="414"/>
      <c r="AH71" s="414"/>
      <c r="AI71" s="412"/>
      <c r="AJ71" s="419">
        <v>361.37</v>
      </c>
      <c r="AK71" s="412"/>
      <c r="AL71" s="412"/>
      <c r="AM71" s="412"/>
      <c r="AN71" s="412"/>
      <c r="AO71" s="412"/>
      <c r="AP71" s="412"/>
      <c r="AQ71" s="412"/>
      <c r="AR71" s="412"/>
      <c r="AS71" s="412"/>
      <c r="AT71" s="412"/>
      <c r="AU71" s="412"/>
      <c r="AV71" s="415"/>
    </row>
    <row r="72" spans="2:48" s="192" customFormat="1" ht="12.75" x14ac:dyDescent="0.2">
      <c r="B72" s="163" t="s">
        <v>183</v>
      </c>
      <c r="C72" s="802" t="s">
        <v>184</v>
      </c>
      <c r="D72" s="803"/>
      <c r="E72" s="803"/>
      <c r="F72" s="804"/>
      <c r="G72" s="233">
        <f>'Priedas 5'!$K$65</f>
        <v>0</v>
      </c>
      <c r="H72" s="408">
        <f>SUM(AE72)</f>
        <v>0</v>
      </c>
      <c r="I72" s="409">
        <f t="shared" si="50"/>
        <v>0</v>
      </c>
      <c r="J72" s="409">
        <f t="shared" si="51"/>
        <v>0</v>
      </c>
      <c r="K72" s="409">
        <f t="shared" si="52"/>
        <v>0</v>
      </c>
      <c r="L72" s="410">
        <f t="shared" si="53"/>
        <v>0</v>
      </c>
      <c r="M72" s="410">
        <f>SUM(AJ72)</f>
        <v>0</v>
      </c>
      <c r="N72" s="410">
        <f t="shared" si="54"/>
        <v>0</v>
      </c>
      <c r="O72" s="410">
        <f t="shared" si="55"/>
        <v>0</v>
      </c>
      <c r="P72" s="410">
        <f t="shared" si="56"/>
        <v>0</v>
      </c>
      <c r="Q72" s="410">
        <f t="shared" si="57"/>
        <v>0</v>
      </c>
      <c r="R72" s="410">
        <f t="shared" si="58"/>
        <v>0</v>
      </c>
      <c r="S72" s="410">
        <f t="shared" si="59"/>
        <v>0</v>
      </c>
      <c r="T72" s="410">
        <f t="shared" si="60"/>
        <v>0</v>
      </c>
      <c r="U72" s="410">
        <f t="shared" si="61"/>
        <v>0</v>
      </c>
      <c r="V72" s="410">
        <f t="shared" si="62"/>
        <v>0</v>
      </c>
      <c r="W72" s="410">
        <f t="shared" si="63"/>
        <v>0</v>
      </c>
      <c r="X72" s="410">
        <f t="shared" si="64"/>
        <v>0</v>
      </c>
      <c r="Y72" s="410">
        <f t="shared" si="65"/>
        <v>0</v>
      </c>
      <c r="Z72" s="412"/>
      <c r="AA72" s="412"/>
      <c r="AB72" s="412"/>
      <c r="AC72" s="412"/>
      <c r="AD72" s="412"/>
      <c r="AE72" s="413"/>
      <c r="AF72" s="414"/>
      <c r="AG72" s="414"/>
      <c r="AH72" s="414"/>
      <c r="AI72" s="412"/>
      <c r="AJ72" s="412"/>
      <c r="AK72" s="412"/>
      <c r="AL72" s="412"/>
      <c r="AM72" s="412"/>
      <c r="AN72" s="412"/>
      <c r="AO72" s="412"/>
      <c r="AP72" s="412"/>
      <c r="AQ72" s="412"/>
      <c r="AR72" s="412"/>
      <c r="AS72" s="412"/>
      <c r="AT72" s="412"/>
      <c r="AU72" s="412"/>
      <c r="AV72" s="415"/>
    </row>
    <row r="73" spans="2:48" s="192" customFormat="1" ht="12.75" x14ac:dyDescent="0.2">
      <c r="B73" s="163" t="s">
        <v>185</v>
      </c>
      <c r="C73" s="802" t="s">
        <v>186</v>
      </c>
      <c r="D73" s="803"/>
      <c r="E73" s="803"/>
      <c r="F73" s="804"/>
      <c r="G73" s="233">
        <f>'Priedas 5'!$K$66</f>
        <v>0</v>
      </c>
      <c r="H73" s="408">
        <f>SUM(AE73)</f>
        <v>0</v>
      </c>
      <c r="I73" s="409">
        <f t="shared" si="50"/>
        <v>0</v>
      </c>
      <c r="J73" s="409">
        <f t="shared" si="51"/>
        <v>0</v>
      </c>
      <c r="K73" s="409">
        <f t="shared" si="52"/>
        <v>0</v>
      </c>
      <c r="L73" s="410">
        <f t="shared" si="53"/>
        <v>0</v>
      </c>
      <c r="M73" s="410">
        <f>SUM(AJ73)</f>
        <v>0</v>
      </c>
      <c r="N73" s="410">
        <f t="shared" si="54"/>
        <v>0</v>
      </c>
      <c r="O73" s="410">
        <f t="shared" si="55"/>
        <v>0</v>
      </c>
      <c r="P73" s="410">
        <f t="shared" si="56"/>
        <v>0</v>
      </c>
      <c r="Q73" s="410">
        <f t="shared" si="57"/>
        <v>0</v>
      </c>
      <c r="R73" s="410">
        <f t="shared" si="58"/>
        <v>0</v>
      </c>
      <c r="S73" s="410">
        <f t="shared" si="59"/>
        <v>0</v>
      </c>
      <c r="T73" s="410">
        <f t="shared" si="60"/>
        <v>0</v>
      </c>
      <c r="U73" s="410">
        <f t="shared" si="61"/>
        <v>0</v>
      </c>
      <c r="V73" s="410">
        <f t="shared" si="62"/>
        <v>0</v>
      </c>
      <c r="W73" s="410">
        <f t="shared" si="63"/>
        <v>0</v>
      </c>
      <c r="X73" s="410">
        <f t="shared" si="64"/>
        <v>0</v>
      </c>
      <c r="Y73" s="410">
        <f t="shared" si="65"/>
        <v>0</v>
      </c>
      <c r="Z73" s="412"/>
      <c r="AA73" s="412"/>
      <c r="AB73" s="412"/>
      <c r="AC73" s="412"/>
      <c r="AD73" s="412"/>
      <c r="AE73" s="413"/>
      <c r="AF73" s="414"/>
      <c r="AG73" s="414"/>
      <c r="AH73" s="414"/>
      <c r="AI73" s="412"/>
      <c r="AJ73" s="412"/>
      <c r="AK73" s="412"/>
      <c r="AL73" s="412"/>
      <c r="AM73" s="412"/>
      <c r="AN73" s="412"/>
      <c r="AO73" s="412"/>
      <c r="AP73" s="412"/>
      <c r="AQ73" s="412"/>
      <c r="AR73" s="412"/>
      <c r="AS73" s="412"/>
      <c r="AT73" s="412"/>
      <c r="AU73" s="412"/>
      <c r="AV73" s="415"/>
    </row>
    <row r="74" spans="2:48" s="192" customFormat="1" ht="12.75" customHeight="1" x14ac:dyDescent="0.2">
      <c r="B74" s="163" t="s">
        <v>187</v>
      </c>
      <c r="C74" s="796" t="s">
        <v>188</v>
      </c>
      <c r="D74" s="797"/>
      <c r="E74" s="797"/>
      <c r="F74" s="798"/>
      <c r="G74" s="233">
        <f>'Priedas 5'!$K$67</f>
        <v>18.72</v>
      </c>
      <c r="H74" s="408">
        <v>13.55</v>
      </c>
      <c r="I74" s="409">
        <f t="shared" si="50"/>
        <v>0</v>
      </c>
      <c r="J74" s="409">
        <f t="shared" si="51"/>
        <v>0</v>
      </c>
      <c r="K74" s="409">
        <f t="shared" si="52"/>
        <v>0</v>
      </c>
      <c r="L74" s="410">
        <f t="shared" si="53"/>
        <v>0</v>
      </c>
      <c r="M74" s="410">
        <v>5.17</v>
      </c>
      <c r="N74" s="410">
        <f t="shared" si="54"/>
        <v>0</v>
      </c>
      <c r="O74" s="410">
        <f t="shared" si="55"/>
        <v>0</v>
      </c>
      <c r="P74" s="410">
        <f t="shared" si="56"/>
        <v>0</v>
      </c>
      <c r="Q74" s="410">
        <f t="shared" si="57"/>
        <v>0</v>
      </c>
      <c r="R74" s="410">
        <f t="shared" si="58"/>
        <v>0</v>
      </c>
      <c r="S74" s="410">
        <f t="shared" si="59"/>
        <v>0</v>
      </c>
      <c r="T74" s="410">
        <f t="shared" si="60"/>
        <v>0</v>
      </c>
      <c r="U74" s="410">
        <f t="shared" si="61"/>
        <v>0</v>
      </c>
      <c r="V74" s="410">
        <f t="shared" si="62"/>
        <v>0</v>
      </c>
      <c r="W74" s="410">
        <f t="shared" si="63"/>
        <v>0</v>
      </c>
      <c r="X74" s="410">
        <f t="shared" si="64"/>
        <v>0</v>
      </c>
      <c r="Y74" s="410">
        <f t="shared" si="65"/>
        <v>0</v>
      </c>
      <c r="Z74" s="412"/>
      <c r="AA74" s="412"/>
      <c r="AB74" s="412"/>
      <c r="AC74" s="412"/>
      <c r="AD74" s="412"/>
      <c r="AE74" s="413">
        <v>13.55</v>
      </c>
      <c r="AF74" s="414"/>
      <c r="AG74" s="414"/>
      <c r="AH74" s="414"/>
      <c r="AI74" s="412"/>
      <c r="AJ74" s="412">
        <v>5.17</v>
      </c>
      <c r="AK74" s="412"/>
      <c r="AL74" s="412"/>
      <c r="AM74" s="412"/>
      <c r="AN74" s="412"/>
      <c r="AO74" s="412"/>
      <c r="AP74" s="412"/>
      <c r="AQ74" s="412"/>
      <c r="AR74" s="412"/>
      <c r="AS74" s="412"/>
      <c r="AT74" s="412"/>
      <c r="AU74" s="412"/>
      <c r="AV74" s="415"/>
    </row>
    <row r="75" spans="2:48" s="192" customFormat="1" ht="12.75" customHeight="1" x14ac:dyDescent="0.2">
      <c r="B75" s="163" t="s">
        <v>189</v>
      </c>
      <c r="C75" s="796" t="s">
        <v>190</v>
      </c>
      <c r="D75" s="797"/>
      <c r="E75" s="797"/>
      <c r="F75" s="798"/>
      <c r="G75" s="233">
        <f>'Priedas 5'!$K$68</f>
        <v>0</v>
      </c>
      <c r="H75" s="408">
        <v>0</v>
      </c>
      <c r="I75" s="409">
        <f t="shared" si="50"/>
        <v>0</v>
      </c>
      <c r="J75" s="409">
        <f t="shared" si="51"/>
        <v>0</v>
      </c>
      <c r="K75" s="409">
        <f t="shared" si="52"/>
        <v>0</v>
      </c>
      <c r="L75" s="410">
        <f t="shared" si="53"/>
        <v>0</v>
      </c>
      <c r="M75" s="410">
        <v>0</v>
      </c>
      <c r="N75" s="410">
        <f t="shared" si="54"/>
        <v>0</v>
      </c>
      <c r="O75" s="410">
        <f t="shared" si="55"/>
        <v>0</v>
      </c>
      <c r="P75" s="410">
        <f t="shared" si="56"/>
        <v>0</v>
      </c>
      <c r="Q75" s="410">
        <f t="shared" si="57"/>
        <v>0</v>
      </c>
      <c r="R75" s="410">
        <f t="shared" si="58"/>
        <v>0</v>
      </c>
      <c r="S75" s="410">
        <f t="shared" si="59"/>
        <v>0</v>
      </c>
      <c r="T75" s="410">
        <f t="shared" si="60"/>
        <v>0</v>
      </c>
      <c r="U75" s="410">
        <f t="shared" si="61"/>
        <v>0</v>
      </c>
      <c r="V75" s="410">
        <f t="shared" si="62"/>
        <v>0</v>
      </c>
      <c r="W75" s="410">
        <f t="shared" si="63"/>
        <v>0</v>
      </c>
      <c r="X75" s="410">
        <f t="shared" si="64"/>
        <v>0</v>
      </c>
      <c r="Y75" s="410">
        <f t="shared" si="65"/>
        <v>0</v>
      </c>
      <c r="Z75" s="412"/>
      <c r="AA75" s="412"/>
      <c r="AB75" s="412"/>
      <c r="AC75" s="412"/>
      <c r="AD75" s="412"/>
      <c r="AE75" s="418"/>
      <c r="AF75" s="414"/>
      <c r="AG75" s="414"/>
      <c r="AH75" s="414"/>
      <c r="AI75" s="412"/>
      <c r="AJ75" s="419"/>
      <c r="AK75" s="412"/>
      <c r="AL75" s="412"/>
      <c r="AM75" s="412"/>
      <c r="AN75" s="412"/>
      <c r="AO75" s="412"/>
      <c r="AP75" s="412"/>
      <c r="AQ75" s="412"/>
      <c r="AR75" s="412"/>
      <c r="AS75" s="412"/>
      <c r="AT75" s="412"/>
      <c r="AU75" s="412"/>
      <c r="AV75" s="415"/>
    </row>
    <row r="76" spans="2:48" s="192" customFormat="1" ht="12.75" customHeight="1" x14ac:dyDescent="0.2">
      <c r="B76" s="163" t="s">
        <v>191</v>
      </c>
      <c r="C76" s="796" t="s">
        <v>192</v>
      </c>
      <c r="D76" s="797"/>
      <c r="E76" s="797"/>
      <c r="F76" s="798"/>
      <c r="G76" s="407">
        <f>'Priedas 5'!$K$69</f>
        <v>0</v>
      </c>
      <c r="H76" s="408">
        <f>SUM(AE76)</f>
        <v>0</v>
      </c>
      <c r="I76" s="409">
        <f t="shared" si="50"/>
        <v>0</v>
      </c>
      <c r="J76" s="409">
        <f t="shared" si="51"/>
        <v>0</v>
      </c>
      <c r="K76" s="409">
        <f t="shared" si="52"/>
        <v>0</v>
      </c>
      <c r="L76" s="410">
        <f t="shared" si="53"/>
        <v>0</v>
      </c>
      <c r="M76" s="410">
        <f>SUM(AJ76)</f>
        <v>0</v>
      </c>
      <c r="N76" s="410">
        <f t="shared" si="54"/>
        <v>0</v>
      </c>
      <c r="O76" s="410">
        <f t="shared" si="55"/>
        <v>0</v>
      </c>
      <c r="P76" s="410">
        <f t="shared" si="56"/>
        <v>0</v>
      </c>
      <c r="Q76" s="410">
        <f t="shared" si="57"/>
        <v>0</v>
      </c>
      <c r="R76" s="410">
        <f t="shared" si="58"/>
        <v>0</v>
      </c>
      <c r="S76" s="410">
        <f t="shared" si="59"/>
        <v>0</v>
      </c>
      <c r="T76" s="410">
        <f t="shared" si="60"/>
        <v>0</v>
      </c>
      <c r="U76" s="410">
        <f t="shared" si="61"/>
        <v>0</v>
      </c>
      <c r="V76" s="410">
        <f t="shared" si="62"/>
        <v>0</v>
      </c>
      <c r="W76" s="410">
        <f t="shared" si="63"/>
        <v>0</v>
      </c>
      <c r="X76" s="410">
        <f t="shared" si="64"/>
        <v>0</v>
      </c>
      <c r="Y76" s="410">
        <f t="shared" si="65"/>
        <v>0</v>
      </c>
      <c r="Z76" s="412"/>
      <c r="AA76" s="412"/>
      <c r="AB76" s="412"/>
      <c r="AC76" s="412"/>
      <c r="AD76" s="412"/>
      <c r="AE76" s="413"/>
      <c r="AF76" s="414"/>
      <c r="AG76" s="414"/>
      <c r="AH76" s="414"/>
      <c r="AI76" s="412"/>
      <c r="AJ76" s="412"/>
      <c r="AK76" s="412"/>
      <c r="AL76" s="412"/>
      <c r="AM76" s="412"/>
      <c r="AN76" s="412"/>
      <c r="AO76" s="412"/>
      <c r="AP76" s="412"/>
      <c r="AQ76" s="412"/>
      <c r="AR76" s="412"/>
      <c r="AS76" s="412"/>
      <c r="AT76" s="412"/>
      <c r="AU76" s="412"/>
      <c r="AV76" s="415"/>
    </row>
    <row r="77" spans="2:48" s="192" customFormat="1" ht="12.75" customHeight="1" x14ac:dyDescent="0.2">
      <c r="B77" s="163" t="s">
        <v>193</v>
      </c>
      <c r="C77" s="796" t="s">
        <v>194</v>
      </c>
      <c r="D77" s="797"/>
      <c r="E77" s="797"/>
      <c r="F77" s="798"/>
      <c r="G77" s="233">
        <f>'Priedas 5'!$K$70</f>
        <v>0</v>
      </c>
      <c r="H77" s="408">
        <f>SUM(AE77)</f>
        <v>0</v>
      </c>
      <c r="I77" s="409">
        <f t="shared" si="50"/>
        <v>0</v>
      </c>
      <c r="J77" s="409">
        <f t="shared" si="51"/>
        <v>0</v>
      </c>
      <c r="K77" s="409">
        <f t="shared" si="52"/>
        <v>0</v>
      </c>
      <c r="L77" s="410">
        <f t="shared" si="53"/>
        <v>0</v>
      </c>
      <c r="M77" s="410">
        <f>SUM(AJ77)</f>
        <v>0</v>
      </c>
      <c r="N77" s="410">
        <f t="shared" si="54"/>
        <v>0</v>
      </c>
      <c r="O77" s="410">
        <f t="shared" si="55"/>
        <v>0</v>
      </c>
      <c r="P77" s="410">
        <f t="shared" si="56"/>
        <v>0</v>
      </c>
      <c r="Q77" s="410">
        <f t="shared" si="57"/>
        <v>0</v>
      </c>
      <c r="R77" s="410">
        <f t="shared" si="58"/>
        <v>0</v>
      </c>
      <c r="S77" s="410">
        <f t="shared" si="59"/>
        <v>0</v>
      </c>
      <c r="T77" s="410">
        <f t="shared" si="60"/>
        <v>0</v>
      </c>
      <c r="U77" s="410">
        <f t="shared" si="61"/>
        <v>0</v>
      </c>
      <c r="V77" s="410">
        <f t="shared" si="62"/>
        <v>0</v>
      </c>
      <c r="W77" s="410">
        <f t="shared" si="63"/>
        <v>0</v>
      </c>
      <c r="X77" s="410">
        <f t="shared" si="64"/>
        <v>0</v>
      </c>
      <c r="Y77" s="410">
        <f t="shared" si="65"/>
        <v>0</v>
      </c>
      <c r="Z77" s="412"/>
      <c r="AA77" s="412"/>
      <c r="AB77" s="412"/>
      <c r="AC77" s="412"/>
      <c r="AD77" s="412"/>
      <c r="AE77" s="413"/>
      <c r="AF77" s="414"/>
      <c r="AG77" s="414"/>
      <c r="AH77" s="414"/>
      <c r="AI77" s="412"/>
      <c r="AJ77" s="412"/>
      <c r="AK77" s="412"/>
      <c r="AL77" s="412"/>
      <c r="AM77" s="412"/>
      <c r="AN77" s="412"/>
      <c r="AO77" s="412"/>
      <c r="AP77" s="412"/>
      <c r="AQ77" s="412"/>
      <c r="AR77" s="412"/>
      <c r="AS77" s="412"/>
      <c r="AT77" s="412"/>
      <c r="AU77" s="412"/>
      <c r="AV77" s="415"/>
    </row>
    <row r="78" spans="2:48" s="192" customFormat="1" ht="12.75" customHeight="1" x14ac:dyDescent="0.2">
      <c r="B78" s="155" t="s">
        <v>195</v>
      </c>
      <c r="C78" s="799" t="s">
        <v>196</v>
      </c>
      <c r="D78" s="800"/>
      <c r="E78" s="800"/>
      <c r="F78" s="801"/>
      <c r="G78" s="233">
        <f>'Priedas 5'!$K$71</f>
        <v>4208.58</v>
      </c>
      <c r="H78" s="227">
        <f t="shared" ref="H78:AV78" si="68">SUM(H79:H104)</f>
        <v>2889.5638339489469</v>
      </c>
      <c r="I78" s="179">
        <f t="shared" si="68"/>
        <v>0</v>
      </c>
      <c r="J78" s="179">
        <f t="shared" si="68"/>
        <v>0</v>
      </c>
      <c r="K78" s="179">
        <f t="shared" si="68"/>
        <v>0</v>
      </c>
      <c r="L78" s="183">
        <f t="shared" si="68"/>
        <v>0</v>
      </c>
      <c r="M78" s="183">
        <f t="shared" si="68"/>
        <v>678.02189168511882</v>
      </c>
      <c r="N78" s="183">
        <f t="shared" si="68"/>
        <v>0</v>
      </c>
      <c r="O78" s="183">
        <f t="shared" si="68"/>
        <v>0</v>
      </c>
      <c r="P78" s="183">
        <f t="shared" si="68"/>
        <v>126.60773314278322</v>
      </c>
      <c r="Q78" s="183">
        <f t="shared" si="68"/>
        <v>74.169261731508414</v>
      </c>
      <c r="R78" s="183">
        <f t="shared" si="68"/>
        <v>0</v>
      </c>
      <c r="S78" s="183">
        <f t="shared" si="68"/>
        <v>165.84840061285655</v>
      </c>
      <c r="T78" s="183">
        <f t="shared" si="68"/>
        <v>0</v>
      </c>
      <c r="U78" s="183">
        <f t="shared" si="68"/>
        <v>0</v>
      </c>
      <c r="V78" s="183">
        <f t="shared" si="68"/>
        <v>41.137184574035516</v>
      </c>
      <c r="W78" s="183">
        <f t="shared" si="68"/>
        <v>0</v>
      </c>
      <c r="X78" s="183">
        <f t="shared" si="68"/>
        <v>0</v>
      </c>
      <c r="Y78" s="183">
        <f t="shared" si="68"/>
        <v>0</v>
      </c>
      <c r="Z78" s="183">
        <f t="shared" si="68"/>
        <v>0</v>
      </c>
      <c r="AA78" s="183">
        <f t="shared" si="68"/>
        <v>0</v>
      </c>
      <c r="AB78" s="183">
        <f t="shared" si="68"/>
        <v>3.1557768479456572E-2</v>
      </c>
      <c r="AC78" s="183">
        <f t="shared" si="68"/>
        <v>0</v>
      </c>
      <c r="AD78" s="183">
        <f t="shared" si="68"/>
        <v>233.20013653627078</v>
      </c>
      <c r="AE78" s="227">
        <f t="shared" si="68"/>
        <v>2889.5638339489469</v>
      </c>
      <c r="AF78" s="179">
        <f t="shared" si="68"/>
        <v>0</v>
      </c>
      <c r="AG78" s="179">
        <f t="shared" si="68"/>
        <v>0</v>
      </c>
      <c r="AH78" s="179">
        <f t="shared" si="68"/>
        <v>0</v>
      </c>
      <c r="AI78" s="183">
        <f t="shared" si="68"/>
        <v>0</v>
      </c>
      <c r="AJ78" s="183">
        <f t="shared" si="68"/>
        <v>678.02189168511882</v>
      </c>
      <c r="AK78" s="183">
        <f t="shared" si="68"/>
        <v>0</v>
      </c>
      <c r="AL78" s="183">
        <f t="shared" si="68"/>
        <v>0</v>
      </c>
      <c r="AM78" s="183">
        <f t="shared" si="68"/>
        <v>126.60773314278322</v>
      </c>
      <c r="AN78" s="183">
        <f t="shared" si="68"/>
        <v>74.169261731508414</v>
      </c>
      <c r="AO78" s="183">
        <f t="shared" si="68"/>
        <v>0</v>
      </c>
      <c r="AP78" s="183">
        <f t="shared" si="68"/>
        <v>165.84840061285655</v>
      </c>
      <c r="AQ78" s="183">
        <f t="shared" si="68"/>
        <v>0</v>
      </c>
      <c r="AR78" s="183">
        <f t="shared" si="68"/>
        <v>0</v>
      </c>
      <c r="AS78" s="183">
        <f t="shared" si="68"/>
        <v>41.137184574035516</v>
      </c>
      <c r="AT78" s="183">
        <f t="shared" si="68"/>
        <v>0</v>
      </c>
      <c r="AU78" s="183">
        <f t="shared" si="68"/>
        <v>0</v>
      </c>
      <c r="AV78" s="228">
        <f t="shared" si="68"/>
        <v>0</v>
      </c>
    </row>
    <row r="79" spans="2:48" s="192" customFormat="1" ht="12.75" customHeight="1" x14ac:dyDescent="0.2">
      <c r="B79" s="148" t="s">
        <v>197</v>
      </c>
      <c r="C79" s="796" t="s">
        <v>198</v>
      </c>
      <c r="D79" s="797"/>
      <c r="E79" s="797"/>
      <c r="F79" s="798"/>
      <c r="G79" s="407">
        <f>'Priedas 5'!$K$72</f>
        <v>0</v>
      </c>
      <c r="H79" s="408">
        <f t="shared" ref="H79:H104" si="69">SUM(AE79)</f>
        <v>0</v>
      </c>
      <c r="I79" s="409">
        <f t="shared" ref="I79:I104" si="70">SUM(AF79)</f>
        <v>0</v>
      </c>
      <c r="J79" s="409">
        <f t="shared" ref="J79:J104" si="71">SUM(AG79)</f>
        <v>0</v>
      </c>
      <c r="K79" s="409">
        <f t="shared" ref="K79:K104" si="72">SUM(AH79)</f>
        <v>0</v>
      </c>
      <c r="L79" s="410">
        <f t="shared" ref="L79:L104" si="73">SUM(AI79)</f>
        <v>0</v>
      </c>
      <c r="M79" s="410">
        <f t="shared" ref="M79:M104" si="74">SUM(AJ79)</f>
        <v>0</v>
      </c>
      <c r="N79" s="410">
        <f t="shared" ref="N79:N104" si="75">SUM(AK79)</f>
        <v>0</v>
      </c>
      <c r="O79" s="410">
        <f t="shared" ref="O79:O104" si="76">SUM(AL79)</f>
        <v>0</v>
      </c>
      <c r="P79" s="410">
        <f t="shared" ref="P79:P104" si="77">SUM(AM79)</f>
        <v>0</v>
      </c>
      <c r="Q79" s="410">
        <f t="shared" ref="Q79:Q104" si="78">SUM(AN79)</f>
        <v>0</v>
      </c>
      <c r="R79" s="410">
        <f t="shared" ref="R79:R104" si="79">SUM(AO79)</f>
        <v>0</v>
      </c>
      <c r="S79" s="410">
        <f t="shared" ref="S79:S104" si="80">SUM(AP79)</f>
        <v>0</v>
      </c>
      <c r="T79" s="410">
        <f t="shared" ref="T79:T104" si="81">SUM(AQ79)</f>
        <v>0</v>
      </c>
      <c r="U79" s="410">
        <f t="shared" ref="U79:U104" si="82">SUM(AR79)</f>
        <v>0</v>
      </c>
      <c r="V79" s="410">
        <f t="shared" ref="V79:V104" si="83">SUM(AS79)</f>
        <v>0</v>
      </c>
      <c r="W79" s="410">
        <f t="shared" ref="W79:W104" si="84">SUM(AT79)</f>
        <v>0</v>
      </c>
      <c r="X79" s="410">
        <f t="shared" ref="X79:X104" si="85">SUM(AU79)</f>
        <v>0</v>
      </c>
      <c r="Y79" s="410">
        <f t="shared" ref="Y79:Y104" si="86">SUM(AV79)</f>
        <v>0</v>
      </c>
      <c r="Z79" s="410">
        <f t="shared" ref="Z79:AI88" si="87">IFERROR((Z$18/$G$18)*$G79,"0")</f>
        <v>0</v>
      </c>
      <c r="AA79" s="410">
        <f t="shared" si="87"/>
        <v>0</v>
      </c>
      <c r="AB79" s="410">
        <f t="shared" si="87"/>
        <v>0</v>
      </c>
      <c r="AC79" s="410">
        <f t="shared" si="87"/>
        <v>0</v>
      </c>
      <c r="AD79" s="410">
        <f t="shared" si="87"/>
        <v>0</v>
      </c>
      <c r="AE79" s="408">
        <f t="shared" si="87"/>
        <v>0</v>
      </c>
      <c r="AF79" s="409">
        <f t="shared" si="87"/>
        <v>0</v>
      </c>
      <c r="AG79" s="409">
        <f t="shared" si="87"/>
        <v>0</v>
      </c>
      <c r="AH79" s="409">
        <f t="shared" si="87"/>
        <v>0</v>
      </c>
      <c r="AI79" s="410">
        <f t="shared" si="87"/>
        <v>0</v>
      </c>
      <c r="AJ79" s="410">
        <f t="shared" ref="AJ79:AV88" si="88">IFERROR((AJ$18/$G$18)*$G79,"0")</f>
        <v>0</v>
      </c>
      <c r="AK79" s="410">
        <f t="shared" si="88"/>
        <v>0</v>
      </c>
      <c r="AL79" s="410">
        <f t="shared" si="88"/>
        <v>0</v>
      </c>
      <c r="AM79" s="410">
        <f t="shared" si="88"/>
        <v>0</v>
      </c>
      <c r="AN79" s="410">
        <f t="shared" si="88"/>
        <v>0</v>
      </c>
      <c r="AO79" s="410">
        <f t="shared" si="88"/>
        <v>0</v>
      </c>
      <c r="AP79" s="410">
        <f t="shared" si="88"/>
        <v>0</v>
      </c>
      <c r="AQ79" s="410">
        <f t="shared" si="88"/>
        <v>0</v>
      </c>
      <c r="AR79" s="410">
        <f t="shared" si="88"/>
        <v>0</v>
      </c>
      <c r="AS79" s="410">
        <f t="shared" si="88"/>
        <v>0</v>
      </c>
      <c r="AT79" s="410">
        <f t="shared" si="88"/>
        <v>0</v>
      </c>
      <c r="AU79" s="410">
        <f t="shared" si="88"/>
        <v>0</v>
      </c>
      <c r="AV79" s="411">
        <f t="shared" si="88"/>
        <v>0</v>
      </c>
    </row>
    <row r="80" spans="2:48" s="192" customFormat="1" ht="12.75" customHeight="1" x14ac:dyDescent="0.2">
      <c r="B80" s="148" t="s">
        <v>199</v>
      </c>
      <c r="C80" s="796" t="s">
        <v>200</v>
      </c>
      <c r="D80" s="797"/>
      <c r="E80" s="797"/>
      <c r="F80" s="798"/>
      <c r="G80" s="407">
        <f>'Priedas 5'!$K$73</f>
        <v>0</v>
      </c>
      <c r="H80" s="408">
        <f t="shared" si="69"/>
        <v>0</v>
      </c>
      <c r="I80" s="409">
        <f t="shared" si="70"/>
        <v>0</v>
      </c>
      <c r="J80" s="409">
        <f t="shared" si="71"/>
        <v>0</v>
      </c>
      <c r="K80" s="409">
        <f t="shared" si="72"/>
        <v>0</v>
      </c>
      <c r="L80" s="410">
        <f t="shared" si="73"/>
        <v>0</v>
      </c>
      <c r="M80" s="410">
        <f t="shared" si="74"/>
        <v>0</v>
      </c>
      <c r="N80" s="410">
        <f t="shared" si="75"/>
        <v>0</v>
      </c>
      <c r="O80" s="410">
        <f t="shared" si="76"/>
        <v>0</v>
      </c>
      <c r="P80" s="410">
        <f t="shared" si="77"/>
        <v>0</v>
      </c>
      <c r="Q80" s="410">
        <f t="shared" si="78"/>
        <v>0</v>
      </c>
      <c r="R80" s="410">
        <f t="shared" si="79"/>
        <v>0</v>
      </c>
      <c r="S80" s="410">
        <f t="shared" si="80"/>
        <v>0</v>
      </c>
      <c r="T80" s="410">
        <f t="shared" si="81"/>
        <v>0</v>
      </c>
      <c r="U80" s="410">
        <f t="shared" si="82"/>
        <v>0</v>
      </c>
      <c r="V80" s="410">
        <f t="shared" si="83"/>
        <v>0</v>
      </c>
      <c r="W80" s="410">
        <f t="shared" si="84"/>
        <v>0</v>
      </c>
      <c r="X80" s="410">
        <f t="shared" si="85"/>
        <v>0</v>
      </c>
      <c r="Y80" s="410">
        <f t="shared" si="86"/>
        <v>0</v>
      </c>
      <c r="Z80" s="410">
        <f t="shared" si="87"/>
        <v>0</v>
      </c>
      <c r="AA80" s="410">
        <f t="shared" si="87"/>
        <v>0</v>
      </c>
      <c r="AB80" s="410">
        <f t="shared" si="87"/>
        <v>0</v>
      </c>
      <c r="AC80" s="410">
        <f t="shared" si="87"/>
        <v>0</v>
      </c>
      <c r="AD80" s="410">
        <f t="shared" si="87"/>
        <v>0</v>
      </c>
      <c r="AE80" s="408">
        <f t="shared" si="87"/>
        <v>0</v>
      </c>
      <c r="AF80" s="409">
        <f t="shared" si="87"/>
        <v>0</v>
      </c>
      <c r="AG80" s="409">
        <f t="shared" si="87"/>
        <v>0</v>
      </c>
      <c r="AH80" s="409">
        <f t="shared" si="87"/>
        <v>0</v>
      </c>
      <c r="AI80" s="410">
        <f t="shared" si="87"/>
        <v>0</v>
      </c>
      <c r="AJ80" s="410">
        <f t="shared" si="88"/>
        <v>0</v>
      </c>
      <c r="AK80" s="410">
        <f t="shared" si="88"/>
        <v>0</v>
      </c>
      <c r="AL80" s="410">
        <f t="shared" si="88"/>
        <v>0</v>
      </c>
      <c r="AM80" s="410">
        <f t="shared" si="88"/>
        <v>0</v>
      </c>
      <c r="AN80" s="410">
        <f t="shared" si="88"/>
        <v>0</v>
      </c>
      <c r="AO80" s="410">
        <f t="shared" si="88"/>
        <v>0</v>
      </c>
      <c r="AP80" s="410">
        <f t="shared" si="88"/>
        <v>0</v>
      </c>
      <c r="AQ80" s="410">
        <f t="shared" si="88"/>
        <v>0</v>
      </c>
      <c r="AR80" s="410">
        <f t="shared" si="88"/>
        <v>0</v>
      </c>
      <c r="AS80" s="410">
        <f t="shared" si="88"/>
        <v>0</v>
      </c>
      <c r="AT80" s="410">
        <f t="shared" si="88"/>
        <v>0</v>
      </c>
      <c r="AU80" s="410">
        <f t="shared" si="88"/>
        <v>0</v>
      </c>
      <c r="AV80" s="411">
        <f t="shared" si="88"/>
        <v>0</v>
      </c>
    </row>
    <row r="81" spans="2:48" s="192" customFormat="1" ht="12.75" customHeight="1" x14ac:dyDescent="0.2">
      <c r="B81" s="148" t="s">
        <v>201</v>
      </c>
      <c r="C81" s="796" t="s">
        <v>202</v>
      </c>
      <c r="D81" s="797"/>
      <c r="E81" s="797"/>
      <c r="F81" s="798"/>
      <c r="G81" s="407">
        <f>'Priedas 5'!$K$74</f>
        <v>0</v>
      </c>
      <c r="H81" s="408">
        <f t="shared" si="69"/>
        <v>0</v>
      </c>
      <c r="I81" s="409">
        <f t="shared" si="70"/>
        <v>0</v>
      </c>
      <c r="J81" s="409">
        <f t="shared" si="71"/>
        <v>0</v>
      </c>
      <c r="K81" s="409">
        <f t="shared" si="72"/>
        <v>0</v>
      </c>
      <c r="L81" s="410">
        <f t="shared" si="73"/>
        <v>0</v>
      </c>
      <c r="M81" s="410">
        <f t="shared" si="74"/>
        <v>0</v>
      </c>
      <c r="N81" s="410">
        <f t="shared" si="75"/>
        <v>0</v>
      </c>
      <c r="O81" s="410">
        <f t="shared" si="76"/>
        <v>0</v>
      </c>
      <c r="P81" s="410">
        <f t="shared" si="77"/>
        <v>0</v>
      </c>
      <c r="Q81" s="410">
        <f t="shared" si="78"/>
        <v>0</v>
      </c>
      <c r="R81" s="410">
        <f t="shared" si="79"/>
        <v>0</v>
      </c>
      <c r="S81" s="410">
        <f t="shared" si="80"/>
        <v>0</v>
      </c>
      <c r="T81" s="410">
        <f t="shared" si="81"/>
        <v>0</v>
      </c>
      <c r="U81" s="410">
        <f t="shared" si="82"/>
        <v>0</v>
      </c>
      <c r="V81" s="410">
        <f t="shared" si="83"/>
        <v>0</v>
      </c>
      <c r="W81" s="410">
        <f t="shared" si="84"/>
        <v>0</v>
      </c>
      <c r="X81" s="410">
        <f t="shared" si="85"/>
        <v>0</v>
      </c>
      <c r="Y81" s="410">
        <f t="shared" si="86"/>
        <v>0</v>
      </c>
      <c r="Z81" s="410">
        <f t="shared" si="87"/>
        <v>0</v>
      </c>
      <c r="AA81" s="410">
        <f t="shared" si="87"/>
        <v>0</v>
      </c>
      <c r="AB81" s="410">
        <f t="shared" si="87"/>
        <v>0</v>
      </c>
      <c r="AC81" s="410">
        <f t="shared" si="87"/>
        <v>0</v>
      </c>
      <c r="AD81" s="410">
        <f t="shared" si="87"/>
        <v>0</v>
      </c>
      <c r="AE81" s="408">
        <f t="shared" si="87"/>
        <v>0</v>
      </c>
      <c r="AF81" s="409">
        <f t="shared" si="87"/>
        <v>0</v>
      </c>
      <c r="AG81" s="409">
        <f t="shared" si="87"/>
        <v>0</v>
      </c>
      <c r="AH81" s="409">
        <f t="shared" si="87"/>
        <v>0</v>
      </c>
      <c r="AI81" s="410">
        <f t="shared" si="87"/>
        <v>0</v>
      </c>
      <c r="AJ81" s="410">
        <f t="shared" si="88"/>
        <v>0</v>
      </c>
      <c r="AK81" s="410">
        <f t="shared" si="88"/>
        <v>0</v>
      </c>
      <c r="AL81" s="410">
        <f t="shared" si="88"/>
        <v>0</v>
      </c>
      <c r="AM81" s="410">
        <f t="shared" si="88"/>
        <v>0</v>
      </c>
      <c r="AN81" s="410">
        <f t="shared" si="88"/>
        <v>0</v>
      </c>
      <c r="AO81" s="410">
        <f t="shared" si="88"/>
        <v>0</v>
      </c>
      <c r="AP81" s="410">
        <f t="shared" si="88"/>
        <v>0</v>
      </c>
      <c r="AQ81" s="410">
        <f t="shared" si="88"/>
        <v>0</v>
      </c>
      <c r="AR81" s="410">
        <f t="shared" si="88"/>
        <v>0</v>
      </c>
      <c r="AS81" s="410">
        <f t="shared" si="88"/>
        <v>0</v>
      </c>
      <c r="AT81" s="410">
        <f t="shared" si="88"/>
        <v>0</v>
      </c>
      <c r="AU81" s="410">
        <f t="shared" si="88"/>
        <v>0</v>
      </c>
      <c r="AV81" s="411">
        <f t="shared" si="88"/>
        <v>0</v>
      </c>
    </row>
    <row r="82" spans="2:48" s="192" customFormat="1" ht="12.75" customHeight="1" x14ac:dyDescent="0.2">
      <c r="B82" s="148" t="s">
        <v>203</v>
      </c>
      <c r="C82" s="796" t="s">
        <v>204</v>
      </c>
      <c r="D82" s="797"/>
      <c r="E82" s="797"/>
      <c r="F82" s="798"/>
      <c r="G82" s="233">
        <f>'Priedas 5'!$K$75</f>
        <v>174.01</v>
      </c>
      <c r="H82" s="408">
        <f t="shared" si="69"/>
        <v>119.47331469176213</v>
      </c>
      <c r="I82" s="409">
        <f t="shared" si="70"/>
        <v>0</v>
      </c>
      <c r="J82" s="409">
        <f t="shared" si="71"/>
        <v>0</v>
      </c>
      <c r="K82" s="409">
        <f t="shared" si="72"/>
        <v>0</v>
      </c>
      <c r="L82" s="410">
        <f t="shared" si="73"/>
        <v>0</v>
      </c>
      <c r="M82" s="410">
        <f t="shared" si="74"/>
        <v>28.033823610844401</v>
      </c>
      <c r="N82" s="410">
        <f t="shared" si="75"/>
        <v>0</v>
      </c>
      <c r="O82" s="410">
        <f t="shared" si="76"/>
        <v>0</v>
      </c>
      <c r="P82" s="410">
        <f t="shared" si="77"/>
        <v>5.2347850448787252</v>
      </c>
      <c r="Q82" s="410">
        <f t="shared" si="78"/>
        <v>3.066638446673172</v>
      </c>
      <c r="R82" s="410">
        <f t="shared" si="79"/>
        <v>0</v>
      </c>
      <c r="S82" s="410">
        <f t="shared" si="80"/>
        <v>6.8572488085394996</v>
      </c>
      <c r="T82" s="410">
        <f t="shared" si="81"/>
        <v>0</v>
      </c>
      <c r="U82" s="410">
        <f t="shared" si="82"/>
        <v>0</v>
      </c>
      <c r="V82" s="410">
        <f t="shared" si="83"/>
        <v>1.7008780842298161</v>
      </c>
      <c r="W82" s="410">
        <f t="shared" si="84"/>
        <v>0</v>
      </c>
      <c r="X82" s="410">
        <f t="shared" si="85"/>
        <v>0</v>
      </c>
      <c r="Y82" s="410">
        <f t="shared" si="86"/>
        <v>0</v>
      </c>
      <c r="Z82" s="410">
        <f t="shared" si="87"/>
        <v>0</v>
      </c>
      <c r="AA82" s="410">
        <f t="shared" si="87"/>
        <v>0</v>
      </c>
      <c r="AB82" s="410">
        <f t="shared" si="87"/>
        <v>1.3048028772436873E-3</v>
      </c>
      <c r="AC82" s="410">
        <f t="shared" si="87"/>
        <v>0</v>
      </c>
      <c r="AD82" s="410">
        <f t="shared" si="87"/>
        <v>9.6420065101950012</v>
      </c>
      <c r="AE82" s="408">
        <f t="shared" si="87"/>
        <v>119.47331469176213</v>
      </c>
      <c r="AF82" s="409">
        <f t="shared" si="87"/>
        <v>0</v>
      </c>
      <c r="AG82" s="409">
        <f t="shared" si="87"/>
        <v>0</v>
      </c>
      <c r="AH82" s="409">
        <f t="shared" si="87"/>
        <v>0</v>
      </c>
      <c r="AI82" s="410">
        <f t="shared" si="87"/>
        <v>0</v>
      </c>
      <c r="AJ82" s="410">
        <f t="shared" si="88"/>
        <v>28.033823610844401</v>
      </c>
      <c r="AK82" s="410">
        <f t="shared" si="88"/>
        <v>0</v>
      </c>
      <c r="AL82" s="410">
        <f t="shared" si="88"/>
        <v>0</v>
      </c>
      <c r="AM82" s="410">
        <f t="shared" si="88"/>
        <v>5.2347850448787252</v>
      </c>
      <c r="AN82" s="410">
        <f t="shared" si="88"/>
        <v>3.066638446673172</v>
      </c>
      <c r="AO82" s="410">
        <f t="shared" si="88"/>
        <v>0</v>
      </c>
      <c r="AP82" s="410">
        <f t="shared" si="88"/>
        <v>6.8572488085394996</v>
      </c>
      <c r="AQ82" s="410">
        <f t="shared" si="88"/>
        <v>0</v>
      </c>
      <c r="AR82" s="410">
        <f t="shared" si="88"/>
        <v>0</v>
      </c>
      <c r="AS82" s="410">
        <f t="shared" si="88"/>
        <v>1.7008780842298161</v>
      </c>
      <c r="AT82" s="410">
        <f t="shared" si="88"/>
        <v>0</v>
      </c>
      <c r="AU82" s="410">
        <f t="shared" si="88"/>
        <v>0</v>
      </c>
      <c r="AV82" s="411">
        <f t="shared" si="88"/>
        <v>0</v>
      </c>
    </row>
    <row r="83" spans="2:48" s="192" customFormat="1" ht="12.75" customHeight="1" x14ac:dyDescent="0.2">
      <c r="B83" s="148" t="s">
        <v>205</v>
      </c>
      <c r="C83" s="796" t="s">
        <v>206</v>
      </c>
      <c r="D83" s="797"/>
      <c r="E83" s="797"/>
      <c r="F83" s="798"/>
      <c r="G83" s="233">
        <f>'Priedas 5'!$K$76</f>
        <v>0</v>
      </c>
      <c r="H83" s="408">
        <f t="shared" si="69"/>
        <v>0</v>
      </c>
      <c r="I83" s="409">
        <f t="shared" si="70"/>
        <v>0</v>
      </c>
      <c r="J83" s="409">
        <f t="shared" si="71"/>
        <v>0</v>
      </c>
      <c r="K83" s="409">
        <f t="shared" si="72"/>
        <v>0</v>
      </c>
      <c r="L83" s="410">
        <f t="shared" si="73"/>
        <v>0</v>
      </c>
      <c r="M83" s="410">
        <f t="shared" si="74"/>
        <v>0</v>
      </c>
      <c r="N83" s="410">
        <f t="shared" si="75"/>
        <v>0</v>
      </c>
      <c r="O83" s="410">
        <f t="shared" si="76"/>
        <v>0</v>
      </c>
      <c r="P83" s="410">
        <f t="shared" si="77"/>
        <v>0</v>
      </c>
      <c r="Q83" s="410">
        <f t="shared" si="78"/>
        <v>0</v>
      </c>
      <c r="R83" s="410">
        <f t="shared" si="79"/>
        <v>0</v>
      </c>
      <c r="S83" s="410">
        <f t="shared" si="80"/>
        <v>0</v>
      </c>
      <c r="T83" s="410">
        <f t="shared" si="81"/>
        <v>0</v>
      </c>
      <c r="U83" s="410">
        <f t="shared" si="82"/>
        <v>0</v>
      </c>
      <c r="V83" s="410">
        <f t="shared" si="83"/>
        <v>0</v>
      </c>
      <c r="W83" s="410">
        <f t="shared" si="84"/>
        <v>0</v>
      </c>
      <c r="X83" s="410">
        <f t="shared" si="85"/>
        <v>0</v>
      </c>
      <c r="Y83" s="410">
        <f t="shared" si="86"/>
        <v>0</v>
      </c>
      <c r="Z83" s="410">
        <f t="shared" si="87"/>
        <v>0</v>
      </c>
      <c r="AA83" s="410">
        <f t="shared" si="87"/>
        <v>0</v>
      </c>
      <c r="AB83" s="410">
        <f t="shared" si="87"/>
        <v>0</v>
      </c>
      <c r="AC83" s="410">
        <f t="shared" si="87"/>
        <v>0</v>
      </c>
      <c r="AD83" s="410">
        <f t="shared" si="87"/>
        <v>0</v>
      </c>
      <c r="AE83" s="408">
        <f t="shared" si="87"/>
        <v>0</v>
      </c>
      <c r="AF83" s="409">
        <f t="shared" si="87"/>
        <v>0</v>
      </c>
      <c r="AG83" s="409">
        <f t="shared" si="87"/>
        <v>0</v>
      </c>
      <c r="AH83" s="409">
        <f t="shared" si="87"/>
        <v>0</v>
      </c>
      <c r="AI83" s="410">
        <f t="shared" si="87"/>
        <v>0</v>
      </c>
      <c r="AJ83" s="410">
        <f t="shared" si="88"/>
        <v>0</v>
      </c>
      <c r="AK83" s="410">
        <f t="shared" si="88"/>
        <v>0</v>
      </c>
      <c r="AL83" s="410">
        <f t="shared" si="88"/>
        <v>0</v>
      </c>
      <c r="AM83" s="410">
        <f t="shared" si="88"/>
        <v>0</v>
      </c>
      <c r="AN83" s="410">
        <f t="shared" si="88"/>
        <v>0</v>
      </c>
      <c r="AO83" s="410">
        <f t="shared" si="88"/>
        <v>0</v>
      </c>
      <c r="AP83" s="410">
        <f t="shared" si="88"/>
        <v>0</v>
      </c>
      <c r="AQ83" s="410">
        <f t="shared" si="88"/>
        <v>0</v>
      </c>
      <c r="AR83" s="410">
        <f t="shared" si="88"/>
        <v>0</v>
      </c>
      <c r="AS83" s="410">
        <f t="shared" si="88"/>
        <v>0</v>
      </c>
      <c r="AT83" s="410">
        <f t="shared" si="88"/>
        <v>0</v>
      </c>
      <c r="AU83" s="410">
        <f t="shared" si="88"/>
        <v>0</v>
      </c>
      <c r="AV83" s="411">
        <f t="shared" si="88"/>
        <v>0</v>
      </c>
    </row>
    <row r="84" spans="2:48" s="192" customFormat="1" ht="12.75" customHeight="1" x14ac:dyDescent="0.2">
      <c r="B84" s="148" t="s">
        <v>207</v>
      </c>
      <c r="C84" s="796" t="s">
        <v>208</v>
      </c>
      <c r="D84" s="797"/>
      <c r="E84" s="797"/>
      <c r="F84" s="798"/>
      <c r="G84" s="407">
        <f>'Priedas 5'!$K$77</f>
        <v>0</v>
      </c>
      <c r="H84" s="408">
        <f t="shared" si="69"/>
        <v>0</v>
      </c>
      <c r="I84" s="409">
        <f t="shared" si="70"/>
        <v>0</v>
      </c>
      <c r="J84" s="409">
        <f t="shared" si="71"/>
        <v>0</v>
      </c>
      <c r="K84" s="409">
        <f t="shared" si="72"/>
        <v>0</v>
      </c>
      <c r="L84" s="410">
        <f t="shared" si="73"/>
        <v>0</v>
      </c>
      <c r="M84" s="410">
        <f t="shared" si="74"/>
        <v>0</v>
      </c>
      <c r="N84" s="410">
        <f t="shared" si="75"/>
        <v>0</v>
      </c>
      <c r="O84" s="410">
        <f t="shared" si="76"/>
        <v>0</v>
      </c>
      <c r="P84" s="410">
        <f t="shared" si="77"/>
        <v>0</v>
      </c>
      <c r="Q84" s="410">
        <f t="shared" si="78"/>
        <v>0</v>
      </c>
      <c r="R84" s="410">
        <f t="shared" si="79"/>
        <v>0</v>
      </c>
      <c r="S84" s="410">
        <f t="shared" si="80"/>
        <v>0</v>
      </c>
      <c r="T84" s="410">
        <f t="shared" si="81"/>
        <v>0</v>
      </c>
      <c r="U84" s="410">
        <f t="shared" si="82"/>
        <v>0</v>
      </c>
      <c r="V84" s="410">
        <f t="shared" si="83"/>
        <v>0</v>
      </c>
      <c r="W84" s="410">
        <f t="shared" si="84"/>
        <v>0</v>
      </c>
      <c r="X84" s="410">
        <f t="shared" si="85"/>
        <v>0</v>
      </c>
      <c r="Y84" s="410">
        <f t="shared" si="86"/>
        <v>0</v>
      </c>
      <c r="Z84" s="410">
        <f t="shared" si="87"/>
        <v>0</v>
      </c>
      <c r="AA84" s="410">
        <f t="shared" si="87"/>
        <v>0</v>
      </c>
      <c r="AB84" s="410">
        <f t="shared" si="87"/>
        <v>0</v>
      </c>
      <c r="AC84" s="410">
        <f t="shared" si="87"/>
        <v>0</v>
      </c>
      <c r="AD84" s="410">
        <f t="shared" si="87"/>
        <v>0</v>
      </c>
      <c r="AE84" s="408">
        <f t="shared" si="87"/>
        <v>0</v>
      </c>
      <c r="AF84" s="409">
        <f t="shared" si="87"/>
        <v>0</v>
      </c>
      <c r="AG84" s="409">
        <f t="shared" si="87"/>
        <v>0</v>
      </c>
      <c r="AH84" s="409">
        <f t="shared" si="87"/>
        <v>0</v>
      </c>
      <c r="AI84" s="410">
        <f t="shared" si="87"/>
        <v>0</v>
      </c>
      <c r="AJ84" s="410">
        <f t="shared" si="88"/>
        <v>0</v>
      </c>
      <c r="AK84" s="410">
        <f t="shared" si="88"/>
        <v>0</v>
      </c>
      <c r="AL84" s="410">
        <f t="shared" si="88"/>
        <v>0</v>
      </c>
      <c r="AM84" s="410">
        <f t="shared" si="88"/>
        <v>0</v>
      </c>
      <c r="AN84" s="410">
        <f t="shared" si="88"/>
        <v>0</v>
      </c>
      <c r="AO84" s="410">
        <f t="shared" si="88"/>
        <v>0</v>
      </c>
      <c r="AP84" s="410">
        <f t="shared" si="88"/>
        <v>0</v>
      </c>
      <c r="AQ84" s="410">
        <f t="shared" si="88"/>
        <v>0</v>
      </c>
      <c r="AR84" s="410">
        <f t="shared" si="88"/>
        <v>0</v>
      </c>
      <c r="AS84" s="410">
        <f t="shared" si="88"/>
        <v>0</v>
      </c>
      <c r="AT84" s="410">
        <f t="shared" si="88"/>
        <v>0</v>
      </c>
      <c r="AU84" s="410">
        <f t="shared" si="88"/>
        <v>0</v>
      </c>
      <c r="AV84" s="411">
        <f t="shared" si="88"/>
        <v>0</v>
      </c>
    </row>
    <row r="85" spans="2:48" s="192" customFormat="1" ht="12.75" customHeight="1" x14ac:dyDescent="0.2">
      <c r="B85" s="148" t="s">
        <v>209</v>
      </c>
      <c r="C85" s="796" t="s">
        <v>210</v>
      </c>
      <c r="D85" s="797"/>
      <c r="E85" s="797"/>
      <c r="F85" s="798"/>
      <c r="G85" s="407">
        <f>'Priedas 5'!$K$78</f>
        <v>0</v>
      </c>
      <c r="H85" s="408">
        <f t="shared" si="69"/>
        <v>0</v>
      </c>
      <c r="I85" s="409">
        <f t="shared" si="70"/>
        <v>0</v>
      </c>
      <c r="J85" s="409">
        <f t="shared" si="71"/>
        <v>0</v>
      </c>
      <c r="K85" s="409">
        <f t="shared" si="72"/>
        <v>0</v>
      </c>
      <c r="L85" s="410">
        <f t="shared" si="73"/>
        <v>0</v>
      </c>
      <c r="M85" s="410">
        <f t="shared" si="74"/>
        <v>0</v>
      </c>
      <c r="N85" s="410">
        <f t="shared" si="75"/>
        <v>0</v>
      </c>
      <c r="O85" s="410">
        <f t="shared" si="76"/>
        <v>0</v>
      </c>
      <c r="P85" s="410">
        <f t="shared" si="77"/>
        <v>0</v>
      </c>
      <c r="Q85" s="410">
        <f t="shared" si="78"/>
        <v>0</v>
      </c>
      <c r="R85" s="410">
        <f t="shared" si="79"/>
        <v>0</v>
      </c>
      <c r="S85" s="410">
        <f t="shared" si="80"/>
        <v>0</v>
      </c>
      <c r="T85" s="410">
        <f t="shared" si="81"/>
        <v>0</v>
      </c>
      <c r="U85" s="410">
        <f t="shared" si="82"/>
        <v>0</v>
      </c>
      <c r="V85" s="410">
        <f t="shared" si="83"/>
        <v>0</v>
      </c>
      <c r="W85" s="410">
        <f t="shared" si="84"/>
        <v>0</v>
      </c>
      <c r="X85" s="410">
        <f t="shared" si="85"/>
        <v>0</v>
      </c>
      <c r="Y85" s="410">
        <f t="shared" si="86"/>
        <v>0</v>
      </c>
      <c r="Z85" s="410">
        <f t="shared" si="87"/>
        <v>0</v>
      </c>
      <c r="AA85" s="410">
        <f t="shared" si="87"/>
        <v>0</v>
      </c>
      <c r="AB85" s="410">
        <f t="shared" si="87"/>
        <v>0</v>
      </c>
      <c r="AC85" s="410">
        <f t="shared" si="87"/>
        <v>0</v>
      </c>
      <c r="AD85" s="410">
        <f t="shared" si="87"/>
        <v>0</v>
      </c>
      <c r="AE85" s="408">
        <f t="shared" si="87"/>
        <v>0</v>
      </c>
      <c r="AF85" s="409">
        <f t="shared" si="87"/>
        <v>0</v>
      </c>
      <c r="AG85" s="409">
        <f t="shared" si="87"/>
        <v>0</v>
      </c>
      <c r="AH85" s="409">
        <f t="shared" si="87"/>
        <v>0</v>
      </c>
      <c r="AI85" s="410">
        <f t="shared" si="87"/>
        <v>0</v>
      </c>
      <c r="AJ85" s="410">
        <f t="shared" si="88"/>
        <v>0</v>
      </c>
      <c r="AK85" s="410">
        <f t="shared" si="88"/>
        <v>0</v>
      </c>
      <c r="AL85" s="410">
        <f t="shared" si="88"/>
        <v>0</v>
      </c>
      <c r="AM85" s="410">
        <f t="shared" si="88"/>
        <v>0</v>
      </c>
      <c r="AN85" s="410">
        <f t="shared" si="88"/>
        <v>0</v>
      </c>
      <c r="AO85" s="410">
        <f t="shared" si="88"/>
        <v>0</v>
      </c>
      <c r="AP85" s="410">
        <f t="shared" si="88"/>
        <v>0</v>
      </c>
      <c r="AQ85" s="410">
        <f t="shared" si="88"/>
        <v>0</v>
      </c>
      <c r="AR85" s="410">
        <f t="shared" si="88"/>
        <v>0</v>
      </c>
      <c r="AS85" s="410">
        <f t="shared" si="88"/>
        <v>0</v>
      </c>
      <c r="AT85" s="410">
        <f t="shared" si="88"/>
        <v>0</v>
      </c>
      <c r="AU85" s="410">
        <f t="shared" si="88"/>
        <v>0</v>
      </c>
      <c r="AV85" s="411">
        <f t="shared" si="88"/>
        <v>0</v>
      </c>
    </row>
    <row r="86" spans="2:48" s="192" customFormat="1" ht="12.75" customHeight="1" x14ac:dyDescent="0.2">
      <c r="B86" s="148" t="s">
        <v>211</v>
      </c>
      <c r="C86" s="796" t="s">
        <v>212</v>
      </c>
      <c r="D86" s="797"/>
      <c r="E86" s="797"/>
      <c r="F86" s="798"/>
      <c r="G86" s="407">
        <f>'Priedas 5'!$K$79</f>
        <v>0</v>
      </c>
      <c r="H86" s="408">
        <f t="shared" si="69"/>
        <v>0</v>
      </c>
      <c r="I86" s="409">
        <f t="shared" si="70"/>
        <v>0</v>
      </c>
      <c r="J86" s="409">
        <f t="shared" si="71"/>
        <v>0</v>
      </c>
      <c r="K86" s="409">
        <f t="shared" si="72"/>
        <v>0</v>
      </c>
      <c r="L86" s="410">
        <f t="shared" si="73"/>
        <v>0</v>
      </c>
      <c r="M86" s="410">
        <f t="shared" si="74"/>
        <v>0</v>
      </c>
      <c r="N86" s="410">
        <f t="shared" si="75"/>
        <v>0</v>
      </c>
      <c r="O86" s="410">
        <f t="shared" si="76"/>
        <v>0</v>
      </c>
      <c r="P86" s="410">
        <f t="shared" si="77"/>
        <v>0</v>
      </c>
      <c r="Q86" s="410">
        <f t="shared" si="78"/>
        <v>0</v>
      </c>
      <c r="R86" s="410">
        <f t="shared" si="79"/>
        <v>0</v>
      </c>
      <c r="S86" s="410">
        <f t="shared" si="80"/>
        <v>0</v>
      </c>
      <c r="T86" s="410">
        <f t="shared" si="81"/>
        <v>0</v>
      </c>
      <c r="U86" s="410">
        <f t="shared" si="82"/>
        <v>0</v>
      </c>
      <c r="V86" s="410">
        <f t="shared" si="83"/>
        <v>0</v>
      </c>
      <c r="W86" s="410">
        <f t="shared" si="84"/>
        <v>0</v>
      </c>
      <c r="X86" s="410">
        <f t="shared" si="85"/>
        <v>0</v>
      </c>
      <c r="Y86" s="410">
        <f t="shared" si="86"/>
        <v>0</v>
      </c>
      <c r="Z86" s="410">
        <f t="shared" si="87"/>
        <v>0</v>
      </c>
      <c r="AA86" s="410">
        <f t="shared" si="87"/>
        <v>0</v>
      </c>
      <c r="AB86" s="410">
        <f t="shared" si="87"/>
        <v>0</v>
      </c>
      <c r="AC86" s="410">
        <f t="shared" si="87"/>
        <v>0</v>
      </c>
      <c r="AD86" s="410">
        <f t="shared" si="87"/>
        <v>0</v>
      </c>
      <c r="AE86" s="408">
        <f t="shared" si="87"/>
        <v>0</v>
      </c>
      <c r="AF86" s="409">
        <f t="shared" si="87"/>
        <v>0</v>
      </c>
      <c r="AG86" s="409">
        <f t="shared" si="87"/>
        <v>0</v>
      </c>
      <c r="AH86" s="409">
        <f t="shared" si="87"/>
        <v>0</v>
      </c>
      <c r="AI86" s="410">
        <f t="shared" si="87"/>
        <v>0</v>
      </c>
      <c r="AJ86" s="410">
        <f t="shared" si="88"/>
        <v>0</v>
      </c>
      <c r="AK86" s="410">
        <f t="shared" si="88"/>
        <v>0</v>
      </c>
      <c r="AL86" s="410">
        <f t="shared" si="88"/>
        <v>0</v>
      </c>
      <c r="AM86" s="410">
        <f t="shared" si="88"/>
        <v>0</v>
      </c>
      <c r="AN86" s="410">
        <f t="shared" si="88"/>
        <v>0</v>
      </c>
      <c r="AO86" s="410">
        <f t="shared" si="88"/>
        <v>0</v>
      </c>
      <c r="AP86" s="410">
        <f t="shared" si="88"/>
        <v>0</v>
      </c>
      <c r="AQ86" s="410">
        <f t="shared" si="88"/>
        <v>0</v>
      </c>
      <c r="AR86" s="410">
        <f t="shared" si="88"/>
        <v>0</v>
      </c>
      <c r="AS86" s="410">
        <f t="shared" si="88"/>
        <v>0</v>
      </c>
      <c r="AT86" s="410">
        <f t="shared" si="88"/>
        <v>0</v>
      </c>
      <c r="AU86" s="410">
        <f t="shared" si="88"/>
        <v>0</v>
      </c>
      <c r="AV86" s="411">
        <f t="shared" si="88"/>
        <v>0</v>
      </c>
    </row>
    <row r="87" spans="2:48" s="192" customFormat="1" ht="12.75" customHeight="1" x14ac:dyDescent="0.2">
      <c r="B87" s="148" t="s">
        <v>213</v>
      </c>
      <c r="C87" s="796" t="s">
        <v>214</v>
      </c>
      <c r="D87" s="797"/>
      <c r="E87" s="797"/>
      <c r="F87" s="798"/>
      <c r="G87" s="233">
        <f>'Priedas 5'!$K$80</f>
        <v>0</v>
      </c>
      <c r="H87" s="408">
        <f t="shared" si="69"/>
        <v>0</v>
      </c>
      <c r="I87" s="409">
        <f t="shared" si="70"/>
        <v>0</v>
      </c>
      <c r="J87" s="409">
        <f t="shared" si="71"/>
        <v>0</v>
      </c>
      <c r="K87" s="409">
        <f t="shared" si="72"/>
        <v>0</v>
      </c>
      <c r="L87" s="410">
        <f t="shared" si="73"/>
        <v>0</v>
      </c>
      <c r="M87" s="410">
        <f t="shared" si="74"/>
        <v>0</v>
      </c>
      <c r="N87" s="410">
        <f t="shared" si="75"/>
        <v>0</v>
      </c>
      <c r="O87" s="410">
        <f t="shared" si="76"/>
        <v>0</v>
      </c>
      <c r="P87" s="410">
        <f t="shared" si="77"/>
        <v>0</v>
      </c>
      <c r="Q87" s="410">
        <f t="shared" si="78"/>
        <v>0</v>
      </c>
      <c r="R87" s="410">
        <f t="shared" si="79"/>
        <v>0</v>
      </c>
      <c r="S87" s="410">
        <f t="shared" si="80"/>
        <v>0</v>
      </c>
      <c r="T87" s="410">
        <f t="shared" si="81"/>
        <v>0</v>
      </c>
      <c r="U87" s="410">
        <f t="shared" si="82"/>
        <v>0</v>
      </c>
      <c r="V87" s="410">
        <f t="shared" si="83"/>
        <v>0</v>
      </c>
      <c r="W87" s="410">
        <f t="shared" si="84"/>
        <v>0</v>
      </c>
      <c r="X87" s="410">
        <f t="shared" si="85"/>
        <v>0</v>
      </c>
      <c r="Y87" s="410">
        <f t="shared" si="86"/>
        <v>0</v>
      </c>
      <c r="Z87" s="410">
        <f t="shared" si="87"/>
        <v>0</v>
      </c>
      <c r="AA87" s="410">
        <f t="shared" si="87"/>
        <v>0</v>
      </c>
      <c r="AB87" s="410">
        <f t="shared" si="87"/>
        <v>0</v>
      </c>
      <c r="AC87" s="410">
        <f t="shared" si="87"/>
        <v>0</v>
      </c>
      <c r="AD87" s="410">
        <f t="shared" si="87"/>
        <v>0</v>
      </c>
      <c r="AE87" s="408">
        <f t="shared" si="87"/>
        <v>0</v>
      </c>
      <c r="AF87" s="409">
        <f t="shared" si="87"/>
        <v>0</v>
      </c>
      <c r="AG87" s="409">
        <f t="shared" si="87"/>
        <v>0</v>
      </c>
      <c r="AH87" s="409">
        <f t="shared" si="87"/>
        <v>0</v>
      </c>
      <c r="AI87" s="410">
        <f t="shared" si="87"/>
        <v>0</v>
      </c>
      <c r="AJ87" s="410">
        <f t="shared" si="88"/>
        <v>0</v>
      </c>
      <c r="AK87" s="410">
        <f t="shared" si="88"/>
        <v>0</v>
      </c>
      <c r="AL87" s="410">
        <f t="shared" si="88"/>
        <v>0</v>
      </c>
      <c r="AM87" s="410">
        <f t="shared" si="88"/>
        <v>0</v>
      </c>
      <c r="AN87" s="410">
        <f t="shared" si="88"/>
        <v>0</v>
      </c>
      <c r="AO87" s="410">
        <f t="shared" si="88"/>
        <v>0</v>
      </c>
      <c r="AP87" s="410">
        <f t="shared" si="88"/>
        <v>0</v>
      </c>
      <c r="AQ87" s="410">
        <f t="shared" si="88"/>
        <v>0</v>
      </c>
      <c r="AR87" s="410">
        <f t="shared" si="88"/>
        <v>0</v>
      </c>
      <c r="AS87" s="410">
        <f t="shared" si="88"/>
        <v>0</v>
      </c>
      <c r="AT87" s="410">
        <f t="shared" si="88"/>
        <v>0</v>
      </c>
      <c r="AU87" s="410">
        <f t="shared" si="88"/>
        <v>0</v>
      </c>
      <c r="AV87" s="411">
        <f t="shared" si="88"/>
        <v>0</v>
      </c>
    </row>
    <row r="88" spans="2:48" s="192" customFormat="1" ht="12.75" customHeight="1" x14ac:dyDescent="0.2">
      <c r="B88" s="148" t="s">
        <v>215</v>
      </c>
      <c r="C88" s="796" t="s">
        <v>216</v>
      </c>
      <c r="D88" s="797"/>
      <c r="E88" s="797"/>
      <c r="F88" s="798"/>
      <c r="G88" s="233">
        <f>'Priedas 5'!$K$81</f>
        <v>1648.04</v>
      </c>
      <c r="H88" s="408">
        <f t="shared" si="69"/>
        <v>1131.5257832573511</v>
      </c>
      <c r="I88" s="409">
        <f t="shared" si="70"/>
        <v>0</v>
      </c>
      <c r="J88" s="409">
        <f t="shared" si="71"/>
        <v>0</v>
      </c>
      <c r="K88" s="409">
        <f t="shared" si="72"/>
        <v>0</v>
      </c>
      <c r="L88" s="410">
        <f t="shared" si="73"/>
        <v>0</v>
      </c>
      <c r="M88" s="410">
        <f t="shared" si="74"/>
        <v>265.5069401966324</v>
      </c>
      <c r="N88" s="410">
        <f t="shared" si="75"/>
        <v>0</v>
      </c>
      <c r="O88" s="410">
        <f t="shared" si="76"/>
        <v>0</v>
      </c>
      <c r="P88" s="410">
        <f t="shared" si="77"/>
        <v>49.578387135003361</v>
      </c>
      <c r="Q88" s="410">
        <f t="shared" si="78"/>
        <v>29.043979229097491</v>
      </c>
      <c r="R88" s="410">
        <f t="shared" si="79"/>
        <v>0</v>
      </c>
      <c r="S88" s="410">
        <f t="shared" si="80"/>
        <v>64.944660228868671</v>
      </c>
      <c r="T88" s="410">
        <f t="shared" si="81"/>
        <v>0</v>
      </c>
      <c r="U88" s="410">
        <f t="shared" si="82"/>
        <v>0</v>
      </c>
      <c r="V88" s="410">
        <f t="shared" si="83"/>
        <v>16.108931198977682</v>
      </c>
      <c r="W88" s="410">
        <f t="shared" si="84"/>
        <v>0</v>
      </c>
      <c r="X88" s="410">
        <f t="shared" si="85"/>
        <v>0</v>
      </c>
      <c r="Y88" s="410">
        <f t="shared" si="86"/>
        <v>0</v>
      </c>
      <c r="Z88" s="410">
        <f t="shared" si="87"/>
        <v>0</v>
      </c>
      <c r="AA88" s="410">
        <f t="shared" si="87"/>
        <v>0</v>
      </c>
      <c r="AB88" s="410">
        <f t="shared" si="87"/>
        <v>1.2357722738995956E-2</v>
      </c>
      <c r="AC88" s="410">
        <f t="shared" si="87"/>
        <v>0</v>
      </c>
      <c r="AD88" s="410">
        <f t="shared" si="87"/>
        <v>91.318961031330204</v>
      </c>
      <c r="AE88" s="408">
        <f t="shared" si="87"/>
        <v>1131.5257832573511</v>
      </c>
      <c r="AF88" s="409">
        <f t="shared" si="87"/>
        <v>0</v>
      </c>
      <c r="AG88" s="409">
        <f t="shared" si="87"/>
        <v>0</v>
      </c>
      <c r="AH88" s="409">
        <f t="shared" si="87"/>
        <v>0</v>
      </c>
      <c r="AI88" s="410">
        <f t="shared" si="87"/>
        <v>0</v>
      </c>
      <c r="AJ88" s="410">
        <f t="shared" si="88"/>
        <v>265.5069401966324</v>
      </c>
      <c r="AK88" s="410">
        <f t="shared" si="88"/>
        <v>0</v>
      </c>
      <c r="AL88" s="410">
        <f t="shared" si="88"/>
        <v>0</v>
      </c>
      <c r="AM88" s="410">
        <f t="shared" si="88"/>
        <v>49.578387135003361</v>
      </c>
      <c r="AN88" s="410">
        <f t="shared" si="88"/>
        <v>29.043979229097491</v>
      </c>
      <c r="AO88" s="410">
        <f t="shared" si="88"/>
        <v>0</v>
      </c>
      <c r="AP88" s="410">
        <f t="shared" si="88"/>
        <v>64.944660228868671</v>
      </c>
      <c r="AQ88" s="410">
        <f t="shared" si="88"/>
        <v>0</v>
      </c>
      <c r="AR88" s="410">
        <f t="shared" si="88"/>
        <v>0</v>
      </c>
      <c r="AS88" s="410">
        <f t="shared" si="88"/>
        <v>16.108931198977682</v>
      </c>
      <c r="AT88" s="410">
        <f t="shared" si="88"/>
        <v>0</v>
      </c>
      <c r="AU88" s="410">
        <f t="shared" si="88"/>
        <v>0</v>
      </c>
      <c r="AV88" s="411">
        <f t="shared" si="88"/>
        <v>0</v>
      </c>
    </row>
    <row r="89" spans="2:48" s="192" customFormat="1" ht="12.75" customHeight="1" x14ac:dyDescent="0.2">
      <c r="B89" s="148" t="s">
        <v>217</v>
      </c>
      <c r="C89" s="796" t="s">
        <v>65</v>
      </c>
      <c r="D89" s="797"/>
      <c r="E89" s="797"/>
      <c r="F89" s="798"/>
      <c r="G89" s="407">
        <f>'Priedas 5'!$K$82</f>
        <v>0</v>
      </c>
      <c r="H89" s="408">
        <f t="shared" si="69"/>
        <v>0</v>
      </c>
      <c r="I89" s="409">
        <f t="shared" si="70"/>
        <v>0</v>
      </c>
      <c r="J89" s="409">
        <f t="shared" si="71"/>
        <v>0</v>
      </c>
      <c r="K89" s="409">
        <f t="shared" si="72"/>
        <v>0</v>
      </c>
      <c r="L89" s="410">
        <f t="shared" si="73"/>
        <v>0</v>
      </c>
      <c r="M89" s="410">
        <f t="shared" si="74"/>
        <v>0</v>
      </c>
      <c r="N89" s="410">
        <f t="shared" si="75"/>
        <v>0</v>
      </c>
      <c r="O89" s="410">
        <f t="shared" si="76"/>
        <v>0</v>
      </c>
      <c r="P89" s="410">
        <f t="shared" si="77"/>
        <v>0</v>
      </c>
      <c r="Q89" s="410">
        <f t="shared" si="78"/>
        <v>0</v>
      </c>
      <c r="R89" s="410">
        <f t="shared" si="79"/>
        <v>0</v>
      </c>
      <c r="S89" s="410">
        <f t="shared" si="80"/>
        <v>0</v>
      </c>
      <c r="T89" s="410">
        <f t="shared" si="81"/>
        <v>0</v>
      </c>
      <c r="U89" s="410">
        <f t="shared" si="82"/>
        <v>0</v>
      </c>
      <c r="V89" s="410">
        <f t="shared" si="83"/>
        <v>0</v>
      </c>
      <c r="W89" s="410">
        <f t="shared" si="84"/>
        <v>0</v>
      </c>
      <c r="X89" s="410">
        <f t="shared" si="85"/>
        <v>0</v>
      </c>
      <c r="Y89" s="410">
        <f t="shared" si="86"/>
        <v>0</v>
      </c>
      <c r="Z89" s="410">
        <f t="shared" ref="Z89:AI98" si="89">IFERROR((Z$18/$G$18)*$G89,"0")</f>
        <v>0</v>
      </c>
      <c r="AA89" s="410">
        <f t="shared" si="89"/>
        <v>0</v>
      </c>
      <c r="AB89" s="410">
        <f t="shared" si="89"/>
        <v>0</v>
      </c>
      <c r="AC89" s="410">
        <f t="shared" si="89"/>
        <v>0</v>
      </c>
      <c r="AD89" s="410">
        <f t="shared" si="89"/>
        <v>0</v>
      </c>
      <c r="AE89" s="408">
        <f t="shared" si="89"/>
        <v>0</v>
      </c>
      <c r="AF89" s="409">
        <f t="shared" si="89"/>
        <v>0</v>
      </c>
      <c r="AG89" s="409">
        <f t="shared" si="89"/>
        <v>0</v>
      </c>
      <c r="AH89" s="409">
        <f t="shared" si="89"/>
        <v>0</v>
      </c>
      <c r="AI89" s="410">
        <f t="shared" si="89"/>
        <v>0</v>
      </c>
      <c r="AJ89" s="410">
        <f t="shared" ref="AJ89:AV98" si="90">IFERROR((AJ$18/$G$18)*$G89,"0")</f>
        <v>0</v>
      </c>
      <c r="AK89" s="410">
        <f t="shared" si="90"/>
        <v>0</v>
      </c>
      <c r="AL89" s="410">
        <f t="shared" si="90"/>
        <v>0</v>
      </c>
      <c r="AM89" s="410">
        <f t="shared" si="90"/>
        <v>0</v>
      </c>
      <c r="AN89" s="410">
        <f t="shared" si="90"/>
        <v>0</v>
      </c>
      <c r="AO89" s="410">
        <f t="shared" si="90"/>
        <v>0</v>
      </c>
      <c r="AP89" s="410">
        <f t="shared" si="90"/>
        <v>0</v>
      </c>
      <c r="AQ89" s="410">
        <f t="shared" si="90"/>
        <v>0</v>
      </c>
      <c r="AR89" s="410">
        <f t="shared" si="90"/>
        <v>0</v>
      </c>
      <c r="AS89" s="410">
        <f t="shared" si="90"/>
        <v>0</v>
      </c>
      <c r="AT89" s="410">
        <f t="shared" si="90"/>
        <v>0</v>
      </c>
      <c r="AU89" s="410">
        <f t="shared" si="90"/>
        <v>0</v>
      </c>
      <c r="AV89" s="411">
        <f t="shared" si="90"/>
        <v>0</v>
      </c>
    </row>
    <row r="90" spans="2:48" s="192" customFormat="1" ht="12.75" customHeight="1" x14ac:dyDescent="0.2">
      <c r="B90" s="163" t="s">
        <v>218</v>
      </c>
      <c r="C90" s="592" t="s">
        <v>66</v>
      </c>
      <c r="D90" s="582"/>
      <c r="E90" s="582"/>
      <c r="F90" s="642"/>
      <c r="G90" s="233">
        <f>'Priedas 5'!$K$83</f>
        <v>0</v>
      </c>
      <c r="H90" s="408">
        <f t="shared" si="69"/>
        <v>0</v>
      </c>
      <c r="I90" s="409">
        <f t="shared" si="70"/>
        <v>0</v>
      </c>
      <c r="J90" s="409">
        <f t="shared" si="71"/>
        <v>0</v>
      </c>
      <c r="K90" s="409">
        <f t="shared" si="72"/>
        <v>0</v>
      </c>
      <c r="L90" s="410">
        <f t="shared" si="73"/>
        <v>0</v>
      </c>
      <c r="M90" s="410">
        <f t="shared" si="74"/>
        <v>0</v>
      </c>
      <c r="N90" s="410">
        <f t="shared" si="75"/>
        <v>0</v>
      </c>
      <c r="O90" s="410">
        <f t="shared" si="76"/>
        <v>0</v>
      </c>
      <c r="P90" s="410">
        <f t="shared" si="77"/>
        <v>0</v>
      </c>
      <c r="Q90" s="410">
        <f t="shared" si="78"/>
        <v>0</v>
      </c>
      <c r="R90" s="410">
        <f t="shared" si="79"/>
        <v>0</v>
      </c>
      <c r="S90" s="410">
        <f t="shared" si="80"/>
        <v>0</v>
      </c>
      <c r="T90" s="410">
        <f t="shared" si="81"/>
        <v>0</v>
      </c>
      <c r="U90" s="410">
        <f t="shared" si="82"/>
        <v>0</v>
      </c>
      <c r="V90" s="410">
        <f t="shared" si="83"/>
        <v>0</v>
      </c>
      <c r="W90" s="410">
        <f t="shared" si="84"/>
        <v>0</v>
      </c>
      <c r="X90" s="410">
        <f t="shared" si="85"/>
        <v>0</v>
      </c>
      <c r="Y90" s="410">
        <f t="shared" si="86"/>
        <v>0</v>
      </c>
      <c r="Z90" s="410">
        <f t="shared" si="89"/>
        <v>0</v>
      </c>
      <c r="AA90" s="410">
        <f t="shared" si="89"/>
        <v>0</v>
      </c>
      <c r="AB90" s="410">
        <f t="shared" si="89"/>
        <v>0</v>
      </c>
      <c r="AC90" s="410">
        <f t="shared" si="89"/>
        <v>0</v>
      </c>
      <c r="AD90" s="410">
        <f t="shared" si="89"/>
        <v>0</v>
      </c>
      <c r="AE90" s="408">
        <f t="shared" si="89"/>
        <v>0</v>
      </c>
      <c r="AF90" s="409">
        <f t="shared" si="89"/>
        <v>0</v>
      </c>
      <c r="AG90" s="409">
        <f t="shared" si="89"/>
        <v>0</v>
      </c>
      <c r="AH90" s="409">
        <f t="shared" si="89"/>
        <v>0</v>
      </c>
      <c r="AI90" s="410">
        <f t="shared" si="89"/>
        <v>0</v>
      </c>
      <c r="AJ90" s="410">
        <f t="shared" si="90"/>
        <v>0</v>
      </c>
      <c r="AK90" s="410">
        <f t="shared" si="90"/>
        <v>0</v>
      </c>
      <c r="AL90" s="410">
        <f t="shared" si="90"/>
        <v>0</v>
      </c>
      <c r="AM90" s="410">
        <f t="shared" si="90"/>
        <v>0</v>
      </c>
      <c r="AN90" s="410">
        <f t="shared" si="90"/>
        <v>0</v>
      </c>
      <c r="AO90" s="410">
        <f t="shared" si="90"/>
        <v>0</v>
      </c>
      <c r="AP90" s="410">
        <f t="shared" si="90"/>
        <v>0</v>
      </c>
      <c r="AQ90" s="410">
        <f t="shared" si="90"/>
        <v>0</v>
      </c>
      <c r="AR90" s="410">
        <f t="shared" si="90"/>
        <v>0</v>
      </c>
      <c r="AS90" s="410">
        <f t="shared" si="90"/>
        <v>0</v>
      </c>
      <c r="AT90" s="410">
        <f t="shared" si="90"/>
        <v>0</v>
      </c>
      <c r="AU90" s="410">
        <f t="shared" si="90"/>
        <v>0</v>
      </c>
      <c r="AV90" s="411">
        <f t="shared" si="90"/>
        <v>0</v>
      </c>
    </row>
    <row r="91" spans="2:48" s="192" customFormat="1" ht="12" customHeight="1" x14ac:dyDescent="0.2">
      <c r="B91" s="163" t="s">
        <v>219</v>
      </c>
      <c r="C91" s="592" t="s">
        <v>220</v>
      </c>
      <c r="D91" s="582"/>
      <c r="E91" s="582"/>
      <c r="F91" s="642"/>
      <c r="G91" s="233">
        <f>'Priedas 5'!$K$84</f>
        <v>0</v>
      </c>
      <c r="H91" s="408">
        <f t="shared" si="69"/>
        <v>0</v>
      </c>
      <c r="I91" s="409">
        <f t="shared" si="70"/>
        <v>0</v>
      </c>
      <c r="J91" s="409">
        <f t="shared" si="71"/>
        <v>0</v>
      </c>
      <c r="K91" s="409">
        <f t="shared" si="72"/>
        <v>0</v>
      </c>
      <c r="L91" s="410">
        <f t="shared" si="73"/>
        <v>0</v>
      </c>
      <c r="M91" s="410">
        <f t="shared" si="74"/>
        <v>0</v>
      </c>
      <c r="N91" s="410">
        <f t="shared" si="75"/>
        <v>0</v>
      </c>
      <c r="O91" s="410">
        <f t="shared" si="76"/>
        <v>0</v>
      </c>
      <c r="P91" s="410">
        <f t="shared" si="77"/>
        <v>0</v>
      </c>
      <c r="Q91" s="410">
        <f t="shared" si="78"/>
        <v>0</v>
      </c>
      <c r="R91" s="410">
        <f t="shared" si="79"/>
        <v>0</v>
      </c>
      <c r="S91" s="410">
        <f t="shared" si="80"/>
        <v>0</v>
      </c>
      <c r="T91" s="410">
        <f t="shared" si="81"/>
        <v>0</v>
      </c>
      <c r="U91" s="410">
        <f t="shared" si="82"/>
        <v>0</v>
      </c>
      <c r="V91" s="410">
        <f t="shared" si="83"/>
        <v>0</v>
      </c>
      <c r="W91" s="410">
        <f t="shared" si="84"/>
        <v>0</v>
      </c>
      <c r="X91" s="410">
        <f t="shared" si="85"/>
        <v>0</v>
      </c>
      <c r="Y91" s="410">
        <f t="shared" si="86"/>
        <v>0</v>
      </c>
      <c r="Z91" s="410">
        <f t="shared" si="89"/>
        <v>0</v>
      </c>
      <c r="AA91" s="410">
        <f t="shared" si="89"/>
        <v>0</v>
      </c>
      <c r="AB91" s="410">
        <f t="shared" si="89"/>
        <v>0</v>
      </c>
      <c r="AC91" s="410">
        <f t="shared" si="89"/>
        <v>0</v>
      </c>
      <c r="AD91" s="410">
        <f t="shared" si="89"/>
        <v>0</v>
      </c>
      <c r="AE91" s="408">
        <f t="shared" si="89"/>
        <v>0</v>
      </c>
      <c r="AF91" s="409">
        <f t="shared" si="89"/>
        <v>0</v>
      </c>
      <c r="AG91" s="409">
        <f t="shared" si="89"/>
        <v>0</v>
      </c>
      <c r="AH91" s="409">
        <f t="shared" si="89"/>
        <v>0</v>
      </c>
      <c r="AI91" s="410">
        <f t="shared" si="89"/>
        <v>0</v>
      </c>
      <c r="AJ91" s="410">
        <f t="shared" si="90"/>
        <v>0</v>
      </c>
      <c r="AK91" s="410">
        <f t="shared" si="90"/>
        <v>0</v>
      </c>
      <c r="AL91" s="410">
        <f t="shared" si="90"/>
        <v>0</v>
      </c>
      <c r="AM91" s="410">
        <f t="shared" si="90"/>
        <v>0</v>
      </c>
      <c r="AN91" s="410">
        <f t="shared" si="90"/>
        <v>0</v>
      </c>
      <c r="AO91" s="410">
        <f t="shared" si="90"/>
        <v>0</v>
      </c>
      <c r="AP91" s="410">
        <f t="shared" si="90"/>
        <v>0</v>
      </c>
      <c r="AQ91" s="410">
        <f t="shared" si="90"/>
        <v>0</v>
      </c>
      <c r="AR91" s="410">
        <f t="shared" si="90"/>
        <v>0</v>
      </c>
      <c r="AS91" s="410">
        <f t="shared" si="90"/>
        <v>0</v>
      </c>
      <c r="AT91" s="410">
        <f t="shared" si="90"/>
        <v>0</v>
      </c>
      <c r="AU91" s="410">
        <f t="shared" si="90"/>
        <v>0</v>
      </c>
      <c r="AV91" s="411">
        <f t="shared" si="90"/>
        <v>0</v>
      </c>
    </row>
    <row r="92" spans="2:48" s="192" customFormat="1" ht="12.75" customHeight="1" x14ac:dyDescent="0.2">
      <c r="B92" s="163" t="s">
        <v>167</v>
      </c>
      <c r="C92" s="592" t="s">
        <v>67</v>
      </c>
      <c r="D92" s="582"/>
      <c r="E92" s="582"/>
      <c r="F92" s="642"/>
      <c r="G92" s="233">
        <f>'Priedas 5'!$K$85</f>
        <v>0</v>
      </c>
      <c r="H92" s="408">
        <f t="shared" si="69"/>
        <v>0</v>
      </c>
      <c r="I92" s="409">
        <f t="shared" si="70"/>
        <v>0</v>
      </c>
      <c r="J92" s="409">
        <f t="shared" si="71"/>
        <v>0</v>
      </c>
      <c r="K92" s="409">
        <f t="shared" si="72"/>
        <v>0</v>
      </c>
      <c r="L92" s="410">
        <f t="shared" si="73"/>
        <v>0</v>
      </c>
      <c r="M92" s="410">
        <f t="shared" si="74"/>
        <v>0</v>
      </c>
      <c r="N92" s="410">
        <f t="shared" si="75"/>
        <v>0</v>
      </c>
      <c r="O92" s="410">
        <f t="shared" si="76"/>
        <v>0</v>
      </c>
      <c r="P92" s="410">
        <f t="shared" si="77"/>
        <v>0</v>
      </c>
      <c r="Q92" s="410">
        <f t="shared" si="78"/>
        <v>0</v>
      </c>
      <c r="R92" s="410">
        <f t="shared" si="79"/>
        <v>0</v>
      </c>
      <c r="S92" s="410">
        <f t="shared" si="80"/>
        <v>0</v>
      </c>
      <c r="T92" s="410">
        <f t="shared" si="81"/>
        <v>0</v>
      </c>
      <c r="U92" s="410">
        <f t="shared" si="82"/>
        <v>0</v>
      </c>
      <c r="V92" s="410">
        <f t="shared" si="83"/>
        <v>0</v>
      </c>
      <c r="W92" s="410">
        <f t="shared" si="84"/>
        <v>0</v>
      </c>
      <c r="X92" s="410">
        <f t="shared" si="85"/>
        <v>0</v>
      </c>
      <c r="Y92" s="410">
        <f t="shared" si="86"/>
        <v>0</v>
      </c>
      <c r="Z92" s="410">
        <f t="shared" si="89"/>
        <v>0</v>
      </c>
      <c r="AA92" s="410">
        <f t="shared" si="89"/>
        <v>0</v>
      </c>
      <c r="AB92" s="410">
        <f t="shared" si="89"/>
        <v>0</v>
      </c>
      <c r="AC92" s="410">
        <f t="shared" si="89"/>
        <v>0</v>
      </c>
      <c r="AD92" s="410">
        <f t="shared" si="89"/>
        <v>0</v>
      </c>
      <c r="AE92" s="408">
        <f t="shared" si="89"/>
        <v>0</v>
      </c>
      <c r="AF92" s="409">
        <f t="shared" si="89"/>
        <v>0</v>
      </c>
      <c r="AG92" s="409">
        <f t="shared" si="89"/>
        <v>0</v>
      </c>
      <c r="AH92" s="409">
        <f t="shared" si="89"/>
        <v>0</v>
      </c>
      <c r="AI92" s="410">
        <f t="shared" si="89"/>
        <v>0</v>
      </c>
      <c r="AJ92" s="410">
        <f t="shared" si="90"/>
        <v>0</v>
      </c>
      <c r="AK92" s="410">
        <f t="shared" si="90"/>
        <v>0</v>
      </c>
      <c r="AL92" s="410">
        <f t="shared" si="90"/>
        <v>0</v>
      </c>
      <c r="AM92" s="410">
        <f t="shared" si="90"/>
        <v>0</v>
      </c>
      <c r="AN92" s="410">
        <f t="shared" si="90"/>
        <v>0</v>
      </c>
      <c r="AO92" s="410">
        <f t="shared" si="90"/>
        <v>0</v>
      </c>
      <c r="AP92" s="410">
        <f t="shared" si="90"/>
        <v>0</v>
      </c>
      <c r="AQ92" s="410">
        <f t="shared" si="90"/>
        <v>0</v>
      </c>
      <c r="AR92" s="410">
        <f t="shared" si="90"/>
        <v>0</v>
      </c>
      <c r="AS92" s="410">
        <f t="shared" si="90"/>
        <v>0</v>
      </c>
      <c r="AT92" s="410">
        <f t="shared" si="90"/>
        <v>0</v>
      </c>
      <c r="AU92" s="410">
        <f t="shared" si="90"/>
        <v>0</v>
      </c>
      <c r="AV92" s="411">
        <f t="shared" si="90"/>
        <v>0</v>
      </c>
    </row>
    <row r="93" spans="2:48" s="192" customFormat="1" ht="12.75" customHeight="1" x14ac:dyDescent="0.2">
      <c r="B93" s="163" t="s">
        <v>221</v>
      </c>
      <c r="C93" s="592" t="s">
        <v>222</v>
      </c>
      <c r="D93" s="582"/>
      <c r="E93" s="582"/>
      <c r="F93" s="642"/>
      <c r="G93" s="233">
        <f>'Priedas 5'!$K$86</f>
        <v>632.27</v>
      </c>
      <c r="H93" s="408">
        <f t="shared" si="69"/>
        <v>434.10949186920544</v>
      </c>
      <c r="I93" s="409">
        <f t="shared" si="70"/>
        <v>0</v>
      </c>
      <c r="J93" s="409">
        <f t="shared" si="71"/>
        <v>0</v>
      </c>
      <c r="K93" s="409">
        <f t="shared" si="72"/>
        <v>0</v>
      </c>
      <c r="L93" s="410">
        <f t="shared" si="73"/>
        <v>0</v>
      </c>
      <c r="M93" s="410">
        <f t="shared" si="74"/>
        <v>101.86164964328826</v>
      </c>
      <c r="N93" s="410">
        <f t="shared" si="75"/>
        <v>0</v>
      </c>
      <c r="O93" s="410">
        <f t="shared" si="76"/>
        <v>0</v>
      </c>
      <c r="P93" s="410">
        <f t="shared" si="77"/>
        <v>19.020731798893582</v>
      </c>
      <c r="Q93" s="410">
        <f t="shared" si="78"/>
        <v>11.142713008896308</v>
      </c>
      <c r="R93" s="410">
        <f t="shared" si="79"/>
        <v>0</v>
      </c>
      <c r="S93" s="410">
        <f t="shared" si="80"/>
        <v>24.915997380468188</v>
      </c>
      <c r="T93" s="410">
        <f t="shared" si="81"/>
        <v>0</v>
      </c>
      <c r="U93" s="410">
        <f t="shared" si="82"/>
        <v>0</v>
      </c>
      <c r="V93" s="410">
        <f t="shared" si="83"/>
        <v>6.1801861175563815</v>
      </c>
      <c r="W93" s="410">
        <f t="shared" si="84"/>
        <v>0</v>
      </c>
      <c r="X93" s="410">
        <f t="shared" si="85"/>
        <v>0</v>
      </c>
      <c r="Y93" s="410">
        <f t="shared" si="86"/>
        <v>0</v>
      </c>
      <c r="Z93" s="410">
        <f t="shared" si="89"/>
        <v>0</v>
      </c>
      <c r="AA93" s="410">
        <f t="shared" si="89"/>
        <v>0</v>
      </c>
      <c r="AB93" s="410">
        <f t="shared" si="89"/>
        <v>4.7410362346696523E-3</v>
      </c>
      <c r="AC93" s="410">
        <f t="shared" si="89"/>
        <v>0</v>
      </c>
      <c r="AD93" s="410">
        <f t="shared" si="89"/>
        <v>35.034489145457123</v>
      </c>
      <c r="AE93" s="408">
        <f t="shared" si="89"/>
        <v>434.10949186920544</v>
      </c>
      <c r="AF93" s="409">
        <f t="shared" si="89"/>
        <v>0</v>
      </c>
      <c r="AG93" s="409">
        <f t="shared" si="89"/>
        <v>0</v>
      </c>
      <c r="AH93" s="409">
        <f t="shared" si="89"/>
        <v>0</v>
      </c>
      <c r="AI93" s="410">
        <f t="shared" si="89"/>
        <v>0</v>
      </c>
      <c r="AJ93" s="410">
        <f t="shared" si="90"/>
        <v>101.86164964328826</v>
      </c>
      <c r="AK93" s="410">
        <f t="shared" si="90"/>
        <v>0</v>
      </c>
      <c r="AL93" s="410">
        <f t="shared" si="90"/>
        <v>0</v>
      </c>
      <c r="AM93" s="410">
        <f t="shared" si="90"/>
        <v>19.020731798893582</v>
      </c>
      <c r="AN93" s="410">
        <f t="shared" si="90"/>
        <v>11.142713008896308</v>
      </c>
      <c r="AO93" s="410">
        <f t="shared" si="90"/>
        <v>0</v>
      </c>
      <c r="AP93" s="410">
        <f t="shared" si="90"/>
        <v>24.915997380468188</v>
      </c>
      <c r="AQ93" s="410">
        <f t="shared" si="90"/>
        <v>0</v>
      </c>
      <c r="AR93" s="410">
        <f t="shared" si="90"/>
        <v>0</v>
      </c>
      <c r="AS93" s="410">
        <f t="shared" si="90"/>
        <v>6.1801861175563815</v>
      </c>
      <c r="AT93" s="410">
        <f t="shared" si="90"/>
        <v>0</v>
      </c>
      <c r="AU93" s="410">
        <f t="shared" si="90"/>
        <v>0</v>
      </c>
      <c r="AV93" s="411">
        <f t="shared" si="90"/>
        <v>0</v>
      </c>
    </row>
    <row r="94" spans="2:48" s="192" customFormat="1" ht="12.75" x14ac:dyDescent="0.2">
      <c r="B94" s="163" t="s">
        <v>223</v>
      </c>
      <c r="C94" s="592" t="s">
        <v>224</v>
      </c>
      <c r="D94" s="582"/>
      <c r="E94" s="582"/>
      <c r="F94" s="642"/>
      <c r="G94" s="233">
        <f>'Priedas 5'!$K$87</f>
        <v>0</v>
      </c>
      <c r="H94" s="408">
        <f t="shared" si="69"/>
        <v>0</v>
      </c>
      <c r="I94" s="409">
        <f t="shared" si="70"/>
        <v>0</v>
      </c>
      <c r="J94" s="409">
        <f t="shared" si="71"/>
        <v>0</v>
      </c>
      <c r="K94" s="409">
        <f t="shared" si="72"/>
        <v>0</v>
      </c>
      <c r="L94" s="410">
        <f t="shared" si="73"/>
        <v>0</v>
      </c>
      <c r="M94" s="410">
        <f t="shared" si="74"/>
        <v>0</v>
      </c>
      <c r="N94" s="410">
        <f t="shared" si="75"/>
        <v>0</v>
      </c>
      <c r="O94" s="410">
        <f t="shared" si="76"/>
        <v>0</v>
      </c>
      <c r="P94" s="410">
        <f t="shared" si="77"/>
        <v>0</v>
      </c>
      <c r="Q94" s="410">
        <f t="shared" si="78"/>
        <v>0</v>
      </c>
      <c r="R94" s="410">
        <f t="shared" si="79"/>
        <v>0</v>
      </c>
      <c r="S94" s="410">
        <f t="shared" si="80"/>
        <v>0</v>
      </c>
      <c r="T94" s="410">
        <f t="shared" si="81"/>
        <v>0</v>
      </c>
      <c r="U94" s="410">
        <f t="shared" si="82"/>
        <v>0</v>
      </c>
      <c r="V94" s="410">
        <f t="shared" si="83"/>
        <v>0</v>
      </c>
      <c r="W94" s="410">
        <f t="shared" si="84"/>
        <v>0</v>
      </c>
      <c r="X94" s="410">
        <f t="shared" si="85"/>
        <v>0</v>
      </c>
      <c r="Y94" s="410">
        <f t="shared" si="86"/>
        <v>0</v>
      </c>
      <c r="Z94" s="410">
        <f t="shared" si="89"/>
        <v>0</v>
      </c>
      <c r="AA94" s="410">
        <f t="shared" si="89"/>
        <v>0</v>
      </c>
      <c r="AB94" s="410">
        <f t="shared" si="89"/>
        <v>0</v>
      </c>
      <c r="AC94" s="410">
        <f t="shared" si="89"/>
        <v>0</v>
      </c>
      <c r="AD94" s="410">
        <f t="shared" si="89"/>
        <v>0</v>
      </c>
      <c r="AE94" s="408">
        <f t="shared" si="89"/>
        <v>0</v>
      </c>
      <c r="AF94" s="409">
        <f t="shared" si="89"/>
        <v>0</v>
      </c>
      <c r="AG94" s="409">
        <f t="shared" si="89"/>
        <v>0</v>
      </c>
      <c r="AH94" s="409">
        <f t="shared" si="89"/>
        <v>0</v>
      </c>
      <c r="AI94" s="410">
        <f t="shared" si="89"/>
        <v>0</v>
      </c>
      <c r="AJ94" s="410">
        <f t="shared" si="90"/>
        <v>0</v>
      </c>
      <c r="AK94" s="410">
        <f t="shared" si="90"/>
        <v>0</v>
      </c>
      <c r="AL94" s="410">
        <f t="shared" si="90"/>
        <v>0</v>
      </c>
      <c r="AM94" s="410">
        <f t="shared" si="90"/>
        <v>0</v>
      </c>
      <c r="AN94" s="410">
        <f t="shared" si="90"/>
        <v>0</v>
      </c>
      <c r="AO94" s="410">
        <f t="shared" si="90"/>
        <v>0</v>
      </c>
      <c r="AP94" s="410">
        <f t="shared" si="90"/>
        <v>0</v>
      </c>
      <c r="AQ94" s="410">
        <f t="shared" si="90"/>
        <v>0</v>
      </c>
      <c r="AR94" s="410">
        <f t="shared" si="90"/>
        <v>0</v>
      </c>
      <c r="AS94" s="410">
        <f t="shared" si="90"/>
        <v>0</v>
      </c>
      <c r="AT94" s="410">
        <f t="shared" si="90"/>
        <v>0</v>
      </c>
      <c r="AU94" s="410">
        <f t="shared" si="90"/>
        <v>0</v>
      </c>
      <c r="AV94" s="411">
        <f t="shared" si="90"/>
        <v>0</v>
      </c>
    </row>
    <row r="95" spans="2:48" s="192" customFormat="1" ht="26.25" customHeight="1" x14ac:dyDescent="0.2">
      <c r="B95" s="163" t="s">
        <v>225</v>
      </c>
      <c r="C95" s="592" t="s">
        <v>226</v>
      </c>
      <c r="D95" s="582"/>
      <c r="E95" s="582"/>
      <c r="F95" s="642"/>
      <c r="G95" s="233">
        <f>'Priedas 5'!$K$88</f>
        <v>0</v>
      </c>
      <c r="H95" s="408">
        <f t="shared" si="69"/>
        <v>0</v>
      </c>
      <c r="I95" s="409">
        <f t="shared" si="70"/>
        <v>0</v>
      </c>
      <c r="J95" s="409">
        <f t="shared" si="71"/>
        <v>0</v>
      </c>
      <c r="K95" s="409">
        <f t="shared" si="72"/>
        <v>0</v>
      </c>
      <c r="L95" s="410">
        <f t="shared" si="73"/>
        <v>0</v>
      </c>
      <c r="M95" s="410">
        <f t="shared" si="74"/>
        <v>0</v>
      </c>
      <c r="N95" s="410">
        <f t="shared" si="75"/>
        <v>0</v>
      </c>
      <c r="O95" s="410">
        <f t="shared" si="76"/>
        <v>0</v>
      </c>
      <c r="P95" s="410">
        <f t="shared" si="77"/>
        <v>0</v>
      </c>
      <c r="Q95" s="410">
        <f t="shared" si="78"/>
        <v>0</v>
      </c>
      <c r="R95" s="410">
        <f t="shared" si="79"/>
        <v>0</v>
      </c>
      <c r="S95" s="410">
        <f t="shared" si="80"/>
        <v>0</v>
      </c>
      <c r="T95" s="410">
        <f t="shared" si="81"/>
        <v>0</v>
      </c>
      <c r="U95" s="410">
        <f t="shared" si="82"/>
        <v>0</v>
      </c>
      <c r="V95" s="410">
        <f t="shared" si="83"/>
        <v>0</v>
      </c>
      <c r="W95" s="410">
        <f t="shared" si="84"/>
        <v>0</v>
      </c>
      <c r="X95" s="410">
        <f t="shared" si="85"/>
        <v>0</v>
      </c>
      <c r="Y95" s="410">
        <f t="shared" si="86"/>
        <v>0</v>
      </c>
      <c r="Z95" s="410">
        <f t="shared" si="89"/>
        <v>0</v>
      </c>
      <c r="AA95" s="410">
        <f t="shared" si="89"/>
        <v>0</v>
      </c>
      <c r="AB95" s="410">
        <f t="shared" si="89"/>
        <v>0</v>
      </c>
      <c r="AC95" s="410">
        <f t="shared" si="89"/>
        <v>0</v>
      </c>
      <c r="AD95" s="410">
        <f t="shared" si="89"/>
        <v>0</v>
      </c>
      <c r="AE95" s="408">
        <f t="shared" si="89"/>
        <v>0</v>
      </c>
      <c r="AF95" s="409">
        <f t="shared" si="89"/>
        <v>0</v>
      </c>
      <c r="AG95" s="409">
        <f t="shared" si="89"/>
        <v>0</v>
      </c>
      <c r="AH95" s="409">
        <f t="shared" si="89"/>
        <v>0</v>
      </c>
      <c r="AI95" s="410">
        <f t="shared" si="89"/>
        <v>0</v>
      </c>
      <c r="AJ95" s="410">
        <f t="shared" si="90"/>
        <v>0</v>
      </c>
      <c r="AK95" s="410">
        <f t="shared" si="90"/>
        <v>0</v>
      </c>
      <c r="AL95" s="410">
        <f t="shared" si="90"/>
        <v>0</v>
      </c>
      <c r="AM95" s="410">
        <f t="shared" si="90"/>
        <v>0</v>
      </c>
      <c r="AN95" s="410">
        <f t="shared" si="90"/>
        <v>0</v>
      </c>
      <c r="AO95" s="410">
        <f t="shared" si="90"/>
        <v>0</v>
      </c>
      <c r="AP95" s="410">
        <f t="shared" si="90"/>
        <v>0</v>
      </c>
      <c r="AQ95" s="410">
        <f t="shared" si="90"/>
        <v>0</v>
      </c>
      <c r="AR95" s="410">
        <f t="shared" si="90"/>
        <v>0</v>
      </c>
      <c r="AS95" s="410">
        <f t="shared" si="90"/>
        <v>0</v>
      </c>
      <c r="AT95" s="410">
        <f t="shared" si="90"/>
        <v>0</v>
      </c>
      <c r="AU95" s="410">
        <f t="shared" si="90"/>
        <v>0</v>
      </c>
      <c r="AV95" s="411">
        <f t="shared" si="90"/>
        <v>0</v>
      </c>
    </row>
    <row r="96" spans="2:48" s="192" customFormat="1" ht="12.75" customHeight="1" x14ac:dyDescent="0.2">
      <c r="B96" s="163" t="s">
        <v>227</v>
      </c>
      <c r="C96" s="592" t="s">
        <v>228</v>
      </c>
      <c r="D96" s="582"/>
      <c r="E96" s="582"/>
      <c r="F96" s="642"/>
      <c r="G96" s="233">
        <f>'Priedas 5'!$K$89</f>
        <v>581.53</v>
      </c>
      <c r="H96" s="408">
        <f t="shared" si="69"/>
        <v>399.27197685593029</v>
      </c>
      <c r="I96" s="409">
        <f t="shared" si="70"/>
        <v>0</v>
      </c>
      <c r="J96" s="409">
        <f t="shared" si="71"/>
        <v>0</v>
      </c>
      <c r="K96" s="409">
        <f t="shared" si="72"/>
        <v>0</v>
      </c>
      <c r="L96" s="410">
        <f t="shared" si="73"/>
        <v>0</v>
      </c>
      <c r="M96" s="410">
        <f t="shared" si="74"/>
        <v>93.687198692111636</v>
      </c>
      <c r="N96" s="410">
        <f t="shared" si="75"/>
        <v>0</v>
      </c>
      <c r="O96" s="410">
        <f t="shared" si="76"/>
        <v>0</v>
      </c>
      <c r="P96" s="410">
        <f t="shared" si="77"/>
        <v>17.494308069354204</v>
      </c>
      <c r="Q96" s="410">
        <f t="shared" si="78"/>
        <v>10.248504430169817</v>
      </c>
      <c r="R96" s="410">
        <f t="shared" si="79"/>
        <v>0</v>
      </c>
      <c r="S96" s="410">
        <f t="shared" si="80"/>
        <v>22.916475487787917</v>
      </c>
      <c r="T96" s="410">
        <f t="shared" si="81"/>
        <v>0</v>
      </c>
      <c r="U96" s="410">
        <f t="shared" si="82"/>
        <v>0</v>
      </c>
      <c r="V96" s="410">
        <f t="shared" si="83"/>
        <v>5.6842229315680992</v>
      </c>
      <c r="W96" s="410">
        <f t="shared" si="84"/>
        <v>0</v>
      </c>
      <c r="X96" s="410">
        <f t="shared" si="85"/>
        <v>0</v>
      </c>
      <c r="Y96" s="410">
        <f t="shared" si="86"/>
        <v>0</v>
      </c>
      <c r="Z96" s="410">
        <f t="shared" si="89"/>
        <v>0</v>
      </c>
      <c r="AA96" s="410">
        <f t="shared" si="89"/>
        <v>0</v>
      </c>
      <c r="AB96" s="410">
        <f t="shared" si="89"/>
        <v>4.3605655836073875E-3</v>
      </c>
      <c r="AC96" s="410">
        <f t="shared" si="89"/>
        <v>0</v>
      </c>
      <c r="AD96" s="410">
        <f t="shared" si="89"/>
        <v>32.222952967494393</v>
      </c>
      <c r="AE96" s="408">
        <f t="shared" si="89"/>
        <v>399.27197685593029</v>
      </c>
      <c r="AF96" s="409">
        <f t="shared" si="89"/>
        <v>0</v>
      </c>
      <c r="AG96" s="409">
        <f t="shared" si="89"/>
        <v>0</v>
      </c>
      <c r="AH96" s="409">
        <f t="shared" si="89"/>
        <v>0</v>
      </c>
      <c r="AI96" s="410">
        <f t="shared" si="89"/>
        <v>0</v>
      </c>
      <c r="AJ96" s="410">
        <f t="shared" si="90"/>
        <v>93.687198692111636</v>
      </c>
      <c r="AK96" s="410">
        <f t="shared" si="90"/>
        <v>0</v>
      </c>
      <c r="AL96" s="410">
        <f t="shared" si="90"/>
        <v>0</v>
      </c>
      <c r="AM96" s="410">
        <f t="shared" si="90"/>
        <v>17.494308069354204</v>
      </c>
      <c r="AN96" s="410">
        <f t="shared" si="90"/>
        <v>10.248504430169817</v>
      </c>
      <c r="AO96" s="410">
        <f t="shared" si="90"/>
        <v>0</v>
      </c>
      <c r="AP96" s="410">
        <f t="shared" si="90"/>
        <v>22.916475487787917</v>
      </c>
      <c r="AQ96" s="410">
        <f t="shared" si="90"/>
        <v>0</v>
      </c>
      <c r="AR96" s="410">
        <f t="shared" si="90"/>
        <v>0</v>
      </c>
      <c r="AS96" s="410">
        <f t="shared" si="90"/>
        <v>5.6842229315680992</v>
      </c>
      <c r="AT96" s="410">
        <f t="shared" si="90"/>
        <v>0</v>
      </c>
      <c r="AU96" s="410">
        <f t="shared" si="90"/>
        <v>0</v>
      </c>
      <c r="AV96" s="411">
        <f t="shared" si="90"/>
        <v>0</v>
      </c>
    </row>
    <row r="97" spans="2:48" s="192" customFormat="1" ht="12.75" customHeight="1" x14ac:dyDescent="0.2">
      <c r="B97" s="163" t="s">
        <v>229</v>
      </c>
      <c r="C97" s="592" t="s">
        <v>230</v>
      </c>
      <c r="D97" s="582"/>
      <c r="E97" s="582"/>
      <c r="F97" s="642"/>
      <c r="G97" s="233">
        <f>'Priedas 5'!$K$90</f>
        <v>1172.73</v>
      </c>
      <c r="H97" s="408">
        <f t="shared" si="69"/>
        <v>805.18326727469798</v>
      </c>
      <c r="I97" s="409">
        <f t="shared" si="70"/>
        <v>0</v>
      </c>
      <c r="J97" s="409">
        <f t="shared" si="71"/>
        <v>0</v>
      </c>
      <c r="K97" s="409">
        <f t="shared" si="72"/>
        <v>0</v>
      </c>
      <c r="L97" s="410">
        <f t="shared" si="73"/>
        <v>0</v>
      </c>
      <c r="M97" s="410">
        <f t="shared" si="74"/>
        <v>188.93227954224216</v>
      </c>
      <c r="N97" s="410">
        <f t="shared" si="75"/>
        <v>0</v>
      </c>
      <c r="O97" s="410">
        <f t="shared" si="76"/>
        <v>0</v>
      </c>
      <c r="P97" s="410">
        <f t="shared" si="77"/>
        <v>35.27952109465334</v>
      </c>
      <c r="Q97" s="410">
        <f t="shared" si="78"/>
        <v>20.667426616671623</v>
      </c>
      <c r="R97" s="410">
        <f t="shared" si="79"/>
        <v>0</v>
      </c>
      <c r="S97" s="410">
        <f t="shared" si="80"/>
        <v>46.214018707192274</v>
      </c>
      <c r="T97" s="410">
        <f t="shared" si="81"/>
        <v>0</v>
      </c>
      <c r="U97" s="410">
        <f t="shared" si="82"/>
        <v>0</v>
      </c>
      <c r="V97" s="410">
        <f t="shared" si="83"/>
        <v>11.462966241703537</v>
      </c>
      <c r="W97" s="410">
        <f t="shared" si="84"/>
        <v>0</v>
      </c>
      <c r="X97" s="410">
        <f t="shared" si="85"/>
        <v>0</v>
      </c>
      <c r="Y97" s="410">
        <f t="shared" si="86"/>
        <v>0</v>
      </c>
      <c r="Z97" s="410">
        <f t="shared" si="89"/>
        <v>0</v>
      </c>
      <c r="AA97" s="410">
        <f t="shared" si="89"/>
        <v>0</v>
      </c>
      <c r="AB97" s="410">
        <f t="shared" si="89"/>
        <v>8.7936410449398848E-3</v>
      </c>
      <c r="AC97" s="410">
        <f t="shared" si="89"/>
        <v>0</v>
      </c>
      <c r="AD97" s="410">
        <f t="shared" si="89"/>
        <v>64.98172688179406</v>
      </c>
      <c r="AE97" s="408">
        <f t="shared" si="89"/>
        <v>805.18326727469798</v>
      </c>
      <c r="AF97" s="409">
        <f t="shared" si="89"/>
        <v>0</v>
      </c>
      <c r="AG97" s="409">
        <f t="shared" si="89"/>
        <v>0</v>
      </c>
      <c r="AH97" s="409">
        <f t="shared" si="89"/>
        <v>0</v>
      </c>
      <c r="AI97" s="410">
        <f t="shared" si="89"/>
        <v>0</v>
      </c>
      <c r="AJ97" s="410">
        <f t="shared" si="90"/>
        <v>188.93227954224216</v>
      </c>
      <c r="AK97" s="410">
        <f t="shared" si="90"/>
        <v>0</v>
      </c>
      <c r="AL97" s="410">
        <f t="shared" si="90"/>
        <v>0</v>
      </c>
      <c r="AM97" s="410">
        <f t="shared" si="90"/>
        <v>35.27952109465334</v>
      </c>
      <c r="AN97" s="410">
        <f t="shared" si="90"/>
        <v>20.667426616671623</v>
      </c>
      <c r="AO97" s="410">
        <f t="shared" si="90"/>
        <v>0</v>
      </c>
      <c r="AP97" s="410">
        <f t="shared" si="90"/>
        <v>46.214018707192274</v>
      </c>
      <c r="AQ97" s="410">
        <f t="shared" si="90"/>
        <v>0</v>
      </c>
      <c r="AR97" s="410">
        <f t="shared" si="90"/>
        <v>0</v>
      </c>
      <c r="AS97" s="410">
        <f t="shared" si="90"/>
        <v>11.462966241703537</v>
      </c>
      <c r="AT97" s="410">
        <f t="shared" si="90"/>
        <v>0</v>
      </c>
      <c r="AU97" s="410">
        <f t="shared" si="90"/>
        <v>0</v>
      </c>
      <c r="AV97" s="411">
        <f t="shared" si="90"/>
        <v>0</v>
      </c>
    </row>
    <row r="98" spans="2:48" s="192" customFormat="1" ht="12.75" customHeight="1" x14ac:dyDescent="0.2">
      <c r="B98" s="163" t="s">
        <v>231</v>
      </c>
      <c r="C98" s="592" t="s">
        <v>232</v>
      </c>
      <c r="D98" s="582"/>
      <c r="E98" s="582"/>
      <c r="F98" s="642"/>
      <c r="G98" s="233">
        <f>'Priedas 5'!$K$91</f>
        <v>0</v>
      </c>
      <c r="H98" s="408">
        <f t="shared" si="69"/>
        <v>0</v>
      </c>
      <c r="I98" s="409">
        <f t="shared" si="70"/>
        <v>0</v>
      </c>
      <c r="J98" s="409">
        <f t="shared" si="71"/>
        <v>0</v>
      </c>
      <c r="K98" s="409">
        <f t="shared" si="72"/>
        <v>0</v>
      </c>
      <c r="L98" s="410">
        <f t="shared" si="73"/>
        <v>0</v>
      </c>
      <c r="M98" s="410">
        <f t="shared" si="74"/>
        <v>0</v>
      </c>
      <c r="N98" s="410">
        <f t="shared" si="75"/>
        <v>0</v>
      </c>
      <c r="O98" s="410">
        <f t="shared" si="76"/>
        <v>0</v>
      </c>
      <c r="P98" s="410">
        <f t="shared" si="77"/>
        <v>0</v>
      </c>
      <c r="Q98" s="410">
        <f t="shared" si="78"/>
        <v>0</v>
      </c>
      <c r="R98" s="410">
        <f t="shared" si="79"/>
        <v>0</v>
      </c>
      <c r="S98" s="410">
        <f t="shared" si="80"/>
        <v>0</v>
      </c>
      <c r="T98" s="410">
        <f t="shared" si="81"/>
        <v>0</v>
      </c>
      <c r="U98" s="410">
        <f t="shared" si="82"/>
        <v>0</v>
      </c>
      <c r="V98" s="410">
        <f t="shared" si="83"/>
        <v>0</v>
      </c>
      <c r="W98" s="410">
        <f t="shared" si="84"/>
        <v>0</v>
      </c>
      <c r="X98" s="410">
        <f t="shared" si="85"/>
        <v>0</v>
      </c>
      <c r="Y98" s="410">
        <f t="shared" si="86"/>
        <v>0</v>
      </c>
      <c r="Z98" s="410">
        <f t="shared" si="89"/>
        <v>0</v>
      </c>
      <c r="AA98" s="410">
        <f t="shared" si="89"/>
        <v>0</v>
      </c>
      <c r="AB98" s="410">
        <f t="shared" si="89"/>
        <v>0</v>
      </c>
      <c r="AC98" s="410">
        <f t="shared" si="89"/>
        <v>0</v>
      </c>
      <c r="AD98" s="410">
        <f t="shared" si="89"/>
        <v>0</v>
      </c>
      <c r="AE98" s="408">
        <f t="shared" si="89"/>
        <v>0</v>
      </c>
      <c r="AF98" s="409">
        <f t="shared" si="89"/>
        <v>0</v>
      </c>
      <c r="AG98" s="409">
        <f t="shared" si="89"/>
        <v>0</v>
      </c>
      <c r="AH98" s="409">
        <f t="shared" si="89"/>
        <v>0</v>
      </c>
      <c r="AI98" s="410">
        <f t="shared" si="89"/>
        <v>0</v>
      </c>
      <c r="AJ98" s="410">
        <f t="shared" si="90"/>
        <v>0</v>
      </c>
      <c r="AK98" s="410">
        <f t="shared" si="90"/>
        <v>0</v>
      </c>
      <c r="AL98" s="410">
        <f t="shared" si="90"/>
        <v>0</v>
      </c>
      <c r="AM98" s="410">
        <f t="shared" si="90"/>
        <v>0</v>
      </c>
      <c r="AN98" s="410">
        <f t="shared" si="90"/>
        <v>0</v>
      </c>
      <c r="AO98" s="410">
        <f t="shared" si="90"/>
        <v>0</v>
      </c>
      <c r="AP98" s="410">
        <f t="shared" si="90"/>
        <v>0</v>
      </c>
      <c r="AQ98" s="410">
        <f t="shared" si="90"/>
        <v>0</v>
      </c>
      <c r="AR98" s="410">
        <f t="shared" si="90"/>
        <v>0</v>
      </c>
      <c r="AS98" s="410">
        <f t="shared" si="90"/>
        <v>0</v>
      </c>
      <c r="AT98" s="410">
        <f t="shared" si="90"/>
        <v>0</v>
      </c>
      <c r="AU98" s="410">
        <f t="shared" si="90"/>
        <v>0</v>
      </c>
      <c r="AV98" s="411">
        <f t="shared" si="90"/>
        <v>0</v>
      </c>
    </row>
    <row r="99" spans="2:48" s="192" customFormat="1" ht="12.75" customHeight="1" x14ac:dyDescent="0.2">
      <c r="B99" s="210" t="s">
        <v>233</v>
      </c>
      <c r="C99" s="582" t="s">
        <v>234</v>
      </c>
      <c r="D99" s="582"/>
      <c r="E99" s="582"/>
      <c r="F99" s="583"/>
      <c r="G99" s="233">
        <f>'Priedas 5'!$K$92</f>
        <v>0</v>
      </c>
      <c r="H99" s="408">
        <f t="shared" si="69"/>
        <v>0</v>
      </c>
      <c r="I99" s="409">
        <f t="shared" si="70"/>
        <v>0</v>
      </c>
      <c r="J99" s="409">
        <f t="shared" si="71"/>
        <v>0</v>
      </c>
      <c r="K99" s="409">
        <f t="shared" si="72"/>
        <v>0</v>
      </c>
      <c r="L99" s="410">
        <f t="shared" si="73"/>
        <v>0</v>
      </c>
      <c r="M99" s="410">
        <f t="shared" si="74"/>
        <v>0</v>
      </c>
      <c r="N99" s="410">
        <f t="shared" si="75"/>
        <v>0</v>
      </c>
      <c r="O99" s="410">
        <f t="shared" si="76"/>
        <v>0</v>
      </c>
      <c r="P99" s="410">
        <f t="shared" si="77"/>
        <v>0</v>
      </c>
      <c r="Q99" s="410">
        <f t="shared" si="78"/>
        <v>0</v>
      </c>
      <c r="R99" s="410">
        <f t="shared" si="79"/>
        <v>0</v>
      </c>
      <c r="S99" s="410">
        <f t="shared" si="80"/>
        <v>0</v>
      </c>
      <c r="T99" s="410">
        <f t="shared" si="81"/>
        <v>0</v>
      </c>
      <c r="U99" s="410">
        <f t="shared" si="82"/>
        <v>0</v>
      </c>
      <c r="V99" s="410">
        <f t="shared" si="83"/>
        <v>0</v>
      </c>
      <c r="W99" s="410">
        <f t="shared" si="84"/>
        <v>0</v>
      </c>
      <c r="X99" s="410">
        <f t="shared" si="85"/>
        <v>0</v>
      </c>
      <c r="Y99" s="410">
        <f t="shared" si="86"/>
        <v>0</v>
      </c>
      <c r="Z99" s="410">
        <f t="shared" ref="Z99:AI104" si="91">IFERROR((Z$18/$G$18)*$G99,"0")</f>
        <v>0</v>
      </c>
      <c r="AA99" s="410">
        <f t="shared" si="91"/>
        <v>0</v>
      </c>
      <c r="AB99" s="410">
        <f t="shared" si="91"/>
        <v>0</v>
      </c>
      <c r="AC99" s="410">
        <f t="shared" si="91"/>
        <v>0</v>
      </c>
      <c r="AD99" s="410">
        <f t="shared" si="91"/>
        <v>0</v>
      </c>
      <c r="AE99" s="408">
        <f t="shared" si="91"/>
        <v>0</v>
      </c>
      <c r="AF99" s="409">
        <f t="shared" si="91"/>
        <v>0</v>
      </c>
      <c r="AG99" s="409">
        <f t="shared" si="91"/>
        <v>0</v>
      </c>
      <c r="AH99" s="409">
        <f t="shared" si="91"/>
        <v>0</v>
      </c>
      <c r="AI99" s="410">
        <f t="shared" si="91"/>
        <v>0</v>
      </c>
      <c r="AJ99" s="410">
        <f t="shared" ref="AJ99:AV104" si="92">IFERROR((AJ$18/$G$18)*$G99,"0")</f>
        <v>0</v>
      </c>
      <c r="AK99" s="410">
        <f t="shared" si="92"/>
        <v>0</v>
      </c>
      <c r="AL99" s="410">
        <f t="shared" si="92"/>
        <v>0</v>
      </c>
      <c r="AM99" s="410">
        <f t="shared" si="92"/>
        <v>0</v>
      </c>
      <c r="AN99" s="410">
        <f t="shared" si="92"/>
        <v>0</v>
      </c>
      <c r="AO99" s="410">
        <f t="shared" si="92"/>
        <v>0</v>
      </c>
      <c r="AP99" s="410">
        <f t="shared" si="92"/>
        <v>0</v>
      </c>
      <c r="AQ99" s="410">
        <f t="shared" si="92"/>
        <v>0</v>
      </c>
      <c r="AR99" s="410">
        <f t="shared" si="92"/>
        <v>0</v>
      </c>
      <c r="AS99" s="410">
        <f t="shared" si="92"/>
        <v>0</v>
      </c>
      <c r="AT99" s="410">
        <f t="shared" si="92"/>
        <v>0</v>
      </c>
      <c r="AU99" s="410">
        <f t="shared" si="92"/>
        <v>0</v>
      </c>
      <c r="AV99" s="411">
        <f t="shared" si="92"/>
        <v>0</v>
      </c>
    </row>
    <row r="100" spans="2:48" s="192" customFormat="1" ht="12.75" customHeight="1" x14ac:dyDescent="0.2">
      <c r="B100" s="210" t="s">
        <v>235</v>
      </c>
      <c r="C100" s="582" t="str">
        <f>'Priedas 5'!$C$93</f>
        <v/>
      </c>
      <c r="D100" s="582"/>
      <c r="E100" s="582"/>
      <c r="F100" s="583"/>
      <c r="G100" s="233">
        <f>'Priedas 5'!$K$93</f>
        <v>0</v>
      </c>
      <c r="H100" s="408">
        <f t="shared" si="69"/>
        <v>0</v>
      </c>
      <c r="I100" s="409">
        <f t="shared" si="70"/>
        <v>0</v>
      </c>
      <c r="J100" s="409">
        <f t="shared" si="71"/>
        <v>0</v>
      </c>
      <c r="K100" s="409">
        <f t="shared" si="72"/>
        <v>0</v>
      </c>
      <c r="L100" s="410">
        <f t="shared" si="73"/>
        <v>0</v>
      </c>
      <c r="M100" s="410">
        <f t="shared" si="74"/>
        <v>0</v>
      </c>
      <c r="N100" s="410">
        <f t="shared" si="75"/>
        <v>0</v>
      </c>
      <c r="O100" s="410">
        <f t="shared" si="76"/>
        <v>0</v>
      </c>
      <c r="P100" s="410">
        <f t="shared" si="77"/>
        <v>0</v>
      </c>
      <c r="Q100" s="410">
        <f t="shared" si="78"/>
        <v>0</v>
      </c>
      <c r="R100" s="410">
        <f t="shared" si="79"/>
        <v>0</v>
      </c>
      <c r="S100" s="410">
        <f t="shared" si="80"/>
        <v>0</v>
      </c>
      <c r="T100" s="410">
        <f t="shared" si="81"/>
        <v>0</v>
      </c>
      <c r="U100" s="410">
        <f t="shared" si="82"/>
        <v>0</v>
      </c>
      <c r="V100" s="410">
        <f t="shared" si="83"/>
        <v>0</v>
      </c>
      <c r="W100" s="410">
        <f t="shared" si="84"/>
        <v>0</v>
      </c>
      <c r="X100" s="410">
        <f t="shared" si="85"/>
        <v>0</v>
      </c>
      <c r="Y100" s="410">
        <f t="shared" si="86"/>
        <v>0</v>
      </c>
      <c r="Z100" s="410">
        <f t="shared" si="91"/>
        <v>0</v>
      </c>
      <c r="AA100" s="410">
        <f t="shared" si="91"/>
        <v>0</v>
      </c>
      <c r="AB100" s="410">
        <f t="shared" si="91"/>
        <v>0</v>
      </c>
      <c r="AC100" s="410">
        <f t="shared" si="91"/>
        <v>0</v>
      </c>
      <c r="AD100" s="410">
        <f t="shared" si="91"/>
        <v>0</v>
      </c>
      <c r="AE100" s="408">
        <f t="shared" si="91"/>
        <v>0</v>
      </c>
      <c r="AF100" s="409">
        <f t="shared" si="91"/>
        <v>0</v>
      </c>
      <c r="AG100" s="409">
        <f t="shared" si="91"/>
        <v>0</v>
      </c>
      <c r="AH100" s="409">
        <f t="shared" si="91"/>
        <v>0</v>
      </c>
      <c r="AI100" s="410">
        <f t="shared" si="91"/>
        <v>0</v>
      </c>
      <c r="AJ100" s="410">
        <f t="shared" si="92"/>
        <v>0</v>
      </c>
      <c r="AK100" s="410">
        <f t="shared" si="92"/>
        <v>0</v>
      </c>
      <c r="AL100" s="410">
        <f t="shared" si="92"/>
        <v>0</v>
      </c>
      <c r="AM100" s="410">
        <f t="shared" si="92"/>
        <v>0</v>
      </c>
      <c r="AN100" s="410">
        <f t="shared" si="92"/>
        <v>0</v>
      </c>
      <c r="AO100" s="410">
        <f t="shared" si="92"/>
        <v>0</v>
      </c>
      <c r="AP100" s="410">
        <f t="shared" si="92"/>
        <v>0</v>
      </c>
      <c r="AQ100" s="410">
        <f t="shared" si="92"/>
        <v>0</v>
      </c>
      <c r="AR100" s="410">
        <f t="shared" si="92"/>
        <v>0</v>
      </c>
      <c r="AS100" s="410">
        <f t="shared" si="92"/>
        <v>0</v>
      </c>
      <c r="AT100" s="410">
        <f t="shared" si="92"/>
        <v>0</v>
      </c>
      <c r="AU100" s="410">
        <f t="shared" si="92"/>
        <v>0</v>
      </c>
      <c r="AV100" s="411">
        <f t="shared" si="92"/>
        <v>0</v>
      </c>
    </row>
    <row r="101" spans="2:48" s="192" customFormat="1" ht="12.75" customHeight="1" x14ac:dyDescent="0.2">
      <c r="B101" s="210" t="s">
        <v>236</v>
      </c>
      <c r="C101" s="582" t="str">
        <f>'Priedas 5'!$C$94</f>
        <v/>
      </c>
      <c r="D101" s="582"/>
      <c r="E101" s="582"/>
      <c r="F101" s="583"/>
      <c r="G101" s="233">
        <f>'Priedas 5'!$K$94</f>
        <v>0</v>
      </c>
      <c r="H101" s="408">
        <f t="shared" si="69"/>
        <v>0</v>
      </c>
      <c r="I101" s="409">
        <f t="shared" si="70"/>
        <v>0</v>
      </c>
      <c r="J101" s="409">
        <f t="shared" si="71"/>
        <v>0</v>
      </c>
      <c r="K101" s="409">
        <f t="shared" si="72"/>
        <v>0</v>
      </c>
      <c r="L101" s="410">
        <f t="shared" si="73"/>
        <v>0</v>
      </c>
      <c r="M101" s="410">
        <f t="shared" si="74"/>
        <v>0</v>
      </c>
      <c r="N101" s="410">
        <f t="shared" si="75"/>
        <v>0</v>
      </c>
      <c r="O101" s="410">
        <f t="shared" si="76"/>
        <v>0</v>
      </c>
      <c r="P101" s="410">
        <f t="shared" si="77"/>
        <v>0</v>
      </c>
      <c r="Q101" s="410">
        <f t="shared" si="78"/>
        <v>0</v>
      </c>
      <c r="R101" s="410">
        <f t="shared" si="79"/>
        <v>0</v>
      </c>
      <c r="S101" s="410">
        <f t="shared" si="80"/>
        <v>0</v>
      </c>
      <c r="T101" s="410">
        <f t="shared" si="81"/>
        <v>0</v>
      </c>
      <c r="U101" s="410">
        <f t="shared" si="82"/>
        <v>0</v>
      </c>
      <c r="V101" s="410">
        <f t="shared" si="83"/>
        <v>0</v>
      </c>
      <c r="W101" s="410">
        <f t="shared" si="84"/>
        <v>0</v>
      </c>
      <c r="X101" s="410">
        <f t="shared" si="85"/>
        <v>0</v>
      </c>
      <c r="Y101" s="410">
        <f t="shared" si="86"/>
        <v>0</v>
      </c>
      <c r="Z101" s="410">
        <f t="shared" si="91"/>
        <v>0</v>
      </c>
      <c r="AA101" s="410">
        <f t="shared" si="91"/>
        <v>0</v>
      </c>
      <c r="AB101" s="410">
        <f t="shared" si="91"/>
        <v>0</v>
      </c>
      <c r="AC101" s="410">
        <f t="shared" si="91"/>
        <v>0</v>
      </c>
      <c r="AD101" s="410">
        <f t="shared" si="91"/>
        <v>0</v>
      </c>
      <c r="AE101" s="408">
        <f t="shared" si="91"/>
        <v>0</v>
      </c>
      <c r="AF101" s="409">
        <f t="shared" si="91"/>
        <v>0</v>
      </c>
      <c r="AG101" s="409">
        <f t="shared" si="91"/>
        <v>0</v>
      </c>
      <c r="AH101" s="409">
        <f t="shared" si="91"/>
        <v>0</v>
      </c>
      <c r="AI101" s="410">
        <f t="shared" si="91"/>
        <v>0</v>
      </c>
      <c r="AJ101" s="410">
        <f t="shared" si="92"/>
        <v>0</v>
      </c>
      <c r="AK101" s="410">
        <f t="shared" si="92"/>
        <v>0</v>
      </c>
      <c r="AL101" s="410">
        <f t="shared" si="92"/>
        <v>0</v>
      </c>
      <c r="AM101" s="410">
        <f t="shared" si="92"/>
        <v>0</v>
      </c>
      <c r="AN101" s="410">
        <f t="shared" si="92"/>
        <v>0</v>
      </c>
      <c r="AO101" s="410">
        <f t="shared" si="92"/>
        <v>0</v>
      </c>
      <c r="AP101" s="410">
        <f t="shared" si="92"/>
        <v>0</v>
      </c>
      <c r="AQ101" s="410">
        <f t="shared" si="92"/>
        <v>0</v>
      </c>
      <c r="AR101" s="410">
        <f t="shared" si="92"/>
        <v>0</v>
      </c>
      <c r="AS101" s="410">
        <f t="shared" si="92"/>
        <v>0</v>
      </c>
      <c r="AT101" s="410">
        <f t="shared" si="92"/>
        <v>0</v>
      </c>
      <c r="AU101" s="410">
        <f t="shared" si="92"/>
        <v>0</v>
      </c>
      <c r="AV101" s="411">
        <f t="shared" si="92"/>
        <v>0</v>
      </c>
    </row>
    <row r="102" spans="2:48" s="192" customFormat="1" ht="12.75" customHeight="1" x14ac:dyDescent="0.2">
      <c r="B102" s="210" t="s">
        <v>237</v>
      </c>
      <c r="C102" s="582" t="str">
        <f>'Priedas 5'!$C$95</f>
        <v/>
      </c>
      <c r="D102" s="582"/>
      <c r="E102" s="582"/>
      <c r="F102" s="583"/>
      <c r="G102" s="233">
        <f>'Priedas 5'!$K$95</f>
        <v>0</v>
      </c>
      <c r="H102" s="408">
        <f t="shared" si="69"/>
        <v>0</v>
      </c>
      <c r="I102" s="409">
        <f t="shared" si="70"/>
        <v>0</v>
      </c>
      <c r="J102" s="409">
        <f t="shared" si="71"/>
        <v>0</v>
      </c>
      <c r="K102" s="409">
        <f t="shared" si="72"/>
        <v>0</v>
      </c>
      <c r="L102" s="410">
        <f t="shared" si="73"/>
        <v>0</v>
      </c>
      <c r="M102" s="410">
        <f t="shared" si="74"/>
        <v>0</v>
      </c>
      <c r="N102" s="410">
        <f t="shared" si="75"/>
        <v>0</v>
      </c>
      <c r="O102" s="410">
        <f t="shared" si="76"/>
        <v>0</v>
      </c>
      <c r="P102" s="410">
        <f t="shared" si="77"/>
        <v>0</v>
      </c>
      <c r="Q102" s="410">
        <f t="shared" si="78"/>
        <v>0</v>
      </c>
      <c r="R102" s="410">
        <f t="shared" si="79"/>
        <v>0</v>
      </c>
      <c r="S102" s="410">
        <f t="shared" si="80"/>
        <v>0</v>
      </c>
      <c r="T102" s="410">
        <f t="shared" si="81"/>
        <v>0</v>
      </c>
      <c r="U102" s="410">
        <f t="shared" si="82"/>
        <v>0</v>
      </c>
      <c r="V102" s="410">
        <f t="shared" si="83"/>
        <v>0</v>
      </c>
      <c r="W102" s="410">
        <f t="shared" si="84"/>
        <v>0</v>
      </c>
      <c r="X102" s="410">
        <f t="shared" si="85"/>
        <v>0</v>
      </c>
      <c r="Y102" s="410">
        <f t="shared" si="86"/>
        <v>0</v>
      </c>
      <c r="Z102" s="410">
        <f t="shared" si="91"/>
        <v>0</v>
      </c>
      <c r="AA102" s="410">
        <f t="shared" si="91"/>
        <v>0</v>
      </c>
      <c r="AB102" s="410">
        <f t="shared" si="91"/>
        <v>0</v>
      </c>
      <c r="AC102" s="410">
        <f t="shared" si="91"/>
        <v>0</v>
      </c>
      <c r="AD102" s="410">
        <f t="shared" si="91"/>
        <v>0</v>
      </c>
      <c r="AE102" s="408">
        <f t="shared" si="91"/>
        <v>0</v>
      </c>
      <c r="AF102" s="409">
        <f t="shared" si="91"/>
        <v>0</v>
      </c>
      <c r="AG102" s="409">
        <f t="shared" si="91"/>
        <v>0</v>
      </c>
      <c r="AH102" s="409">
        <f t="shared" si="91"/>
        <v>0</v>
      </c>
      <c r="AI102" s="410">
        <f t="shared" si="91"/>
        <v>0</v>
      </c>
      <c r="AJ102" s="410">
        <f t="shared" si="92"/>
        <v>0</v>
      </c>
      <c r="AK102" s="410">
        <f t="shared" si="92"/>
        <v>0</v>
      </c>
      <c r="AL102" s="410">
        <f t="shared" si="92"/>
        <v>0</v>
      </c>
      <c r="AM102" s="410">
        <f t="shared" si="92"/>
        <v>0</v>
      </c>
      <c r="AN102" s="410">
        <f t="shared" si="92"/>
        <v>0</v>
      </c>
      <c r="AO102" s="410">
        <f t="shared" si="92"/>
        <v>0</v>
      </c>
      <c r="AP102" s="410">
        <f t="shared" si="92"/>
        <v>0</v>
      </c>
      <c r="AQ102" s="410">
        <f t="shared" si="92"/>
        <v>0</v>
      </c>
      <c r="AR102" s="410">
        <f t="shared" si="92"/>
        <v>0</v>
      </c>
      <c r="AS102" s="410">
        <f t="shared" si="92"/>
        <v>0</v>
      </c>
      <c r="AT102" s="410">
        <f t="shared" si="92"/>
        <v>0</v>
      </c>
      <c r="AU102" s="410">
        <f t="shared" si="92"/>
        <v>0</v>
      </c>
      <c r="AV102" s="411">
        <f t="shared" si="92"/>
        <v>0</v>
      </c>
    </row>
    <row r="103" spans="2:48" s="192" customFormat="1" ht="12.75" customHeight="1" x14ac:dyDescent="0.2">
      <c r="B103" s="210" t="s">
        <v>238</v>
      </c>
      <c r="C103" s="582" t="str">
        <f>'Priedas 5'!$C$96</f>
        <v/>
      </c>
      <c r="D103" s="582"/>
      <c r="E103" s="582"/>
      <c r="F103" s="583"/>
      <c r="G103" s="233">
        <f>'Priedas 5'!$K$96</f>
        <v>0</v>
      </c>
      <c r="H103" s="408">
        <f t="shared" si="69"/>
        <v>0</v>
      </c>
      <c r="I103" s="409">
        <f t="shared" si="70"/>
        <v>0</v>
      </c>
      <c r="J103" s="409">
        <f t="shared" si="71"/>
        <v>0</v>
      </c>
      <c r="K103" s="409">
        <f t="shared" si="72"/>
        <v>0</v>
      </c>
      <c r="L103" s="410">
        <f t="shared" si="73"/>
        <v>0</v>
      </c>
      <c r="M103" s="410">
        <f t="shared" si="74"/>
        <v>0</v>
      </c>
      <c r="N103" s="410">
        <f t="shared" si="75"/>
        <v>0</v>
      </c>
      <c r="O103" s="410">
        <f t="shared" si="76"/>
        <v>0</v>
      </c>
      <c r="P103" s="410">
        <f t="shared" si="77"/>
        <v>0</v>
      </c>
      <c r="Q103" s="410">
        <f t="shared" si="78"/>
        <v>0</v>
      </c>
      <c r="R103" s="410">
        <f t="shared" si="79"/>
        <v>0</v>
      </c>
      <c r="S103" s="410">
        <f t="shared" si="80"/>
        <v>0</v>
      </c>
      <c r="T103" s="410">
        <f t="shared" si="81"/>
        <v>0</v>
      </c>
      <c r="U103" s="410">
        <f t="shared" si="82"/>
        <v>0</v>
      </c>
      <c r="V103" s="410">
        <f t="shared" si="83"/>
        <v>0</v>
      </c>
      <c r="W103" s="410">
        <f t="shared" si="84"/>
        <v>0</v>
      </c>
      <c r="X103" s="410">
        <f t="shared" si="85"/>
        <v>0</v>
      </c>
      <c r="Y103" s="410">
        <f t="shared" si="86"/>
        <v>0</v>
      </c>
      <c r="Z103" s="410">
        <f t="shared" si="91"/>
        <v>0</v>
      </c>
      <c r="AA103" s="410">
        <f t="shared" si="91"/>
        <v>0</v>
      </c>
      <c r="AB103" s="410">
        <f t="shared" si="91"/>
        <v>0</v>
      </c>
      <c r="AC103" s="410">
        <f t="shared" si="91"/>
        <v>0</v>
      </c>
      <c r="AD103" s="410">
        <f t="shared" si="91"/>
        <v>0</v>
      </c>
      <c r="AE103" s="408">
        <f t="shared" si="91"/>
        <v>0</v>
      </c>
      <c r="AF103" s="409">
        <f t="shared" si="91"/>
        <v>0</v>
      </c>
      <c r="AG103" s="409">
        <f t="shared" si="91"/>
        <v>0</v>
      </c>
      <c r="AH103" s="409">
        <f t="shared" si="91"/>
        <v>0</v>
      </c>
      <c r="AI103" s="410">
        <f t="shared" si="91"/>
        <v>0</v>
      </c>
      <c r="AJ103" s="410">
        <f t="shared" si="92"/>
        <v>0</v>
      </c>
      <c r="AK103" s="410">
        <f t="shared" si="92"/>
        <v>0</v>
      </c>
      <c r="AL103" s="410">
        <f t="shared" si="92"/>
        <v>0</v>
      </c>
      <c r="AM103" s="410">
        <f t="shared" si="92"/>
        <v>0</v>
      </c>
      <c r="AN103" s="410">
        <f t="shared" si="92"/>
        <v>0</v>
      </c>
      <c r="AO103" s="410">
        <f t="shared" si="92"/>
        <v>0</v>
      </c>
      <c r="AP103" s="410">
        <f t="shared" si="92"/>
        <v>0</v>
      </c>
      <c r="AQ103" s="410">
        <f t="shared" si="92"/>
        <v>0</v>
      </c>
      <c r="AR103" s="410">
        <f t="shared" si="92"/>
        <v>0</v>
      </c>
      <c r="AS103" s="410">
        <f t="shared" si="92"/>
        <v>0</v>
      </c>
      <c r="AT103" s="410">
        <f t="shared" si="92"/>
        <v>0</v>
      </c>
      <c r="AU103" s="410">
        <f t="shared" si="92"/>
        <v>0</v>
      </c>
      <c r="AV103" s="411">
        <f t="shared" si="92"/>
        <v>0</v>
      </c>
    </row>
    <row r="104" spans="2:48" s="192" customFormat="1" ht="12.75" customHeight="1" x14ac:dyDescent="0.2">
      <c r="B104" s="210" t="s">
        <v>239</v>
      </c>
      <c r="C104" s="582" t="str">
        <f>'Priedas 5'!$C$97</f>
        <v/>
      </c>
      <c r="D104" s="582"/>
      <c r="E104" s="582"/>
      <c r="F104" s="583"/>
      <c r="G104" s="233">
        <f>'Priedas 5'!$K$97</f>
        <v>0</v>
      </c>
      <c r="H104" s="408">
        <f t="shared" si="69"/>
        <v>0</v>
      </c>
      <c r="I104" s="409">
        <f t="shared" si="70"/>
        <v>0</v>
      </c>
      <c r="J104" s="409">
        <f t="shared" si="71"/>
        <v>0</v>
      </c>
      <c r="K104" s="409">
        <f t="shared" si="72"/>
        <v>0</v>
      </c>
      <c r="L104" s="410">
        <f t="shared" si="73"/>
        <v>0</v>
      </c>
      <c r="M104" s="410">
        <f t="shared" si="74"/>
        <v>0</v>
      </c>
      <c r="N104" s="410">
        <f t="shared" si="75"/>
        <v>0</v>
      </c>
      <c r="O104" s="410">
        <f t="shared" si="76"/>
        <v>0</v>
      </c>
      <c r="P104" s="410">
        <f t="shared" si="77"/>
        <v>0</v>
      </c>
      <c r="Q104" s="410">
        <f t="shared" si="78"/>
        <v>0</v>
      </c>
      <c r="R104" s="410">
        <f t="shared" si="79"/>
        <v>0</v>
      </c>
      <c r="S104" s="410">
        <f t="shared" si="80"/>
        <v>0</v>
      </c>
      <c r="T104" s="410">
        <f t="shared" si="81"/>
        <v>0</v>
      </c>
      <c r="U104" s="410">
        <f t="shared" si="82"/>
        <v>0</v>
      </c>
      <c r="V104" s="410">
        <f t="shared" si="83"/>
        <v>0</v>
      </c>
      <c r="W104" s="410">
        <f t="shared" si="84"/>
        <v>0</v>
      </c>
      <c r="X104" s="410">
        <f t="shared" si="85"/>
        <v>0</v>
      </c>
      <c r="Y104" s="410">
        <f t="shared" si="86"/>
        <v>0</v>
      </c>
      <c r="Z104" s="410">
        <f t="shared" si="91"/>
        <v>0</v>
      </c>
      <c r="AA104" s="410">
        <f t="shared" si="91"/>
        <v>0</v>
      </c>
      <c r="AB104" s="410">
        <f t="shared" si="91"/>
        <v>0</v>
      </c>
      <c r="AC104" s="410">
        <f t="shared" si="91"/>
        <v>0</v>
      </c>
      <c r="AD104" s="410">
        <f t="shared" si="91"/>
        <v>0</v>
      </c>
      <c r="AE104" s="408">
        <f t="shared" si="91"/>
        <v>0</v>
      </c>
      <c r="AF104" s="409">
        <f t="shared" si="91"/>
        <v>0</v>
      </c>
      <c r="AG104" s="409">
        <f t="shared" si="91"/>
        <v>0</v>
      </c>
      <c r="AH104" s="409">
        <f t="shared" si="91"/>
        <v>0</v>
      </c>
      <c r="AI104" s="410">
        <f t="shared" si="91"/>
        <v>0</v>
      </c>
      <c r="AJ104" s="410">
        <f t="shared" si="92"/>
        <v>0</v>
      </c>
      <c r="AK104" s="410">
        <f t="shared" si="92"/>
        <v>0</v>
      </c>
      <c r="AL104" s="410">
        <f t="shared" si="92"/>
        <v>0</v>
      </c>
      <c r="AM104" s="410">
        <f t="shared" si="92"/>
        <v>0</v>
      </c>
      <c r="AN104" s="410">
        <f t="shared" si="92"/>
        <v>0</v>
      </c>
      <c r="AO104" s="410">
        <f t="shared" si="92"/>
        <v>0</v>
      </c>
      <c r="AP104" s="410">
        <f t="shared" si="92"/>
        <v>0</v>
      </c>
      <c r="AQ104" s="410">
        <f t="shared" si="92"/>
        <v>0</v>
      </c>
      <c r="AR104" s="410">
        <f t="shared" si="92"/>
        <v>0</v>
      </c>
      <c r="AS104" s="410">
        <f t="shared" si="92"/>
        <v>0</v>
      </c>
      <c r="AT104" s="410">
        <f t="shared" si="92"/>
        <v>0</v>
      </c>
      <c r="AU104" s="410">
        <f t="shared" si="92"/>
        <v>0</v>
      </c>
      <c r="AV104" s="411">
        <f t="shared" si="92"/>
        <v>0</v>
      </c>
    </row>
    <row r="105" spans="2:48" s="192" customFormat="1" ht="12.75" customHeight="1" x14ac:dyDescent="0.2">
      <c r="B105" s="155" t="s">
        <v>240</v>
      </c>
      <c r="C105" s="589" t="s">
        <v>241</v>
      </c>
      <c r="D105" s="590"/>
      <c r="E105" s="590"/>
      <c r="F105" s="711"/>
      <c r="G105" s="233">
        <f>'Priedas 5'!$K$98</f>
        <v>187408.31</v>
      </c>
      <c r="H105" s="227">
        <f t="shared" ref="H105:AV105" si="93">SUM(H106:H117)</f>
        <v>128672.44409218615</v>
      </c>
      <c r="I105" s="179">
        <f t="shared" si="93"/>
        <v>0</v>
      </c>
      <c r="J105" s="179">
        <f t="shared" si="93"/>
        <v>0</v>
      </c>
      <c r="K105" s="179">
        <f t="shared" si="93"/>
        <v>0</v>
      </c>
      <c r="L105" s="183">
        <f t="shared" si="93"/>
        <v>0</v>
      </c>
      <c r="M105" s="183">
        <f t="shared" si="93"/>
        <v>30192.353920731264</v>
      </c>
      <c r="N105" s="183">
        <f t="shared" si="93"/>
        <v>0</v>
      </c>
      <c r="O105" s="183">
        <f t="shared" si="93"/>
        <v>0</v>
      </c>
      <c r="P105" s="183">
        <f t="shared" si="93"/>
        <v>5637.8496550427917</v>
      </c>
      <c r="Q105" s="183">
        <f t="shared" si="93"/>
        <v>3302.7615003278215</v>
      </c>
      <c r="R105" s="183">
        <f t="shared" si="93"/>
        <v>0</v>
      </c>
      <c r="S105" s="183">
        <f t="shared" si="93"/>
        <v>7385.2388394799218</v>
      </c>
      <c r="T105" s="183">
        <f t="shared" si="93"/>
        <v>0</v>
      </c>
      <c r="U105" s="183">
        <f t="shared" si="93"/>
        <v>0</v>
      </c>
      <c r="V105" s="183">
        <f t="shared" si="93"/>
        <v>1831.8412003996752</v>
      </c>
      <c r="W105" s="183">
        <f t="shared" si="93"/>
        <v>0</v>
      </c>
      <c r="X105" s="183">
        <f t="shared" si="93"/>
        <v>0</v>
      </c>
      <c r="Y105" s="183">
        <f t="shared" si="93"/>
        <v>0</v>
      </c>
      <c r="Z105" s="183">
        <f t="shared" si="93"/>
        <v>0</v>
      </c>
      <c r="AA105" s="183">
        <f t="shared" si="93"/>
        <v>0</v>
      </c>
      <c r="AB105" s="183">
        <f t="shared" si="93"/>
        <v>1.4052692495108148</v>
      </c>
      <c r="AC105" s="183">
        <f t="shared" si="93"/>
        <v>0</v>
      </c>
      <c r="AD105" s="183">
        <f t="shared" si="93"/>
        <v>10384.415522582856</v>
      </c>
      <c r="AE105" s="227">
        <f t="shared" si="93"/>
        <v>128672.44409218615</v>
      </c>
      <c r="AF105" s="179">
        <f t="shared" si="93"/>
        <v>0</v>
      </c>
      <c r="AG105" s="179">
        <f t="shared" si="93"/>
        <v>0</v>
      </c>
      <c r="AH105" s="179">
        <f t="shared" si="93"/>
        <v>0</v>
      </c>
      <c r="AI105" s="183">
        <f t="shared" si="93"/>
        <v>0</v>
      </c>
      <c r="AJ105" s="183">
        <f t="shared" si="93"/>
        <v>30192.353920731264</v>
      </c>
      <c r="AK105" s="183">
        <f t="shared" si="93"/>
        <v>0</v>
      </c>
      <c r="AL105" s="183">
        <f t="shared" si="93"/>
        <v>0</v>
      </c>
      <c r="AM105" s="183">
        <f t="shared" si="93"/>
        <v>5637.8496550427917</v>
      </c>
      <c r="AN105" s="183">
        <f t="shared" si="93"/>
        <v>3302.7615003278215</v>
      </c>
      <c r="AO105" s="183">
        <f t="shared" si="93"/>
        <v>0</v>
      </c>
      <c r="AP105" s="183">
        <f t="shared" si="93"/>
        <v>7385.2388394799218</v>
      </c>
      <c r="AQ105" s="183">
        <f t="shared" si="93"/>
        <v>0</v>
      </c>
      <c r="AR105" s="183">
        <f t="shared" si="93"/>
        <v>0</v>
      </c>
      <c r="AS105" s="183">
        <f t="shared" si="93"/>
        <v>1831.8412003996752</v>
      </c>
      <c r="AT105" s="183">
        <f t="shared" si="93"/>
        <v>0</v>
      </c>
      <c r="AU105" s="183">
        <f t="shared" si="93"/>
        <v>0</v>
      </c>
      <c r="AV105" s="228">
        <f t="shared" si="93"/>
        <v>0</v>
      </c>
    </row>
    <row r="106" spans="2:48" s="192" customFormat="1" ht="27" customHeight="1" x14ac:dyDescent="0.2">
      <c r="B106" s="163" t="s">
        <v>242</v>
      </c>
      <c r="C106" s="582" t="s">
        <v>243</v>
      </c>
      <c r="D106" s="582"/>
      <c r="E106" s="582"/>
      <c r="F106" s="583"/>
      <c r="G106" s="233">
        <f>'Priedas 5'!$K$99</f>
        <v>0</v>
      </c>
      <c r="H106" s="408">
        <f t="shared" ref="H106:H117" si="94">SUM(AE106)</f>
        <v>0</v>
      </c>
      <c r="I106" s="409">
        <f t="shared" ref="I106:I117" si="95">SUM(AF106)</f>
        <v>0</v>
      </c>
      <c r="J106" s="409">
        <f t="shared" ref="J106:J117" si="96">SUM(AG106)</f>
        <v>0</v>
      </c>
      <c r="K106" s="409">
        <f t="shared" ref="K106:K117" si="97">SUM(AH106)</f>
        <v>0</v>
      </c>
      <c r="L106" s="410">
        <f t="shared" ref="L106:L117" si="98">SUM(AI106)</f>
        <v>0</v>
      </c>
      <c r="M106" s="410">
        <f t="shared" ref="M106:M117" si="99">SUM(AJ106)</f>
        <v>0</v>
      </c>
      <c r="N106" s="410">
        <f t="shared" ref="N106:N117" si="100">SUM(AK106)</f>
        <v>0</v>
      </c>
      <c r="O106" s="410">
        <f t="shared" ref="O106:O117" si="101">SUM(AL106)</f>
        <v>0</v>
      </c>
      <c r="P106" s="410">
        <f t="shared" ref="P106:P117" si="102">SUM(AM106)</f>
        <v>0</v>
      </c>
      <c r="Q106" s="410">
        <f t="shared" ref="Q106:Q117" si="103">SUM(AN106)</f>
        <v>0</v>
      </c>
      <c r="R106" s="410">
        <f t="shared" ref="R106:R117" si="104">SUM(AO106)</f>
        <v>0</v>
      </c>
      <c r="S106" s="410">
        <f t="shared" ref="S106:S117" si="105">SUM(AP106)</f>
        <v>0</v>
      </c>
      <c r="T106" s="410">
        <f t="shared" ref="T106:T117" si="106">SUM(AQ106)</f>
        <v>0</v>
      </c>
      <c r="U106" s="410">
        <f t="shared" ref="U106:U117" si="107">SUM(AR106)</f>
        <v>0</v>
      </c>
      <c r="V106" s="410">
        <f t="shared" ref="V106:V117" si="108">SUM(AS106)</f>
        <v>0</v>
      </c>
      <c r="W106" s="410">
        <f t="shared" ref="W106:W117" si="109">SUM(AT106)</f>
        <v>0</v>
      </c>
      <c r="X106" s="410">
        <f t="shared" ref="X106:X117" si="110">SUM(AU106)</f>
        <v>0</v>
      </c>
      <c r="Y106" s="410">
        <f t="shared" ref="Y106:Y117" si="111">SUM(AV106)</f>
        <v>0</v>
      </c>
      <c r="Z106" s="410">
        <f t="shared" ref="Z106:AI117" si="112">IFERROR((Z$18/$G$18)*$G106,"0")</f>
        <v>0</v>
      </c>
      <c r="AA106" s="410">
        <f t="shared" si="112"/>
        <v>0</v>
      </c>
      <c r="AB106" s="410">
        <f t="shared" si="112"/>
        <v>0</v>
      </c>
      <c r="AC106" s="410">
        <f t="shared" si="112"/>
        <v>0</v>
      </c>
      <c r="AD106" s="410">
        <f t="shared" si="112"/>
        <v>0</v>
      </c>
      <c r="AE106" s="408">
        <f t="shared" si="112"/>
        <v>0</v>
      </c>
      <c r="AF106" s="409">
        <f t="shared" si="112"/>
        <v>0</v>
      </c>
      <c r="AG106" s="409">
        <f t="shared" si="112"/>
        <v>0</v>
      </c>
      <c r="AH106" s="409">
        <f t="shared" si="112"/>
        <v>0</v>
      </c>
      <c r="AI106" s="410">
        <f t="shared" si="112"/>
        <v>0</v>
      </c>
      <c r="AJ106" s="410">
        <f t="shared" ref="AJ106:AV117" si="113">IFERROR((AJ$18/$G$18)*$G106,"0")</f>
        <v>0</v>
      </c>
      <c r="AK106" s="410">
        <f t="shared" si="113"/>
        <v>0</v>
      </c>
      <c r="AL106" s="410">
        <f t="shared" si="113"/>
        <v>0</v>
      </c>
      <c r="AM106" s="410">
        <f t="shared" si="113"/>
        <v>0</v>
      </c>
      <c r="AN106" s="410">
        <f t="shared" si="113"/>
        <v>0</v>
      </c>
      <c r="AO106" s="410">
        <f t="shared" si="113"/>
        <v>0</v>
      </c>
      <c r="AP106" s="410">
        <f t="shared" si="113"/>
        <v>0</v>
      </c>
      <c r="AQ106" s="410">
        <f t="shared" si="113"/>
        <v>0</v>
      </c>
      <c r="AR106" s="410">
        <f t="shared" si="113"/>
        <v>0</v>
      </c>
      <c r="AS106" s="410">
        <f t="shared" si="113"/>
        <v>0</v>
      </c>
      <c r="AT106" s="410">
        <f t="shared" si="113"/>
        <v>0</v>
      </c>
      <c r="AU106" s="410">
        <f t="shared" si="113"/>
        <v>0</v>
      </c>
      <c r="AV106" s="411">
        <f t="shared" si="113"/>
        <v>0</v>
      </c>
    </row>
    <row r="107" spans="2:48" s="192" customFormat="1" ht="12.75" customHeight="1" x14ac:dyDescent="0.2">
      <c r="B107" s="163" t="s">
        <v>244</v>
      </c>
      <c r="C107" s="582" t="s">
        <v>245</v>
      </c>
      <c r="D107" s="582"/>
      <c r="E107" s="582"/>
      <c r="F107" s="583"/>
      <c r="G107" s="233">
        <f>'Priedas 5'!$K$100</f>
        <v>2957.35</v>
      </c>
      <c r="H107" s="408">
        <f t="shared" si="94"/>
        <v>2030.4833469552482</v>
      </c>
      <c r="I107" s="409">
        <f t="shared" si="95"/>
        <v>0</v>
      </c>
      <c r="J107" s="409">
        <f t="shared" si="96"/>
        <v>0</v>
      </c>
      <c r="K107" s="409">
        <f t="shared" si="97"/>
        <v>0</v>
      </c>
      <c r="L107" s="410">
        <f t="shared" si="98"/>
        <v>0</v>
      </c>
      <c r="M107" s="410">
        <f t="shared" si="99"/>
        <v>476.44289555502957</v>
      </c>
      <c r="N107" s="410">
        <f t="shared" si="100"/>
        <v>0</v>
      </c>
      <c r="O107" s="410">
        <f t="shared" si="101"/>
        <v>0</v>
      </c>
      <c r="P107" s="410">
        <f t="shared" si="102"/>
        <v>88.966677504006086</v>
      </c>
      <c r="Q107" s="410">
        <f t="shared" si="103"/>
        <v>52.118402449680509</v>
      </c>
      <c r="R107" s="410">
        <f t="shared" si="104"/>
        <v>0</v>
      </c>
      <c r="S107" s="410">
        <f t="shared" si="105"/>
        <v>116.5409158320458</v>
      </c>
      <c r="T107" s="410">
        <f t="shared" si="106"/>
        <v>0</v>
      </c>
      <c r="U107" s="410">
        <f t="shared" si="107"/>
        <v>0</v>
      </c>
      <c r="V107" s="410">
        <f t="shared" si="108"/>
        <v>28.906912260197959</v>
      </c>
      <c r="W107" s="410">
        <f t="shared" si="109"/>
        <v>0</v>
      </c>
      <c r="X107" s="410">
        <f t="shared" si="110"/>
        <v>0</v>
      </c>
      <c r="Y107" s="410">
        <f t="shared" si="111"/>
        <v>0</v>
      </c>
      <c r="Z107" s="410">
        <f t="shared" si="112"/>
        <v>0</v>
      </c>
      <c r="AA107" s="410">
        <f t="shared" si="112"/>
        <v>0</v>
      </c>
      <c r="AB107" s="410">
        <f t="shared" si="112"/>
        <v>2.2175500195486572E-2</v>
      </c>
      <c r="AC107" s="410">
        <f t="shared" si="112"/>
        <v>0</v>
      </c>
      <c r="AD107" s="410">
        <f t="shared" si="112"/>
        <v>163.86867394359626</v>
      </c>
      <c r="AE107" s="408">
        <f t="shared" si="112"/>
        <v>2030.4833469552482</v>
      </c>
      <c r="AF107" s="409">
        <f t="shared" si="112"/>
        <v>0</v>
      </c>
      <c r="AG107" s="409">
        <f t="shared" si="112"/>
        <v>0</v>
      </c>
      <c r="AH107" s="409">
        <f t="shared" si="112"/>
        <v>0</v>
      </c>
      <c r="AI107" s="410">
        <f t="shared" si="112"/>
        <v>0</v>
      </c>
      <c r="AJ107" s="410">
        <f t="shared" si="113"/>
        <v>476.44289555502957</v>
      </c>
      <c r="AK107" s="410">
        <f t="shared" si="113"/>
        <v>0</v>
      </c>
      <c r="AL107" s="410">
        <f t="shared" si="113"/>
        <v>0</v>
      </c>
      <c r="AM107" s="410">
        <f t="shared" si="113"/>
        <v>88.966677504006086</v>
      </c>
      <c r="AN107" s="410">
        <f t="shared" si="113"/>
        <v>52.118402449680509</v>
      </c>
      <c r="AO107" s="410">
        <f t="shared" si="113"/>
        <v>0</v>
      </c>
      <c r="AP107" s="410">
        <f t="shared" si="113"/>
        <v>116.5409158320458</v>
      </c>
      <c r="AQ107" s="410">
        <f t="shared" si="113"/>
        <v>0</v>
      </c>
      <c r="AR107" s="410">
        <f t="shared" si="113"/>
        <v>0</v>
      </c>
      <c r="AS107" s="410">
        <f t="shared" si="113"/>
        <v>28.906912260197959</v>
      </c>
      <c r="AT107" s="410">
        <f t="shared" si="113"/>
        <v>0</v>
      </c>
      <c r="AU107" s="410">
        <f t="shared" si="113"/>
        <v>0</v>
      </c>
      <c r="AV107" s="411">
        <f t="shared" si="113"/>
        <v>0</v>
      </c>
    </row>
    <row r="108" spans="2:48" s="192" customFormat="1" ht="12.75" customHeight="1" x14ac:dyDescent="0.2">
      <c r="B108" s="163" t="s">
        <v>246</v>
      </c>
      <c r="C108" s="592" t="s">
        <v>247</v>
      </c>
      <c r="D108" s="582"/>
      <c r="E108" s="582"/>
      <c r="F108" s="642"/>
      <c r="G108" s="233">
        <f>'Priedas 5'!$K$101</f>
        <v>29.25</v>
      </c>
      <c r="H108" s="408">
        <f t="shared" si="94"/>
        <v>20.082721997207301</v>
      </c>
      <c r="I108" s="409">
        <f t="shared" si="95"/>
        <v>0</v>
      </c>
      <c r="J108" s="409">
        <f t="shared" si="96"/>
        <v>0</v>
      </c>
      <c r="K108" s="409">
        <f t="shared" si="97"/>
        <v>0</v>
      </c>
      <c r="L108" s="410">
        <f t="shared" si="98"/>
        <v>0</v>
      </c>
      <c r="M108" s="410">
        <f t="shared" si="99"/>
        <v>4.7123115948347722</v>
      </c>
      <c r="N108" s="410">
        <f t="shared" si="100"/>
        <v>0</v>
      </c>
      <c r="O108" s="410">
        <f t="shared" si="101"/>
        <v>0</v>
      </c>
      <c r="P108" s="410">
        <f t="shared" si="102"/>
        <v>0.87993484605886285</v>
      </c>
      <c r="Q108" s="410">
        <f t="shared" si="103"/>
        <v>0.51548287204867704</v>
      </c>
      <c r="R108" s="410">
        <f t="shared" si="104"/>
        <v>0</v>
      </c>
      <c r="S108" s="410">
        <f t="shared" si="105"/>
        <v>1.1526609255202596</v>
      </c>
      <c r="T108" s="410">
        <f t="shared" si="106"/>
        <v>0</v>
      </c>
      <c r="U108" s="410">
        <f t="shared" si="107"/>
        <v>0</v>
      </c>
      <c r="V108" s="410">
        <f t="shared" si="108"/>
        <v>0.28590703961681585</v>
      </c>
      <c r="W108" s="410">
        <f t="shared" si="109"/>
        <v>0</v>
      </c>
      <c r="X108" s="410">
        <f t="shared" si="110"/>
        <v>0</v>
      </c>
      <c r="Y108" s="410">
        <f t="shared" si="111"/>
        <v>0</v>
      </c>
      <c r="Z108" s="410">
        <f t="shared" si="112"/>
        <v>0</v>
      </c>
      <c r="AA108" s="410">
        <f t="shared" si="112"/>
        <v>0</v>
      </c>
      <c r="AB108" s="410">
        <f t="shared" si="112"/>
        <v>2.1932925785516841E-4</v>
      </c>
      <c r="AC108" s="410">
        <f t="shared" si="112"/>
        <v>0</v>
      </c>
      <c r="AD108" s="410">
        <f t="shared" si="112"/>
        <v>1.6207613954554554</v>
      </c>
      <c r="AE108" s="408">
        <f t="shared" si="112"/>
        <v>20.082721997207301</v>
      </c>
      <c r="AF108" s="409">
        <f t="shared" si="112"/>
        <v>0</v>
      </c>
      <c r="AG108" s="409">
        <f t="shared" si="112"/>
        <v>0</v>
      </c>
      <c r="AH108" s="409">
        <f t="shared" si="112"/>
        <v>0</v>
      </c>
      <c r="AI108" s="410">
        <f t="shared" si="112"/>
        <v>0</v>
      </c>
      <c r="AJ108" s="410">
        <f t="shared" si="113"/>
        <v>4.7123115948347722</v>
      </c>
      <c r="AK108" s="410">
        <f t="shared" si="113"/>
        <v>0</v>
      </c>
      <c r="AL108" s="410">
        <f t="shared" si="113"/>
        <v>0</v>
      </c>
      <c r="AM108" s="410">
        <f t="shared" si="113"/>
        <v>0.87993484605886285</v>
      </c>
      <c r="AN108" s="410">
        <f t="shared" si="113"/>
        <v>0.51548287204867704</v>
      </c>
      <c r="AO108" s="410">
        <f t="shared" si="113"/>
        <v>0</v>
      </c>
      <c r="AP108" s="410">
        <f t="shared" si="113"/>
        <v>1.1526609255202596</v>
      </c>
      <c r="AQ108" s="410">
        <f t="shared" si="113"/>
        <v>0</v>
      </c>
      <c r="AR108" s="410">
        <f t="shared" si="113"/>
        <v>0</v>
      </c>
      <c r="AS108" s="410">
        <f t="shared" si="113"/>
        <v>0.28590703961681585</v>
      </c>
      <c r="AT108" s="410">
        <f t="shared" si="113"/>
        <v>0</v>
      </c>
      <c r="AU108" s="410">
        <f t="shared" si="113"/>
        <v>0</v>
      </c>
      <c r="AV108" s="411">
        <f t="shared" si="113"/>
        <v>0</v>
      </c>
    </row>
    <row r="109" spans="2:48" s="192" customFormat="1" ht="12.75" customHeight="1" x14ac:dyDescent="0.2">
      <c r="B109" s="163" t="s">
        <v>248</v>
      </c>
      <c r="C109" s="592" t="s">
        <v>249</v>
      </c>
      <c r="D109" s="582"/>
      <c r="E109" s="582"/>
      <c r="F109" s="642"/>
      <c r="G109" s="233">
        <f>'Priedas 5'!$K$102</f>
        <v>877.55</v>
      </c>
      <c r="H109" s="408">
        <f t="shared" si="94"/>
        <v>602.51598935553045</v>
      </c>
      <c r="I109" s="409">
        <f t="shared" si="95"/>
        <v>0</v>
      </c>
      <c r="J109" s="409">
        <f t="shared" si="96"/>
        <v>0</v>
      </c>
      <c r="K109" s="409">
        <f t="shared" si="97"/>
        <v>0</v>
      </c>
      <c r="L109" s="410">
        <f t="shared" si="98"/>
        <v>0</v>
      </c>
      <c r="M109" s="410">
        <f t="shared" si="99"/>
        <v>141.37740307853861</v>
      </c>
      <c r="N109" s="410">
        <f t="shared" si="100"/>
        <v>0</v>
      </c>
      <c r="O109" s="410">
        <f t="shared" si="101"/>
        <v>0</v>
      </c>
      <c r="P109" s="410">
        <f t="shared" si="102"/>
        <v>26.399549543895901</v>
      </c>
      <c r="Q109" s="410">
        <f t="shared" si="103"/>
        <v>15.465367328762957</v>
      </c>
      <c r="R109" s="410">
        <f t="shared" si="104"/>
        <v>0</v>
      </c>
      <c r="S109" s="410">
        <f t="shared" si="105"/>
        <v>34.58179812616423</v>
      </c>
      <c r="T109" s="410">
        <f t="shared" si="106"/>
        <v>0</v>
      </c>
      <c r="U109" s="410">
        <f t="shared" si="107"/>
        <v>0</v>
      </c>
      <c r="V109" s="410">
        <f t="shared" si="108"/>
        <v>8.5776999184867257</v>
      </c>
      <c r="W109" s="410">
        <f t="shared" si="109"/>
        <v>0</v>
      </c>
      <c r="X109" s="410">
        <f t="shared" si="110"/>
        <v>0</v>
      </c>
      <c r="Y109" s="410">
        <f t="shared" si="111"/>
        <v>0</v>
      </c>
      <c r="Z109" s="410">
        <f t="shared" si="112"/>
        <v>0</v>
      </c>
      <c r="AA109" s="410">
        <f t="shared" si="112"/>
        <v>0</v>
      </c>
      <c r="AB109" s="410">
        <f t="shared" si="112"/>
        <v>6.5802526574633511E-3</v>
      </c>
      <c r="AC109" s="410">
        <f t="shared" si="112"/>
        <v>0</v>
      </c>
      <c r="AD109" s="410">
        <f t="shared" si="112"/>
        <v>48.625612395963586</v>
      </c>
      <c r="AE109" s="408">
        <f t="shared" si="112"/>
        <v>602.51598935553045</v>
      </c>
      <c r="AF109" s="409">
        <f t="shared" si="112"/>
        <v>0</v>
      </c>
      <c r="AG109" s="409">
        <f t="shared" si="112"/>
        <v>0</v>
      </c>
      <c r="AH109" s="409">
        <f t="shared" si="112"/>
        <v>0</v>
      </c>
      <c r="AI109" s="410">
        <f t="shared" si="112"/>
        <v>0</v>
      </c>
      <c r="AJ109" s="410">
        <f t="shared" si="113"/>
        <v>141.37740307853861</v>
      </c>
      <c r="AK109" s="410">
        <f t="shared" si="113"/>
        <v>0</v>
      </c>
      <c r="AL109" s="410">
        <f t="shared" si="113"/>
        <v>0</v>
      </c>
      <c r="AM109" s="410">
        <f t="shared" si="113"/>
        <v>26.399549543895901</v>
      </c>
      <c r="AN109" s="410">
        <f t="shared" si="113"/>
        <v>15.465367328762957</v>
      </c>
      <c r="AO109" s="410">
        <f t="shared" si="113"/>
        <v>0</v>
      </c>
      <c r="AP109" s="410">
        <f t="shared" si="113"/>
        <v>34.58179812616423</v>
      </c>
      <c r="AQ109" s="410">
        <f t="shared" si="113"/>
        <v>0</v>
      </c>
      <c r="AR109" s="410">
        <f t="shared" si="113"/>
        <v>0</v>
      </c>
      <c r="AS109" s="410">
        <f t="shared" si="113"/>
        <v>8.5776999184867257</v>
      </c>
      <c r="AT109" s="410">
        <f t="shared" si="113"/>
        <v>0</v>
      </c>
      <c r="AU109" s="410">
        <f t="shared" si="113"/>
        <v>0</v>
      </c>
      <c r="AV109" s="411">
        <f t="shared" si="113"/>
        <v>0</v>
      </c>
    </row>
    <row r="110" spans="2:48" s="192" customFormat="1" ht="12.75" x14ac:dyDescent="0.2">
      <c r="B110" s="163" t="s">
        <v>250</v>
      </c>
      <c r="C110" s="592" t="s">
        <v>251</v>
      </c>
      <c r="D110" s="582"/>
      <c r="E110" s="582"/>
      <c r="F110" s="642"/>
      <c r="G110" s="233">
        <f>'Priedas 5'!$K$103</f>
        <v>3116.36</v>
      </c>
      <c r="H110" s="408">
        <f t="shared" si="94"/>
        <v>2139.6578298535705</v>
      </c>
      <c r="I110" s="409">
        <f t="shared" si="95"/>
        <v>0</v>
      </c>
      <c r="J110" s="409">
        <f t="shared" si="96"/>
        <v>0</v>
      </c>
      <c r="K110" s="409">
        <f t="shared" si="97"/>
        <v>0</v>
      </c>
      <c r="L110" s="410">
        <f t="shared" si="98"/>
        <v>0</v>
      </c>
      <c r="M110" s="410">
        <f t="shared" si="99"/>
        <v>502.06014911724077</v>
      </c>
      <c r="N110" s="410">
        <f t="shared" si="100"/>
        <v>0</v>
      </c>
      <c r="O110" s="410">
        <f t="shared" si="101"/>
        <v>0</v>
      </c>
      <c r="P110" s="410">
        <f t="shared" si="102"/>
        <v>93.750213909880273</v>
      </c>
      <c r="Q110" s="410">
        <f t="shared" si="103"/>
        <v>54.920690705559487</v>
      </c>
      <c r="R110" s="410">
        <f t="shared" si="104"/>
        <v>0</v>
      </c>
      <c r="S110" s="410">
        <f t="shared" si="105"/>
        <v>122.80705647365184</v>
      </c>
      <c r="T110" s="410">
        <f t="shared" si="106"/>
        <v>0</v>
      </c>
      <c r="U110" s="410">
        <f t="shared" si="107"/>
        <v>0</v>
      </c>
      <c r="V110" s="410">
        <f t="shared" si="108"/>
        <v>30.461171349752487</v>
      </c>
      <c r="W110" s="410">
        <f t="shared" si="109"/>
        <v>0</v>
      </c>
      <c r="X110" s="410">
        <f t="shared" si="110"/>
        <v>0</v>
      </c>
      <c r="Y110" s="410">
        <f t="shared" si="111"/>
        <v>0</v>
      </c>
      <c r="Z110" s="410">
        <f t="shared" si="112"/>
        <v>0</v>
      </c>
      <c r="AA110" s="410">
        <f t="shared" si="112"/>
        <v>0</v>
      </c>
      <c r="AB110" s="410">
        <f t="shared" si="112"/>
        <v>2.3367826530240433E-2</v>
      </c>
      <c r="AC110" s="410">
        <f t="shared" si="112"/>
        <v>0</v>
      </c>
      <c r="AD110" s="410">
        <f t="shared" si="112"/>
        <v>172.67952076381414</v>
      </c>
      <c r="AE110" s="408">
        <f t="shared" si="112"/>
        <v>2139.6578298535705</v>
      </c>
      <c r="AF110" s="409">
        <f t="shared" si="112"/>
        <v>0</v>
      </c>
      <c r="AG110" s="409">
        <f t="shared" si="112"/>
        <v>0</v>
      </c>
      <c r="AH110" s="409">
        <f t="shared" si="112"/>
        <v>0</v>
      </c>
      <c r="AI110" s="410">
        <f t="shared" si="112"/>
        <v>0</v>
      </c>
      <c r="AJ110" s="410">
        <f t="shared" si="113"/>
        <v>502.06014911724077</v>
      </c>
      <c r="AK110" s="410">
        <f t="shared" si="113"/>
        <v>0</v>
      </c>
      <c r="AL110" s="410">
        <f t="shared" si="113"/>
        <v>0</v>
      </c>
      <c r="AM110" s="410">
        <f t="shared" si="113"/>
        <v>93.750213909880273</v>
      </c>
      <c r="AN110" s="410">
        <f t="shared" si="113"/>
        <v>54.920690705559487</v>
      </c>
      <c r="AO110" s="410">
        <f t="shared" si="113"/>
        <v>0</v>
      </c>
      <c r="AP110" s="410">
        <f t="shared" si="113"/>
        <v>122.80705647365184</v>
      </c>
      <c r="AQ110" s="410">
        <f t="shared" si="113"/>
        <v>0</v>
      </c>
      <c r="AR110" s="410">
        <f t="shared" si="113"/>
        <v>0</v>
      </c>
      <c r="AS110" s="410">
        <f t="shared" si="113"/>
        <v>30.461171349752487</v>
      </c>
      <c r="AT110" s="410">
        <f t="shared" si="113"/>
        <v>0</v>
      </c>
      <c r="AU110" s="410">
        <f t="shared" si="113"/>
        <v>0</v>
      </c>
      <c r="AV110" s="411">
        <f t="shared" si="113"/>
        <v>0</v>
      </c>
    </row>
    <row r="111" spans="2:48" s="192" customFormat="1" ht="12.75" customHeight="1" x14ac:dyDescent="0.2">
      <c r="B111" s="163" t="s">
        <v>252</v>
      </c>
      <c r="C111" s="592" t="s">
        <v>253</v>
      </c>
      <c r="D111" s="582"/>
      <c r="E111" s="582"/>
      <c r="F111" s="642"/>
      <c r="G111" s="233">
        <f>'Priedas 5'!$K$104</f>
        <v>171.07</v>
      </c>
      <c r="H111" s="408">
        <f t="shared" si="94"/>
        <v>117.45474366024796</v>
      </c>
      <c r="I111" s="409">
        <f t="shared" si="95"/>
        <v>0</v>
      </c>
      <c r="J111" s="409">
        <f t="shared" si="96"/>
        <v>0</v>
      </c>
      <c r="K111" s="409">
        <f t="shared" si="97"/>
        <v>0</v>
      </c>
      <c r="L111" s="410">
        <f t="shared" si="98"/>
        <v>0</v>
      </c>
      <c r="M111" s="410">
        <f t="shared" si="99"/>
        <v>27.56017588131229</v>
      </c>
      <c r="N111" s="410">
        <f t="shared" si="100"/>
        <v>0</v>
      </c>
      <c r="O111" s="410">
        <f t="shared" si="101"/>
        <v>0</v>
      </c>
      <c r="P111" s="410">
        <f t="shared" si="102"/>
        <v>5.1463403116338347</v>
      </c>
      <c r="Q111" s="410">
        <f t="shared" si="103"/>
        <v>3.01482580927751</v>
      </c>
      <c r="R111" s="410">
        <f t="shared" si="104"/>
        <v>0</v>
      </c>
      <c r="S111" s="410">
        <f t="shared" si="105"/>
        <v>6.7413916078205407</v>
      </c>
      <c r="T111" s="410">
        <f t="shared" si="106"/>
        <v>0</v>
      </c>
      <c r="U111" s="410">
        <f t="shared" si="107"/>
        <v>0</v>
      </c>
      <c r="V111" s="410">
        <f t="shared" si="108"/>
        <v>1.6721407612734593</v>
      </c>
      <c r="W111" s="410">
        <f t="shared" si="109"/>
        <v>0</v>
      </c>
      <c r="X111" s="410">
        <f t="shared" si="110"/>
        <v>0</v>
      </c>
      <c r="Y111" s="410">
        <f t="shared" si="111"/>
        <v>0</v>
      </c>
      <c r="Z111" s="410">
        <f t="shared" si="112"/>
        <v>0</v>
      </c>
      <c r="AA111" s="410">
        <f t="shared" si="112"/>
        <v>0</v>
      </c>
      <c r="AB111" s="410">
        <f t="shared" si="112"/>
        <v>1.2827574749156806E-3</v>
      </c>
      <c r="AC111" s="410">
        <f t="shared" si="112"/>
        <v>0</v>
      </c>
      <c r="AD111" s="410">
        <f t="shared" si="112"/>
        <v>9.4790992109594789</v>
      </c>
      <c r="AE111" s="408">
        <f t="shared" si="112"/>
        <v>117.45474366024796</v>
      </c>
      <c r="AF111" s="409">
        <f t="shared" si="112"/>
        <v>0</v>
      </c>
      <c r="AG111" s="409">
        <f t="shared" si="112"/>
        <v>0</v>
      </c>
      <c r="AH111" s="409">
        <f t="shared" si="112"/>
        <v>0</v>
      </c>
      <c r="AI111" s="410">
        <f t="shared" si="112"/>
        <v>0</v>
      </c>
      <c r="AJ111" s="410">
        <f t="shared" si="113"/>
        <v>27.56017588131229</v>
      </c>
      <c r="AK111" s="410">
        <f t="shared" si="113"/>
        <v>0</v>
      </c>
      <c r="AL111" s="410">
        <f t="shared" si="113"/>
        <v>0</v>
      </c>
      <c r="AM111" s="410">
        <f t="shared" si="113"/>
        <v>5.1463403116338347</v>
      </c>
      <c r="AN111" s="410">
        <f t="shared" si="113"/>
        <v>3.01482580927751</v>
      </c>
      <c r="AO111" s="410">
        <f t="shared" si="113"/>
        <v>0</v>
      </c>
      <c r="AP111" s="410">
        <f t="shared" si="113"/>
        <v>6.7413916078205407</v>
      </c>
      <c r="AQ111" s="410">
        <f t="shared" si="113"/>
        <v>0</v>
      </c>
      <c r="AR111" s="410">
        <f t="shared" si="113"/>
        <v>0</v>
      </c>
      <c r="AS111" s="410">
        <f t="shared" si="113"/>
        <v>1.6721407612734593</v>
      </c>
      <c r="AT111" s="410">
        <f t="shared" si="113"/>
        <v>0</v>
      </c>
      <c r="AU111" s="410">
        <f t="shared" si="113"/>
        <v>0</v>
      </c>
      <c r="AV111" s="411">
        <f t="shared" si="113"/>
        <v>0</v>
      </c>
    </row>
    <row r="112" spans="2:48" s="192" customFormat="1" ht="12.75" customHeight="1" x14ac:dyDescent="0.2">
      <c r="B112" s="163" t="s">
        <v>254</v>
      </c>
      <c r="C112" s="592" t="s">
        <v>255</v>
      </c>
      <c r="D112" s="582"/>
      <c r="E112" s="582"/>
      <c r="F112" s="642"/>
      <c r="G112" s="233">
        <f>'Priedas 5'!$K$105</f>
        <v>0</v>
      </c>
      <c r="H112" s="408">
        <f t="shared" si="94"/>
        <v>0</v>
      </c>
      <c r="I112" s="409">
        <f t="shared" si="95"/>
        <v>0</v>
      </c>
      <c r="J112" s="409">
        <f t="shared" si="96"/>
        <v>0</v>
      </c>
      <c r="K112" s="409">
        <f t="shared" si="97"/>
        <v>0</v>
      </c>
      <c r="L112" s="410">
        <f t="shared" si="98"/>
        <v>0</v>
      </c>
      <c r="M112" s="410">
        <f t="shared" si="99"/>
        <v>0</v>
      </c>
      <c r="N112" s="410">
        <f t="shared" si="100"/>
        <v>0</v>
      </c>
      <c r="O112" s="410">
        <f t="shared" si="101"/>
        <v>0</v>
      </c>
      <c r="P112" s="410">
        <f t="shared" si="102"/>
        <v>0</v>
      </c>
      <c r="Q112" s="410">
        <f t="shared" si="103"/>
        <v>0</v>
      </c>
      <c r="R112" s="410">
        <f t="shared" si="104"/>
        <v>0</v>
      </c>
      <c r="S112" s="410">
        <f t="shared" si="105"/>
        <v>0</v>
      </c>
      <c r="T112" s="410">
        <f t="shared" si="106"/>
        <v>0</v>
      </c>
      <c r="U112" s="410">
        <f t="shared" si="107"/>
        <v>0</v>
      </c>
      <c r="V112" s="410">
        <f t="shared" si="108"/>
        <v>0</v>
      </c>
      <c r="W112" s="410">
        <f t="shared" si="109"/>
        <v>0</v>
      </c>
      <c r="X112" s="410">
        <f t="shared" si="110"/>
        <v>0</v>
      </c>
      <c r="Y112" s="410">
        <f t="shared" si="111"/>
        <v>0</v>
      </c>
      <c r="Z112" s="410">
        <f t="shared" si="112"/>
        <v>0</v>
      </c>
      <c r="AA112" s="410">
        <f t="shared" si="112"/>
        <v>0</v>
      </c>
      <c r="AB112" s="410">
        <f t="shared" si="112"/>
        <v>0</v>
      </c>
      <c r="AC112" s="410">
        <f t="shared" si="112"/>
        <v>0</v>
      </c>
      <c r="AD112" s="410">
        <f t="shared" si="112"/>
        <v>0</v>
      </c>
      <c r="AE112" s="408">
        <f t="shared" si="112"/>
        <v>0</v>
      </c>
      <c r="AF112" s="409">
        <f t="shared" si="112"/>
        <v>0</v>
      </c>
      <c r="AG112" s="409">
        <f t="shared" si="112"/>
        <v>0</v>
      </c>
      <c r="AH112" s="409">
        <f t="shared" si="112"/>
        <v>0</v>
      </c>
      <c r="AI112" s="410">
        <f t="shared" si="112"/>
        <v>0</v>
      </c>
      <c r="AJ112" s="410">
        <f t="shared" si="113"/>
        <v>0</v>
      </c>
      <c r="AK112" s="410">
        <f t="shared" si="113"/>
        <v>0</v>
      </c>
      <c r="AL112" s="410">
        <f t="shared" si="113"/>
        <v>0</v>
      </c>
      <c r="AM112" s="410">
        <f t="shared" si="113"/>
        <v>0</v>
      </c>
      <c r="AN112" s="410">
        <f t="shared" si="113"/>
        <v>0</v>
      </c>
      <c r="AO112" s="410">
        <f t="shared" si="113"/>
        <v>0</v>
      </c>
      <c r="AP112" s="410">
        <f t="shared" si="113"/>
        <v>0</v>
      </c>
      <c r="AQ112" s="410">
        <f t="shared" si="113"/>
        <v>0</v>
      </c>
      <c r="AR112" s="410">
        <f t="shared" si="113"/>
        <v>0</v>
      </c>
      <c r="AS112" s="410">
        <f t="shared" si="113"/>
        <v>0</v>
      </c>
      <c r="AT112" s="410">
        <f t="shared" si="113"/>
        <v>0</v>
      </c>
      <c r="AU112" s="410">
        <f t="shared" si="113"/>
        <v>0</v>
      </c>
      <c r="AV112" s="411">
        <f t="shared" si="113"/>
        <v>0</v>
      </c>
    </row>
    <row r="113" spans="2:48" s="192" customFormat="1" ht="12.75" customHeight="1" x14ac:dyDescent="0.2">
      <c r="B113" s="163" t="s">
        <v>256</v>
      </c>
      <c r="C113" s="592" t="s">
        <v>396</v>
      </c>
      <c r="D113" s="582"/>
      <c r="E113" s="582"/>
      <c r="F113" s="642"/>
      <c r="G113" s="233">
        <f>'Priedas 5'!$K$106</f>
        <v>185068.05</v>
      </c>
      <c r="H113" s="408">
        <f t="shared" si="94"/>
        <v>127065.64781932514</v>
      </c>
      <c r="I113" s="409">
        <f t="shared" si="95"/>
        <v>0</v>
      </c>
      <c r="J113" s="409">
        <f t="shared" si="96"/>
        <v>0</v>
      </c>
      <c r="K113" s="409">
        <f t="shared" si="97"/>
        <v>0</v>
      </c>
      <c r="L113" s="410">
        <f t="shared" si="98"/>
        <v>0</v>
      </c>
      <c r="M113" s="410">
        <f t="shared" si="99"/>
        <v>29815.327105930304</v>
      </c>
      <c r="N113" s="410">
        <f t="shared" si="100"/>
        <v>0</v>
      </c>
      <c r="O113" s="410">
        <f t="shared" si="101"/>
        <v>0</v>
      </c>
      <c r="P113" s="410">
        <f t="shared" si="102"/>
        <v>5567.4470457150064</v>
      </c>
      <c r="Q113" s="410">
        <f t="shared" si="103"/>
        <v>3261.5182884939536</v>
      </c>
      <c r="R113" s="410">
        <f t="shared" si="104"/>
        <v>0</v>
      </c>
      <c r="S113" s="410">
        <f t="shared" si="105"/>
        <v>7293.0157195634074</v>
      </c>
      <c r="T113" s="410">
        <f t="shared" si="106"/>
        <v>0</v>
      </c>
      <c r="U113" s="410">
        <f t="shared" si="107"/>
        <v>0</v>
      </c>
      <c r="V113" s="410">
        <f t="shared" si="108"/>
        <v>1808.9660958344223</v>
      </c>
      <c r="W113" s="410">
        <f t="shared" si="109"/>
        <v>0</v>
      </c>
      <c r="X113" s="410">
        <f t="shared" si="110"/>
        <v>0</v>
      </c>
      <c r="Y113" s="410">
        <f t="shared" si="111"/>
        <v>0</v>
      </c>
      <c r="Z113" s="410">
        <f t="shared" si="112"/>
        <v>0</v>
      </c>
      <c r="AA113" s="410">
        <f t="shared" si="112"/>
        <v>0</v>
      </c>
      <c r="AB113" s="410">
        <f t="shared" si="112"/>
        <v>1.3877209592889981</v>
      </c>
      <c r="AC113" s="410">
        <f t="shared" si="112"/>
        <v>0</v>
      </c>
      <c r="AD113" s="410">
        <f t="shared" si="112"/>
        <v>10254.740204178461</v>
      </c>
      <c r="AE113" s="408">
        <f t="shared" si="112"/>
        <v>127065.64781932514</v>
      </c>
      <c r="AF113" s="409">
        <f t="shared" si="112"/>
        <v>0</v>
      </c>
      <c r="AG113" s="409">
        <f t="shared" si="112"/>
        <v>0</v>
      </c>
      <c r="AH113" s="409">
        <f t="shared" si="112"/>
        <v>0</v>
      </c>
      <c r="AI113" s="410">
        <f t="shared" si="112"/>
        <v>0</v>
      </c>
      <c r="AJ113" s="410">
        <f t="shared" si="113"/>
        <v>29815.327105930304</v>
      </c>
      <c r="AK113" s="410">
        <f t="shared" si="113"/>
        <v>0</v>
      </c>
      <c r="AL113" s="410">
        <f t="shared" si="113"/>
        <v>0</v>
      </c>
      <c r="AM113" s="410">
        <f t="shared" si="113"/>
        <v>5567.4470457150064</v>
      </c>
      <c r="AN113" s="410">
        <f t="shared" si="113"/>
        <v>3261.5182884939536</v>
      </c>
      <c r="AO113" s="410">
        <f t="shared" si="113"/>
        <v>0</v>
      </c>
      <c r="AP113" s="410">
        <f t="shared" si="113"/>
        <v>7293.0157195634074</v>
      </c>
      <c r="AQ113" s="410">
        <f t="shared" si="113"/>
        <v>0</v>
      </c>
      <c r="AR113" s="410">
        <f t="shared" si="113"/>
        <v>0</v>
      </c>
      <c r="AS113" s="410">
        <f t="shared" si="113"/>
        <v>1808.9660958344223</v>
      </c>
      <c r="AT113" s="410">
        <f t="shared" si="113"/>
        <v>0</v>
      </c>
      <c r="AU113" s="410">
        <f t="shared" si="113"/>
        <v>0</v>
      </c>
      <c r="AV113" s="411">
        <f t="shared" si="113"/>
        <v>0</v>
      </c>
    </row>
    <row r="114" spans="2:48" s="192" customFormat="1" ht="12.75" customHeight="1" x14ac:dyDescent="0.2">
      <c r="B114" s="163" t="s">
        <v>258</v>
      </c>
      <c r="C114" s="582" t="str">
        <f>'Priedas 5'!$C$107</f>
        <v>Kitos su personalu susijusios sąnaudos (garantinio f. įmokos, atost.kaupimo)</v>
      </c>
      <c r="D114" s="582"/>
      <c r="E114" s="582"/>
      <c r="F114" s="583"/>
      <c r="G114" s="233">
        <f>'Priedas 5'!$K$107</f>
        <v>-4811.32</v>
      </c>
      <c r="H114" s="408">
        <f t="shared" si="94"/>
        <v>-3303.3983589608006</v>
      </c>
      <c r="I114" s="409">
        <f t="shared" si="95"/>
        <v>0</v>
      </c>
      <c r="J114" s="409">
        <f t="shared" si="96"/>
        <v>0</v>
      </c>
      <c r="K114" s="409">
        <f t="shared" si="97"/>
        <v>0</v>
      </c>
      <c r="L114" s="410">
        <f t="shared" si="98"/>
        <v>0</v>
      </c>
      <c r="M114" s="410">
        <f t="shared" si="99"/>
        <v>-775.1261204259979</v>
      </c>
      <c r="N114" s="410">
        <f t="shared" si="100"/>
        <v>0</v>
      </c>
      <c r="O114" s="410">
        <f t="shared" si="101"/>
        <v>0</v>
      </c>
      <c r="P114" s="410">
        <f t="shared" si="102"/>
        <v>-144.74010678768985</v>
      </c>
      <c r="Q114" s="410">
        <f t="shared" si="103"/>
        <v>-84.791557331461206</v>
      </c>
      <c r="R114" s="410">
        <f t="shared" si="104"/>
        <v>0</v>
      </c>
      <c r="S114" s="410">
        <f t="shared" si="105"/>
        <v>-189.60070304868839</v>
      </c>
      <c r="T114" s="410">
        <f t="shared" si="106"/>
        <v>0</v>
      </c>
      <c r="U114" s="410">
        <f t="shared" si="107"/>
        <v>0</v>
      </c>
      <c r="V114" s="410">
        <f t="shared" si="108"/>
        <v>-47.028726764074477</v>
      </c>
      <c r="W114" s="410">
        <f t="shared" si="109"/>
        <v>0</v>
      </c>
      <c r="X114" s="410">
        <f t="shared" si="110"/>
        <v>0</v>
      </c>
      <c r="Y114" s="410">
        <f t="shared" si="111"/>
        <v>0</v>
      </c>
      <c r="Z114" s="410">
        <f t="shared" si="112"/>
        <v>0</v>
      </c>
      <c r="AA114" s="410">
        <f t="shared" si="112"/>
        <v>0</v>
      </c>
      <c r="AB114" s="410">
        <f t="shared" si="112"/>
        <v>-3.6077375894144573E-2</v>
      </c>
      <c r="AC114" s="410">
        <f t="shared" si="112"/>
        <v>0</v>
      </c>
      <c r="AD114" s="410">
        <f t="shared" si="112"/>
        <v>-266.59834930539284</v>
      </c>
      <c r="AE114" s="408">
        <f t="shared" si="112"/>
        <v>-3303.3983589608006</v>
      </c>
      <c r="AF114" s="409">
        <f t="shared" si="112"/>
        <v>0</v>
      </c>
      <c r="AG114" s="409">
        <f t="shared" si="112"/>
        <v>0</v>
      </c>
      <c r="AH114" s="409">
        <f t="shared" si="112"/>
        <v>0</v>
      </c>
      <c r="AI114" s="410">
        <f t="shared" si="112"/>
        <v>0</v>
      </c>
      <c r="AJ114" s="410">
        <f t="shared" si="113"/>
        <v>-775.1261204259979</v>
      </c>
      <c r="AK114" s="410">
        <f t="shared" si="113"/>
        <v>0</v>
      </c>
      <c r="AL114" s="410">
        <f t="shared" si="113"/>
        <v>0</v>
      </c>
      <c r="AM114" s="410">
        <f t="shared" si="113"/>
        <v>-144.74010678768985</v>
      </c>
      <c r="AN114" s="410">
        <f t="shared" si="113"/>
        <v>-84.791557331461206</v>
      </c>
      <c r="AO114" s="410">
        <f t="shared" si="113"/>
        <v>0</v>
      </c>
      <c r="AP114" s="410">
        <f t="shared" si="113"/>
        <v>-189.60070304868839</v>
      </c>
      <c r="AQ114" s="410">
        <f t="shared" si="113"/>
        <v>0</v>
      </c>
      <c r="AR114" s="410">
        <f t="shared" si="113"/>
        <v>0</v>
      </c>
      <c r="AS114" s="410">
        <f t="shared" si="113"/>
        <v>-47.028726764074477</v>
      </c>
      <c r="AT114" s="410">
        <f t="shared" si="113"/>
        <v>0</v>
      </c>
      <c r="AU114" s="410">
        <f t="shared" si="113"/>
        <v>0</v>
      </c>
      <c r="AV114" s="411">
        <f t="shared" si="113"/>
        <v>0</v>
      </c>
    </row>
    <row r="115" spans="2:48" s="192" customFormat="1" ht="12.75" customHeight="1" x14ac:dyDescent="0.2">
      <c r="B115" s="163" t="s">
        <v>260</v>
      </c>
      <c r="C115" s="582" t="str">
        <f>'Priedas 5'!$C$108</f>
        <v/>
      </c>
      <c r="D115" s="582"/>
      <c r="E115" s="582"/>
      <c r="F115" s="583"/>
      <c r="G115" s="233">
        <f>'Priedas 5'!$K$108</f>
        <v>0</v>
      </c>
      <c r="H115" s="408">
        <f t="shared" si="94"/>
        <v>0</v>
      </c>
      <c r="I115" s="409">
        <f t="shared" si="95"/>
        <v>0</v>
      </c>
      <c r="J115" s="409">
        <f t="shared" si="96"/>
        <v>0</v>
      </c>
      <c r="K115" s="409">
        <f t="shared" si="97"/>
        <v>0</v>
      </c>
      <c r="L115" s="410">
        <f t="shared" si="98"/>
        <v>0</v>
      </c>
      <c r="M115" s="410">
        <f t="shared" si="99"/>
        <v>0</v>
      </c>
      <c r="N115" s="410">
        <f t="shared" si="100"/>
        <v>0</v>
      </c>
      <c r="O115" s="410">
        <f t="shared" si="101"/>
        <v>0</v>
      </c>
      <c r="P115" s="410">
        <f t="shared" si="102"/>
        <v>0</v>
      </c>
      <c r="Q115" s="410">
        <f t="shared" si="103"/>
        <v>0</v>
      </c>
      <c r="R115" s="410">
        <f t="shared" si="104"/>
        <v>0</v>
      </c>
      <c r="S115" s="410">
        <f t="shared" si="105"/>
        <v>0</v>
      </c>
      <c r="T115" s="410">
        <f t="shared" si="106"/>
        <v>0</v>
      </c>
      <c r="U115" s="410">
        <f t="shared" si="107"/>
        <v>0</v>
      </c>
      <c r="V115" s="410">
        <f t="shared" si="108"/>
        <v>0</v>
      </c>
      <c r="W115" s="410">
        <f t="shared" si="109"/>
        <v>0</v>
      </c>
      <c r="X115" s="410">
        <f t="shared" si="110"/>
        <v>0</v>
      </c>
      <c r="Y115" s="410">
        <f t="shared" si="111"/>
        <v>0</v>
      </c>
      <c r="Z115" s="410">
        <f t="shared" si="112"/>
        <v>0</v>
      </c>
      <c r="AA115" s="410">
        <f t="shared" si="112"/>
        <v>0</v>
      </c>
      <c r="AB115" s="410">
        <f t="shared" si="112"/>
        <v>0</v>
      </c>
      <c r="AC115" s="410">
        <f t="shared" si="112"/>
        <v>0</v>
      </c>
      <c r="AD115" s="410">
        <f t="shared" si="112"/>
        <v>0</v>
      </c>
      <c r="AE115" s="408">
        <f t="shared" si="112"/>
        <v>0</v>
      </c>
      <c r="AF115" s="409">
        <f t="shared" si="112"/>
        <v>0</v>
      </c>
      <c r="AG115" s="409">
        <f t="shared" si="112"/>
        <v>0</v>
      </c>
      <c r="AH115" s="409">
        <f t="shared" si="112"/>
        <v>0</v>
      </c>
      <c r="AI115" s="410">
        <f t="shared" si="112"/>
        <v>0</v>
      </c>
      <c r="AJ115" s="410">
        <f t="shared" si="113"/>
        <v>0</v>
      </c>
      <c r="AK115" s="410">
        <f t="shared" si="113"/>
        <v>0</v>
      </c>
      <c r="AL115" s="410">
        <f t="shared" si="113"/>
        <v>0</v>
      </c>
      <c r="AM115" s="410">
        <f t="shared" si="113"/>
        <v>0</v>
      </c>
      <c r="AN115" s="410">
        <f t="shared" si="113"/>
        <v>0</v>
      </c>
      <c r="AO115" s="410">
        <f t="shared" si="113"/>
        <v>0</v>
      </c>
      <c r="AP115" s="410">
        <f t="shared" si="113"/>
        <v>0</v>
      </c>
      <c r="AQ115" s="410">
        <f t="shared" si="113"/>
        <v>0</v>
      </c>
      <c r="AR115" s="410">
        <f t="shared" si="113"/>
        <v>0</v>
      </c>
      <c r="AS115" s="410">
        <f t="shared" si="113"/>
        <v>0</v>
      </c>
      <c r="AT115" s="410">
        <f t="shared" si="113"/>
        <v>0</v>
      </c>
      <c r="AU115" s="410">
        <f t="shared" si="113"/>
        <v>0</v>
      </c>
      <c r="AV115" s="411">
        <f t="shared" si="113"/>
        <v>0</v>
      </c>
    </row>
    <row r="116" spans="2:48" s="192" customFormat="1" ht="12.75" customHeight="1" x14ac:dyDescent="0.2">
      <c r="B116" s="163" t="s">
        <v>261</v>
      </c>
      <c r="C116" s="582" t="str">
        <f>'Priedas 5'!$C$109</f>
        <v/>
      </c>
      <c r="D116" s="582"/>
      <c r="E116" s="582"/>
      <c r="F116" s="583"/>
      <c r="G116" s="233">
        <f>'Priedas 5'!$K$109</f>
        <v>0</v>
      </c>
      <c r="H116" s="408">
        <f t="shared" si="94"/>
        <v>0</v>
      </c>
      <c r="I116" s="409">
        <f t="shared" si="95"/>
        <v>0</v>
      </c>
      <c r="J116" s="409">
        <f t="shared" si="96"/>
        <v>0</v>
      </c>
      <c r="K116" s="409">
        <f t="shared" si="97"/>
        <v>0</v>
      </c>
      <c r="L116" s="410">
        <f t="shared" si="98"/>
        <v>0</v>
      </c>
      <c r="M116" s="410">
        <f t="shared" si="99"/>
        <v>0</v>
      </c>
      <c r="N116" s="410">
        <f t="shared" si="100"/>
        <v>0</v>
      </c>
      <c r="O116" s="410">
        <f t="shared" si="101"/>
        <v>0</v>
      </c>
      <c r="P116" s="410">
        <f t="shared" si="102"/>
        <v>0</v>
      </c>
      <c r="Q116" s="410">
        <f t="shared" si="103"/>
        <v>0</v>
      </c>
      <c r="R116" s="410">
        <f t="shared" si="104"/>
        <v>0</v>
      </c>
      <c r="S116" s="410">
        <f t="shared" si="105"/>
        <v>0</v>
      </c>
      <c r="T116" s="410">
        <f t="shared" si="106"/>
        <v>0</v>
      </c>
      <c r="U116" s="410">
        <f t="shared" si="107"/>
        <v>0</v>
      </c>
      <c r="V116" s="410">
        <f t="shared" si="108"/>
        <v>0</v>
      </c>
      <c r="W116" s="410">
        <f t="shared" si="109"/>
        <v>0</v>
      </c>
      <c r="X116" s="410">
        <f t="shared" si="110"/>
        <v>0</v>
      </c>
      <c r="Y116" s="410">
        <f t="shared" si="111"/>
        <v>0</v>
      </c>
      <c r="Z116" s="410">
        <f t="shared" si="112"/>
        <v>0</v>
      </c>
      <c r="AA116" s="410">
        <f t="shared" si="112"/>
        <v>0</v>
      </c>
      <c r="AB116" s="410">
        <f t="shared" si="112"/>
        <v>0</v>
      </c>
      <c r="AC116" s="410">
        <f t="shared" si="112"/>
        <v>0</v>
      </c>
      <c r="AD116" s="410">
        <f t="shared" si="112"/>
        <v>0</v>
      </c>
      <c r="AE116" s="408">
        <f t="shared" si="112"/>
        <v>0</v>
      </c>
      <c r="AF116" s="409">
        <f t="shared" si="112"/>
        <v>0</v>
      </c>
      <c r="AG116" s="409">
        <f t="shared" si="112"/>
        <v>0</v>
      </c>
      <c r="AH116" s="409">
        <f t="shared" si="112"/>
        <v>0</v>
      </c>
      <c r="AI116" s="410">
        <f t="shared" si="112"/>
        <v>0</v>
      </c>
      <c r="AJ116" s="410">
        <f t="shared" si="113"/>
        <v>0</v>
      </c>
      <c r="AK116" s="410">
        <f t="shared" si="113"/>
        <v>0</v>
      </c>
      <c r="AL116" s="410">
        <f t="shared" si="113"/>
        <v>0</v>
      </c>
      <c r="AM116" s="410">
        <f t="shared" si="113"/>
        <v>0</v>
      </c>
      <c r="AN116" s="410">
        <f t="shared" si="113"/>
        <v>0</v>
      </c>
      <c r="AO116" s="410">
        <f t="shared" si="113"/>
        <v>0</v>
      </c>
      <c r="AP116" s="410">
        <f t="shared" si="113"/>
        <v>0</v>
      </c>
      <c r="AQ116" s="410">
        <f t="shared" si="113"/>
        <v>0</v>
      </c>
      <c r="AR116" s="410">
        <f t="shared" si="113"/>
        <v>0</v>
      </c>
      <c r="AS116" s="410">
        <f t="shared" si="113"/>
        <v>0</v>
      </c>
      <c r="AT116" s="410">
        <f t="shared" si="113"/>
        <v>0</v>
      </c>
      <c r="AU116" s="410">
        <f t="shared" si="113"/>
        <v>0</v>
      </c>
      <c r="AV116" s="411">
        <f t="shared" si="113"/>
        <v>0</v>
      </c>
    </row>
    <row r="117" spans="2:48" s="192" customFormat="1" ht="12.75" customHeight="1" x14ac:dyDescent="0.2">
      <c r="B117" s="163" t="s">
        <v>262</v>
      </c>
      <c r="C117" s="582" t="str">
        <f>'Priedas 5'!$C$110</f>
        <v/>
      </c>
      <c r="D117" s="582"/>
      <c r="E117" s="582"/>
      <c r="F117" s="583"/>
      <c r="G117" s="233">
        <f>'Priedas 5'!$K$110</f>
        <v>0</v>
      </c>
      <c r="H117" s="408">
        <f t="shared" si="94"/>
        <v>0</v>
      </c>
      <c r="I117" s="409">
        <f t="shared" si="95"/>
        <v>0</v>
      </c>
      <c r="J117" s="409">
        <f t="shared" si="96"/>
        <v>0</v>
      </c>
      <c r="K117" s="409">
        <f t="shared" si="97"/>
        <v>0</v>
      </c>
      <c r="L117" s="410">
        <f t="shared" si="98"/>
        <v>0</v>
      </c>
      <c r="M117" s="410">
        <f t="shared" si="99"/>
        <v>0</v>
      </c>
      <c r="N117" s="410">
        <f t="shared" si="100"/>
        <v>0</v>
      </c>
      <c r="O117" s="410">
        <f t="shared" si="101"/>
        <v>0</v>
      </c>
      <c r="P117" s="410">
        <f t="shared" si="102"/>
        <v>0</v>
      </c>
      <c r="Q117" s="410">
        <f t="shared" si="103"/>
        <v>0</v>
      </c>
      <c r="R117" s="410">
        <f t="shared" si="104"/>
        <v>0</v>
      </c>
      <c r="S117" s="410">
        <f t="shared" si="105"/>
        <v>0</v>
      </c>
      <c r="T117" s="410">
        <f t="shared" si="106"/>
        <v>0</v>
      </c>
      <c r="U117" s="410">
        <f t="shared" si="107"/>
        <v>0</v>
      </c>
      <c r="V117" s="410">
        <f t="shared" si="108"/>
        <v>0</v>
      </c>
      <c r="W117" s="410">
        <f t="shared" si="109"/>
        <v>0</v>
      </c>
      <c r="X117" s="410">
        <f t="shared" si="110"/>
        <v>0</v>
      </c>
      <c r="Y117" s="410">
        <f t="shared" si="111"/>
        <v>0</v>
      </c>
      <c r="Z117" s="410">
        <f t="shared" si="112"/>
        <v>0</v>
      </c>
      <c r="AA117" s="410">
        <f t="shared" si="112"/>
        <v>0</v>
      </c>
      <c r="AB117" s="410">
        <f t="shared" si="112"/>
        <v>0</v>
      </c>
      <c r="AC117" s="410">
        <f t="shared" si="112"/>
        <v>0</v>
      </c>
      <c r="AD117" s="410">
        <f t="shared" si="112"/>
        <v>0</v>
      </c>
      <c r="AE117" s="408">
        <f t="shared" si="112"/>
        <v>0</v>
      </c>
      <c r="AF117" s="409">
        <f t="shared" si="112"/>
        <v>0</v>
      </c>
      <c r="AG117" s="409">
        <f t="shared" si="112"/>
        <v>0</v>
      </c>
      <c r="AH117" s="409">
        <f t="shared" si="112"/>
        <v>0</v>
      </c>
      <c r="AI117" s="410">
        <f t="shared" si="112"/>
        <v>0</v>
      </c>
      <c r="AJ117" s="410">
        <f t="shared" si="113"/>
        <v>0</v>
      </c>
      <c r="AK117" s="410">
        <f t="shared" si="113"/>
        <v>0</v>
      </c>
      <c r="AL117" s="410">
        <f t="shared" si="113"/>
        <v>0</v>
      </c>
      <c r="AM117" s="410">
        <f t="shared" si="113"/>
        <v>0</v>
      </c>
      <c r="AN117" s="410">
        <f t="shared" si="113"/>
        <v>0</v>
      </c>
      <c r="AO117" s="410">
        <f t="shared" si="113"/>
        <v>0</v>
      </c>
      <c r="AP117" s="410">
        <f t="shared" si="113"/>
        <v>0</v>
      </c>
      <c r="AQ117" s="410">
        <f t="shared" si="113"/>
        <v>0</v>
      </c>
      <c r="AR117" s="410">
        <f t="shared" si="113"/>
        <v>0</v>
      </c>
      <c r="AS117" s="410">
        <f t="shared" si="113"/>
        <v>0</v>
      </c>
      <c r="AT117" s="410">
        <f t="shared" si="113"/>
        <v>0</v>
      </c>
      <c r="AU117" s="410">
        <f t="shared" si="113"/>
        <v>0</v>
      </c>
      <c r="AV117" s="411">
        <f t="shared" si="113"/>
        <v>0</v>
      </c>
    </row>
    <row r="118" spans="2:48" s="192" customFormat="1" ht="12.75" customHeight="1" x14ac:dyDescent="0.2">
      <c r="B118" s="155" t="s">
        <v>263</v>
      </c>
      <c r="C118" s="799" t="s">
        <v>264</v>
      </c>
      <c r="D118" s="800"/>
      <c r="E118" s="800"/>
      <c r="F118" s="801"/>
      <c r="G118" s="233">
        <f>'Priedas 5'!$K$111</f>
        <v>0</v>
      </c>
      <c r="H118" s="227">
        <f t="shared" ref="H118:AV118" si="114">SUM(H119:H125)</f>
        <v>0</v>
      </c>
      <c r="I118" s="179">
        <f t="shared" si="114"/>
        <v>0</v>
      </c>
      <c r="J118" s="179">
        <f t="shared" si="114"/>
        <v>0</v>
      </c>
      <c r="K118" s="179">
        <f t="shared" si="114"/>
        <v>0</v>
      </c>
      <c r="L118" s="183">
        <f t="shared" si="114"/>
        <v>0</v>
      </c>
      <c r="M118" s="183">
        <f t="shared" si="114"/>
        <v>0</v>
      </c>
      <c r="N118" s="183">
        <f t="shared" si="114"/>
        <v>0</v>
      </c>
      <c r="O118" s="183">
        <f t="shared" si="114"/>
        <v>0</v>
      </c>
      <c r="P118" s="183">
        <f t="shared" si="114"/>
        <v>0</v>
      </c>
      <c r="Q118" s="183">
        <f t="shared" si="114"/>
        <v>0</v>
      </c>
      <c r="R118" s="183">
        <f t="shared" si="114"/>
        <v>0</v>
      </c>
      <c r="S118" s="183">
        <f t="shared" si="114"/>
        <v>0</v>
      </c>
      <c r="T118" s="183">
        <f t="shared" si="114"/>
        <v>0</v>
      </c>
      <c r="U118" s="183">
        <f t="shared" si="114"/>
        <v>0</v>
      </c>
      <c r="V118" s="183">
        <f t="shared" si="114"/>
        <v>0</v>
      </c>
      <c r="W118" s="183">
        <f t="shared" si="114"/>
        <v>0</v>
      </c>
      <c r="X118" s="183">
        <f t="shared" si="114"/>
        <v>0</v>
      </c>
      <c r="Y118" s="183">
        <f t="shared" si="114"/>
        <v>0</v>
      </c>
      <c r="Z118" s="183">
        <f t="shared" si="114"/>
        <v>0</v>
      </c>
      <c r="AA118" s="183">
        <f t="shared" si="114"/>
        <v>0</v>
      </c>
      <c r="AB118" s="183">
        <f t="shared" si="114"/>
        <v>0</v>
      </c>
      <c r="AC118" s="183">
        <f t="shared" si="114"/>
        <v>0</v>
      </c>
      <c r="AD118" s="183">
        <f t="shared" si="114"/>
        <v>0</v>
      </c>
      <c r="AE118" s="227">
        <f t="shared" si="114"/>
        <v>0</v>
      </c>
      <c r="AF118" s="179">
        <f t="shared" si="114"/>
        <v>0</v>
      </c>
      <c r="AG118" s="179">
        <f t="shared" si="114"/>
        <v>0</v>
      </c>
      <c r="AH118" s="179">
        <f t="shared" si="114"/>
        <v>0</v>
      </c>
      <c r="AI118" s="183">
        <f t="shared" si="114"/>
        <v>0</v>
      </c>
      <c r="AJ118" s="183">
        <f t="shared" si="114"/>
        <v>0</v>
      </c>
      <c r="AK118" s="183">
        <f t="shared" si="114"/>
        <v>0</v>
      </c>
      <c r="AL118" s="183">
        <f t="shared" si="114"/>
        <v>0</v>
      </c>
      <c r="AM118" s="183">
        <f t="shared" si="114"/>
        <v>0</v>
      </c>
      <c r="AN118" s="183">
        <f t="shared" si="114"/>
        <v>0</v>
      </c>
      <c r="AO118" s="183">
        <f t="shared" si="114"/>
        <v>0</v>
      </c>
      <c r="AP118" s="183">
        <f t="shared" si="114"/>
        <v>0</v>
      </c>
      <c r="AQ118" s="183">
        <f t="shared" si="114"/>
        <v>0</v>
      </c>
      <c r="AR118" s="183">
        <f t="shared" si="114"/>
        <v>0</v>
      </c>
      <c r="AS118" s="183">
        <f t="shared" si="114"/>
        <v>0</v>
      </c>
      <c r="AT118" s="183">
        <f t="shared" si="114"/>
        <v>0</v>
      </c>
      <c r="AU118" s="183">
        <f t="shared" si="114"/>
        <v>0</v>
      </c>
      <c r="AV118" s="228">
        <f t="shared" si="114"/>
        <v>0</v>
      </c>
    </row>
    <row r="119" spans="2:48" s="192" customFormat="1" ht="12.75" customHeight="1" x14ac:dyDescent="0.2">
      <c r="B119" s="148" t="s">
        <v>265</v>
      </c>
      <c r="C119" s="796" t="s">
        <v>266</v>
      </c>
      <c r="D119" s="797"/>
      <c r="E119" s="797"/>
      <c r="F119" s="798"/>
      <c r="G119" s="233">
        <f>'Priedas 5'!$K$112</f>
        <v>0</v>
      </c>
      <c r="H119" s="408">
        <f t="shared" ref="H119:Q125" si="115">SUM(AE119)</f>
        <v>0</v>
      </c>
      <c r="I119" s="409">
        <f t="shared" si="115"/>
        <v>0</v>
      </c>
      <c r="J119" s="409">
        <f t="shared" si="115"/>
        <v>0</v>
      </c>
      <c r="K119" s="409">
        <f t="shared" si="115"/>
        <v>0</v>
      </c>
      <c r="L119" s="410">
        <f t="shared" si="115"/>
        <v>0</v>
      </c>
      <c r="M119" s="410">
        <f t="shared" si="115"/>
        <v>0</v>
      </c>
      <c r="N119" s="410">
        <f t="shared" si="115"/>
        <v>0</v>
      </c>
      <c r="O119" s="410">
        <f t="shared" si="115"/>
        <v>0</v>
      </c>
      <c r="P119" s="410">
        <f t="shared" si="115"/>
        <v>0</v>
      </c>
      <c r="Q119" s="410">
        <f t="shared" si="115"/>
        <v>0</v>
      </c>
      <c r="R119" s="410">
        <f t="shared" ref="R119:Y125" si="116">SUM(AO119)</f>
        <v>0</v>
      </c>
      <c r="S119" s="410">
        <f t="shared" si="116"/>
        <v>0</v>
      </c>
      <c r="T119" s="410">
        <f t="shared" si="116"/>
        <v>0</v>
      </c>
      <c r="U119" s="410">
        <f t="shared" si="116"/>
        <v>0</v>
      </c>
      <c r="V119" s="410">
        <f t="shared" si="116"/>
        <v>0</v>
      </c>
      <c r="W119" s="410">
        <f t="shared" si="116"/>
        <v>0</v>
      </c>
      <c r="X119" s="410">
        <f t="shared" si="116"/>
        <v>0</v>
      </c>
      <c r="Y119" s="410">
        <f t="shared" si="116"/>
        <v>0</v>
      </c>
      <c r="Z119" s="410">
        <f t="shared" ref="Z119:AI125" si="117">IFERROR((Z$18/$G$18)*$G119,"0")</f>
        <v>0</v>
      </c>
      <c r="AA119" s="410">
        <f t="shared" si="117"/>
        <v>0</v>
      </c>
      <c r="AB119" s="410">
        <f t="shared" si="117"/>
        <v>0</v>
      </c>
      <c r="AC119" s="410">
        <f t="shared" si="117"/>
        <v>0</v>
      </c>
      <c r="AD119" s="410">
        <f t="shared" si="117"/>
        <v>0</v>
      </c>
      <c r="AE119" s="408">
        <f t="shared" si="117"/>
        <v>0</v>
      </c>
      <c r="AF119" s="409">
        <f t="shared" si="117"/>
        <v>0</v>
      </c>
      <c r="AG119" s="409">
        <f t="shared" si="117"/>
        <v>0</v>
      </c>
      <c r="AH119" s="409">
        <f t="shared" si="117"/>
        <v>0</v>
      </c>
      <c r="AI119" s="410">
        <f t="shared" si="117"/>
        <v>0</v>
      </c>
      <c r="AJ119" s="410">
        <f t="shared" ref="AJ119:AV125" si="118">IFERROR((AJ$18/$G$18)*$G119,"0")</f>
        <v>0</v>
      </c>
      <c r="AK119" s="410">
        <f t="shared" si="118"/>
        <v>0</v>
      </c>
      <c r="AL119" s="410">
        <f t="shared" si="118"/>
        <v>0</v>
      </c>
      <c r="AM119" s="410">
        <f t="shared" si="118"/>
        <v>0</v>
      </c>
      <c r="AN119" s="410">
        <f t="shared" si="118"/>
        <v>0</v>
      </c>
      <c r="AO119" s="410">
        <f t="shared" si="118"/>
        <v>0</v>
      </c>
      <c r="AP119" s="410">
        <f t="shared" si="118"/>
        <v>0</v>
      </c>
      <c r="AQ119" s="410">
        <f t="shared" si="118"/>
        <v>0</v>
      </c>
      <c r="AR119" s="410">
        <f t="shared" si="118"/>
        <v>0</v>
      </c>
      <c r="AS119" s="410">
        <f t="shared" si="118"/>
        <v>0</v>
      </c>
      <c r="AT119" s="410">
        <f t="shared" si="118"/>
        <v>0</v>
      </c>
      <c r="AU119" s="410">
        <f t="shared" si="118"/>
        <v>0</v>
      </c>
      <c r="AV119" s="411">
        <f t="shared" si="118"/>
        <v>0</v>
      </c>
    </row>
    <row r="120" spans="2:48" s="192" customFormat="1" ht="12.75" customHeight="1" x14ac:dyDescent="0.2">
      <c r="B120" s="148" t="s">
        <v>267</v>
      </c>
      <c r="C120" s="796" t="s">
        <v>268</v>
      </c>
      <c r="D120" s="797"/>
      <c r="E120" s="797"/>
      <c r="F120" s="798"/>
      <c r="G120" s="233">
        <f>'Priedas 5'!$K$113</f>
        <v>0</v>
      </c>
      <c r="H120" s="408">
        <f t="shared" si="115"/>
        <v>0</v>
      </c>
      <c r="I120" s="409">
        <f t="shared" si="115"/>
        <v>0</v>
      </c>
      <c r="J120" s="409">
        <f t="shared" si="115"/>
        <v>0</v>
      </c>
      <c r="K120" s="409">
        <f t="shared" si="115"/>
        <v>0</v>
      </c>
      <c r="L120" s="410">
        <f t="shared" si="115"/>
        <v>0</v>
      </c>
      <c r="M120" s="410">
        <f t="shared" si="115"/>
        <v>0</v>
      </c>
      <c r="N120" s="410">
        <f t="shared" si="115"/>
        <v>0</v>
      </c>
      <c r="O120" s="410">
        <f t="shared" si="115"/>
        <v>0</v>
      </c>
      <c r="P120" s="410">
        <f t="shared" si="115"/>
        <v>0</v>
      </c>
      <c r="Q120" s="410">
        <f t="shared" si="115"/>
        <v>0</v>
      </c>
      <c r="R120" s="410">
        <f t="shared" si="116"/>
        <v>0</v>
      </c>
      <c r="S120" s="410">
        <f t="shared" si="116"/>
        <v>0</v>
      </c>
      <c r="T120" s="410">
        <f t="shared" si="116"/>
        <v>0</v>
      </c>
      <c r="U120" s="410">
        <f t="shared" si="116"/>
        <v>0</v>
      </c>
      <c r="V120" s="410">
        <f t="shared" si="116"/>
        <v>0</v>
      </c>
      <c r="W120" s="410">
        <f t="shared" si="116"/>
        <v>0</v>
      </c>
      <c r="X120" s="410">
        <f t="shared" si="116"/>
        <v>0</v>
      </c>
      <c r="Y120" s="410">
        <f t="shared" si="116"/>
        <v>0</v>
      </c>
      <c r="Z120" s="410">
        <f t="shared" si="117"/>
        <v>0</v>
      </c>
      <c r="AA120" s="410">
        <f t="shared" si="117"/>
        <v>0</v>
      </c>
      <c r="AB120" s="410">
        <f t="shared" si="117"/>
        <v>0</v>
      </c>
      <c r="AC120" s="410">
        <f t="shared" si="117"/>
        <v>0</v>
      </c>
      <c r="AD120" s="410">
        <f t="shared" si="117"/>
        <v>0</v>
      </c>
      <c r="AE120" s="408">
        <f t="shared" si="117"/>
        <v>0</v>
      </c>
      <c r="AF120" s="409">
        <f t="shared" si="117"/>
        <v>0</v>
      </c>
      <c r="AG120" s="409">
        <f t="shared" si="117"/>
        <v>0</v>
      </c>
      <c r="AH120" s="409">
        <f t="shared" si="117"/>
        <v>0</v>
      </c>
      <c r="AI120" s="410">
        <f t="shared" si="117"/>
        <v>0</v>
      </c>
      <c r="AJ120" s="410">
        <f t="shared" si="118"/>
        <v>0</v>
      </c>
      <c r="AK120" s="410">
        <f t="shared" si="118"/>
        <v>0</v>
      </c>
      <c r="AL120" s="410">
        <f t="shared" si="118"/>
        <v>0</v>
      </c>
      <c r="AM120" s="410">
        <f t="shared" si="118"/>
        <v>0</v>
      </c>
      <c r="AN120" s="410">
        <f t="shared" si="118"/>
        <v>0</v>
      </c>
      <c r="AO120" s="410">
        <f t="shared" si="118"/>
        <v>0</v>
      </c>
      <c r="AP120" s="410">
        <f t="shared" si="118"/>
        <v>0</v>
      </c>
      <c r="AQ120" s="410">
        <f t="shared" si="118"/>
        <v>0</v>
      </c>
      <c r="AR120" s="410">
        <f t="shared" si="118"/>
        <v>0</v>
      </c>
      <c r="AS120" s="410">
        <f t="shared" si="118"/>
        <v>0</v>
      </c>
      <c r="AT120" s="410">
        <f t="shared" si="118"/>
        <v>0</v>
      </c>
      <c r="AU120" s="410">
        <f t="shared" si="118"/>
        <v>0</v>
      </c>
      <c r="AV120" s="411">
        <f t="shared" si="118"/>
        <v>0</v>
      </c>
    </row>
    <row r="121" spans="2:48" s="192" customFormat="1" ht="12.75" customHeight="1" x14ac:dyDescent="0.2">
      <c r="B121" s="148" t="s">
        <v>269</v>
      </c>
      <c r="C121" s="796" t="s">
        <v>270</v>
      </c>
      <c r="D121" s="797"/>
      <c r="E121" s="797"/>
      <c r="F121" s="798"/>
      <c r="G121" s="233">
        <f>'Priedas 5'!$K$114</f>
        <v>0</v>
      </c>
      <c r="H121" s="408">
        <f t="shared" si="115"/>
        <v>0</v>
      </c>
      <c r="I121" s="409">
        <f t="shared" si="115"/>
        <v>0</v>
      </c>
      <c r="J121" s="409">
        <f t="shared" si="115"/>
        <v>0</v>
      </c>
      <c r="K121" s="409">
        <f t="shared" si="115"/>
        <v>0</v>
      </c>
      <c r="L121" s="410">
        <f t="shared" si="115"/>
        <v>0</v>
      </c>
      <c r="M121" s="410">
        <f t="shared" si="115"/>
        <v>0</v>
      </c>
      <c r="N121" s="410">
        <f t="shared" si="115"/>
        <v>0</v>
      </c>
      <c r="O121" s="410">
        <f t="shared" si="115"/>
        <v>0</v>
      </c>
      <c r="P121" s="410">
        <f t="shared" si="115"/>
        <v>0</v>
      </c>
      <c r="Q121" s="410">
        <f t="shared" si="115"/>
        <v>0</v>
      </c>
      <c r="R121" s="410">
        <f t="shared" si="116"/>
        <v>0</v>
      </c>
      <c r="S121" s="410">
        <f t="shared" si="116"/>
        <v>0</v>
      </c>
      <c r="T121" s="410">
        <f t="shared" si="116"/>
        <v>0</v>
      </c>
      <c r="U121" s="410">
        <f t="shared" si="116"/>
        <v>0</v>
      </c>
      <c r="V121" s="410">
        <f t="shared" si="116"/>
        <v>0</v>
      </c>
      <c r="W121" s="410">
        <f t="shared" si="116"/>
        <v>0</v>
      </c>
      <c r="X121" s="410">
        <f t="shared" si="116"/>
        <v>0</v>
      </c>
      <c r="Y121" s="410">
        <f t="shared" si="116"/>
        <v>0</v>
      </c>
      <c r="Z121" s="410">
        <f t="shared" si="117"/>
        <v>0</v>
      </c>
      <c r="AA121" s="410">
        <f t="shared" si="117"/>
        <v>0</v>
      </c>
      <c r="AB121" s="410">
        <f t="shared" si="117"/>
        <v>0</v>
      </c>
      <c r="AC121" s="410">
        <f t="shared" si="117"/>
        <v>0</v>
      </c>
      <c r="AD121" s="410">
        <f t="shared" si="117"/>
        <v>0</v>
      </c>
      <c r="AE121" s="408">
        <f t="shared" si="117"/>
        <v>0</v>
      </c>
      <c r="AF121" s="409">
        <f t="shared" si="117"/>
        <v>0</v>
      </c>
      <c r="AG121" s="409">
        <f t="shared" si="117"/>
        <v>0</v>
      </c>
      <c r="AH121" s="409">
        <f t="shared" si="117"/>
        <v>0</v>
      </c>
      <c r="AI121" s="410">
        <f t="shared" si="117"/>
        <v>0</v>
      </c>
      <c r="AJ121" s="410">
        <f t="shared" si="118"/>
        <v>0</v>
      </c>
      <c r="AK121" s="410">
        <f t="shared" si="118"/>
        <v>0</v>
      </c>
      <c r="AL121" s="410">
        <f t="shared" si="118"/>
        <v>0</v>
      </c>
      <c r="AM121" s="410">
        <f t="shared" si="118"/>
        <v>0</v>
      </c>
      <c r="AN121" s="410">
        <f t="shared" si="118"/>
        <v>0</v>
      </c>
      <c r="AO121" s="410">
        <f t="shared" si="118"/>
        <v>0</v>
      </c>
      <c r="AP121" s="410">
        <f t="shared" si="118"/>
        <v>0</v>
      </c>
      <c r="AQ121" s="410">
        <f t="shared" si="118"/>
        <v>0</v>
      </c>
      <c r="AR121" s="410">
        <f t="shared" si="118"/>
        <v>0</v>
      </c>
      <c r="AS121" s="410">
        <f t="shared" si="118"/>
        <v>0</v>
      </c>
      <c r="AT121" s="410">
        <f t="shared" si="118"/>
        <v>0</v>
      </c>
      <c r="AU121" s="410">
        <f t="shared" si="118"/>
        <v>0</v>
      </c>
      <c r="AV121" s="411">
        <f t="shared" si="118"/>
        <v>0</v>
      </c>
    </row>
    <row r="122" spans="2:48" s="192" customFormat="1" ht="12.75" customHeight="1" x14ac:dyDescent="0.2">
      <c r="B122" s="148" t="s">
        <v>271</v>
      </c>
      <c r="C122" s="796" t="s">
        <v>272</v>
      </c>
      <c r="D122" s="797"/>
      <c r="E122" s="797"/>
      <c r="F122" s="798"/>
      <c r="G122" s="233">
        <f>'Priedas 5'!$K$115</f>
        <v>0</v>
      </c>
      <c r="H122" s="408">
        <f t="shared" si="115"/>
        <v>0</v>
      </c>
      <c r="I122" s="409">
        <f t="shared" si="115"/>
        <v>0</v>
      </c>
      <c r="J122" s="409">
        <f t="shared" si="115"/>
        <v>0</v>
      </c>
      <c r="K122" s="409">
        <f t="shared" si="115"/>
        <v>0</v>
      </c>
      <c r="L122" s="410">
        <f t="shared" si="115"/>
        <v>0</v>
      </c>
      <c r="M122" s="410">
        <f t="shared" si="115"/>
        <v>0</v>
      </c>
      <c r="N122" s="410">
        <f t="shared" si="115"/>
        <v>0</v>
      </c>
      <c r="O122" s="410">
        <f t="shared" si="115"/>
        <v>0</v>
      </c>
      <c r="P122" s="410">
        <f t="shared" si="115"/>
        <v>0</v>
      </c>
      <c r="Q122" s="410">
        <f t="shared" si="115"/>
        <v>0</v>
      </c>
      <c r="R122" s="410">
        <f t="shared" si="116"/>
        <v>0</v>
      </c>
      <c r="S122" s="410">
        <f t="shared" si="116"/>
        <v>0</v>
      </c>
      <c r="T122" s="410">
        <f t="shared" si="116"/>
        <v>0</v>
      </c>
      <c r="U122" s="410">
        <f t="shared" si="116"/>
        <v>0</v>
      </c>
      <c r="V122" s="410">
        <f t="shared" si="116"/>
        <v>0</v>
      </c>
      <c r="W122" s="410">
        <f t="shared" si="116"/>
        <v>0</v>
      </c>
      <c r="X122" s="410">
        <f t="shared" si="116"/>
        <v>0</v>
      </c>
      <c r="Y122" s="410">
        <f t="shared" si="116"/>
        <v>0</v>
      </c>
      <c r="Z122" s="410">
        <f t="shared" si="117"/>
        <v>0</v>
      </c>
      <c r="AA122" s="410">
        <f t="shared" si="117"/>
        <v>0</v>
      </c>
      <c r="AB122" s="410">
        <f t="shared" si="117"/>
        <v>0</v>
      </c>
      <c r="AC122" s="410">
        <f t="shared" si="117"/>
        <v>0</v>
      </c>
      <c r="AD122" s="410">
        <f t="shared" si="117"/>
        <v>0</v>
      </c>
      <c r="AE122" s="408">
        <f t="shared" si="117"/>
        <v>0</v>
      </c>
      <c r="AF122" s="409">
        <f t="shared" si="117"/>
        <v>0</v>
      </c>
      <c r="AG122" s="409">
        <f t="shared" si="117"/>
        <v>0</v>
      </c>
      <c r="AH122" s="409">
        <f t="shared" si="117"/>
        <v>0</v>
      </c>
      <c r="AI122" s="410">
        <f t="shared" si="117"/>
        <v>0</v>
      </c>
      <c r="AJ122" s="410">
        <f t="shared" si="118"/>
        <v>0</v>
      </c>
      <c r="AK122" s="410">
        <f t="shared" si="118"/>
        <v>0</v>
      </c>
      <c r="AL122" s="410">
        <f t="shared" si="118"/>
        <v>0</v>
      </c>
      <c r="AM122" s="410">
        <f t="shared" si="118"/>
        <v>0</v>
      </c>
      <c r="AN122" s="410">
        <f t="shared" si="118"/>
        <v>0</v>
      </c>
      <c r="AO122" s="410">
        <f t="shared" si="118"/>
        <v>0</v>
      </c>
      <c r="AP122" s="410">
        <f t="shared" si="118"/>
        <v>0</v>
      </c>
      <c r="AQ122" s="410">
        <f t="shared" si="118"/>
        <v>0</v>
      </c>
      <c r="AR122" s="410">
        <f t="shared" si="118"/>
        <v>0</v>
      </c>
      <c r="AS122" s="410">
        <f t="shared" si="118"/>
        <v>0</v>
      </c>
      <c r="AT122" s="410">
        <f t="shared" si="118"/>
        <v>0</v>
      </c>
      <c r="AU122" s="410">
        <f t="shared" si="118"/>
        <v>0</v>
      </c>
      <c r="AV122" s="411">
        <f t="shared" si="118"/>
        <v>0</v>
      </c>
    </row>
    <row r="123" spans="2:48" s="192" customFormat="1" ht="12.75" customHeight="1" x14ac:dyDescent="0.2">
      <c r="B123" s="148" t="s">
        <v>273</v>
      </c>
      <c r="C123" s="796" t="s">
        <v>274</v>
      </c>
      <c r="D123" s="797"/>
      <c r="E123" s="797"/>
      <c r="F123" s="798"/>
      <c r="G123" s="233">
        <f>'Priedas 5'!$K$116</f>
        <v>0</v>
      </c>
      <c r="H123" s="408">
        <f t="shared" si="115"/>
        <v>0</v>
      </c>
      <c r="I123" s="409">
        <f t="shared" si="115"/>
        <v>0</v>
      </c>
      <c r="J123" s="409">
        <f t="shared" si="115"/>
        <v>0</v>
      </c>
      <c r="K123" s="409">
        <f t="shared" si="115"/>
        <v>0</v>
      </c>
      <c r="L123" s="410">
        <f t="shared" si="115"/>
        <v>0</v>
      </c>
      <c r="M123" s="410">
        <f t="shared" si="115"/>
        <v>0</v>
      </c>
      <c r="N123" s="410">
        <f t="shared" si="115"/>
        <v>0</v>
      </c>
      <c r="O123" s="410">
        <f t="shared" si="115"/>
        <v>0</v>
      </c>
      <c r="P123" s="410">
        <f t="shared" si="115"/>
        <v>0</v>
      </c>
      <c r="Q123" s="410">
        <f t="shared" si="115"/>
        <v>0</v>
      </c>
      <c r="R123" s="410">
        <f t="shared" si="116"/>
        <v>0</v>
      </c>
      <c r="S123" s="410">
        <f t="shared" si="116"/>
        <v>0</v>
      </c>
      <c r="T123" s="410">
        <f t="shared" si="116"/>
        <v>0</v>
      </c>
      <c r="U123" s="410">
        <f t="shared" si="116"/>
        <v>0</v>
      </c>
      <c r="V123" s="410">
        <f t="shared" si="116"/>
        <v>0</v>
      </c>
      <c r="W123" s="410">
        <f t="shared" si="116"/>
        <v>0</v>
      </c>
      <c r="X123" s="410">
        <f t="shared" si="116"/>
        <v>0</v>
      </c>
      <c r="Y123" s="410">
        <f t="shared" si="116"/>
        <v>0</v>
      </c>
      <c r="Z123" s="410">
        <f t="shared" si="117"/>
        <v>0</v>
      </c>
      <c r="AA123" s="410">
        <f t="shared" si="117"/>
        <v>0</v>
      </c>
      <c r="AB123" s="410">
        <f t="shared" si="117"/>
        <v>0</v>
      </c>
      <c r="AC123" s="410">
        <f t="shared" si="117"/>
        <v>0</v>
      </c>
      <c r="AD123" s="410">
        <f t="shared" si="117"/>
        <v>0</v>
      </c>
      <c r="AE123" s="408">
        <f t="shared" si="117"/>
        <v>0</v>
      </c>
      <c r="AF123" s="409">
        <f t="shared" si="117"/>
        <v>0</v>
      </c>
      <c r="AG123" s="409">
        <f t="shared" si="117"/>
        <v>0</v>
      </c>
      <c r="AH123" s="409">
        <f t="shared" si="117"/>
        <v>0</v>
      </c>
      <c r="AI123" s="410">
        <f t="shared" si="117"/>
        <v>0</v>
      </c>
      <c r="AJ123" s="410">
        <f t="shared" si="118"/>
        <v>0</v>
      </c>
      <c r="AK123" s="410">
        <f t="shared" si="118"/>
        <v>0</v>
      </c>
      <c r="AL123" s="410">
        <f t="shared" si="118"/>
        <v>0</v>
      </c>
      <c r="AM123" s="410">
        <f t="shared" si="118"/>
        <v>0</v>
      </c>
      <c r="AN123" s="410">
        <f t="shared" si="118"/>
        <v>0</v>
      </c>
      <c r="AO123" s="410">
        <f t="shared" si="118"/>
        <v>0</v>
      </c>
      <c r="AP123" s="410">
        <f t="shared" si="118"/>
        <v>0</v>
      </c>
      <c r="AQ123" s="410">
        <f t="shared" si="118"/>
        <v>0</v>
      </c>
      <c r="AR123" s="410">
        <f t="shared" si="118"/>
        <v>0</v>
      </c>
      <c r="AS123" s="410">
        <f t="shared" si="118"/>
        <v>0</v>
      </c>
      <c r="AT123" s="410">
        <f t="shared" si="118"/>
        <v>0</v>
      </c>
      <c r="AU123" s="410">
        <f t="shared" si="118"/>
        <v>0</v>
      </c>
      <c r="AV123" s="411">
        <f t="shared" si="118"/>
        <v>0</v>
      </c>
    </row>
    <row r="124" spans="2:48" s="192" customFormat="1" ht="12.75" customHeight="1" x14ac:dyDescent="0.2">
      <c r="B124" s="163" t="s">
        <v>275</v>
      </c>
      <c r="C124" s="592" t="s">
        <v>276</v>
      </c>
      <c r="D124" s="582"/>
      <c r="E124" s="582"/>
      <c r="F124" s="642"/>
      <c r="G124" s="233">
        <f>'Priedas 5'!$K$117</f>
        <v>0</v>
      </c>
      <c r="H124" s="408">
        <f t="shared" si="115"/>
        <v>0</v>
      </c>
      <c r="I124" s="409">
        <f t="shared" si="115"/>
        <v>0</v>
      </c>
      <c r="J124" s="409">
        <f t="shared" si="115"/>
        <v>0</v>
      </c>
      <c r="K124" s="409">
        <f t="shared" si="115"/>
        <v>0</v>
      </c>
      <c r="L124" s="410">
        <f t="shared" si="115"/>
        <v>0</v>
      </c>
      <c r="M124" s="410">
        <f t="shared" si="115"/>
        <v>0</v>
      </c>
      <c r="N124" s="410">
        <f t="shared" si="115"/>
        <v>0</v>
      </c>
      <c r="O124" s="410">
        <f t="shared" si="115"/>
        <v>0</v>
      </c>
      <c r="P124" s="410">
        <f t="shared" si="115"/>
        <v>0</v>
      </c>
      <c r="Q124" s="410">
        <f t="shared" si="115"/>
        <v>0</v>
      </c>
      <c r="R124" s="410">
        <f t="shared" si="116"/>
        <v>0</v>
      </c>
      <c r="S124" s="410">
        <f t="shared" si="116"/>
        <v>0</v>
      </c>
      <c r="T124" s="410">
        <f t="shared" si="116"/>
        <v>0</v>
      </c>
      <c r="U124" s="410">
        <f t="shared" si="116"/>
        <v>0</v>
      </c>
      <c r="V124" s="410">
        <f t="shared" si="116"/>
        <v>0</v>
      </c>
      <c r="W124" s="410">
        <f t="shared" si="116"/>
        <v>0</v>
      </c>
      <c r="X124" s="410">
        <f t="shared" si="116"/>
        <v>0</v>
      </c>
      <c r="Y124" s="410">
        <f t="shared" si="116"/>
        <v>0</v>
      </c>
      <c r="Z124" s="410">
        <f t="shared" si="117"/>
        <v>0</v>
      </c>
      <c r="AA124" s="410">
        <f t="shared" si="117"/>
        <v>0</v>
      </c>
      <c r="AB124" s="410">
        <f t="shared" si="117"/>
        <v>0</v>
      </c>
      <c r="AC124" s="410">
        <f t="shared" si="117"/>
        <v>0</v>
      </c>
      <c r="AD124" s="410">
        <f t="shared" si="117"/>
        <v>0</v>
      </c>
      <c r="AE124" s="408">
        <f t="shared" si="117"/>
        <v>0</v>
      </c>
      <c r="AF124" s="409">
        <f t="shared" si="117"/>
        <v>0</v>
      </c>
      <c r="AG124" s="409">
        <f t="shared" si="117"/>
        <v>0</v>
      </c>
      <c r="AH124" s="409">
        <f t="shared" si="117"/>
        <v>0</v>
      </c>
      <c r="AI124" s="410">
        <f t="shared" si="117"/>
        <v>0</v>
      </c>
      <c r="AJ124" s="410">
        <f t="shared" si="118"/>
        <v>0</v>
      </c>
      <c r="AK124" s="410">
        <f t="shared" si="118"/>
        <v>0</v>
      </c>
      <c r="AL124" s="410">
        <f t="shared" si="118"/>
        <v>0</v>
      </c>
      <c r="AM124" s="410">
        <f t="shared" si="118"/>
        <v>0</v>
      </c>
      <c r="AN124" s="410">
        <f t="shared" si="118"/>
        <v>0</v>
      </c>
      <c r="AO124" s="410">
        <f t="shared" si="118"/>
        <v>0</v>
      </c>
      <c r="AP124" s="410">
        <f t="shared" si="118"/>
        <v>0</v>
      </c>
      <c r="AQ124" s="410">
        <f t="shared" si="118"/>
        <v>0</v>
      </c>
      <c r="AR124" s="410">
        <f t="shared" si="118"/>
        <v>0</v>
      </c>
      <c r="AS124" s="410">
        <f t="shared" si="118"/>
        <v>0</v>
      </c>
      <c r="AT124" s="410">
        <f t="shared" si="118"/>
        <v>0</v>
      </c>
      <c r="AU124" s="410">
        <f t="shared" si="118"/>
        <v>0</v>
      </c>
      <c r="AV124" s="411">
        <f t="shared" si="118"/>
        <v>0</v>
      </c>
    </row>
    <row r="125" spans="2:48" s="192" customFormat="1" ht="12.75" customHeight="1" x14ac:dyDescent="0.2">
      <c r="B125" s="163" t="s">
        <v>397</v>
      </c>
      <c r="C125" s="592" t="str">
        <f>'Priedas 5'!$C$118</f>
        <v>Kitų mokesčių valstybei  (nurodyti) sąnaudos</v>
      </c>
      <c r="D125" s="582"/>
      <c r="E125" s="582"/>
      <c r="F125" s="642"/>
      <c r="G125" s="233">
        <f>'Priedas 5'!$K$118</f>
        <v>0</v>
      </c>
      <c r="H125" s="408">
        <f t="shared" si="115"/>
        <v>0</v>
      </c>
      <c r="I125" s="409">
        <f t="shared" si="115"/>
        <v>0</v>
      </c>
      <c r="J125" s="409">
        <f t="shared" si="115"/>
        <v>0</v>
      </c>
      <c r="K125" s="409">
        <f t="shared" si="115"/>
        <v>0</v>
      </c>
      <c r="L125" s="410">
        <f t="shared" si="115"/>
        <v>0</v>
      </c>
      <c r="M125" s="410">
        <f t="shared" si="115"/>
        <v>0</v>
      </c>
      <c r="N125" s="410">
        <f t="shared" si="115"/>
        <v>0</v>
      </c>
      <c r="O125" s="410">
        <f t="shared" si="115"/>
        <v>0</v>
      </c>
      <c r="P125" s="410">
        <f t="shared" si="115"/>
        <v>0</v>
      </c>
      <c r="Q125" s="410">
        <f t="shared" si="115"/>
        <v>0</v>
      </c>
      <c r="R125" s="410">
        <f t="shared" si="116"/>
        <v>0</v>
      </c>
      <c r="S125" s="410">
        <f t="shared" si="116"/>
        <v>0</v>
      </c>
      <c r="T125" s="410">
        <f t="shared" si="116"/>
        <v>0</v>
      </c>
      <c r="U125" s="410">
        <f t="shared" si="116"/>
        <v>0</v>
      </c>
      <c r="V125" s="410">
        <f t="shared" si="116"/>
        <v>0</v>
      </c>
      <c r="W125" s="410">
        <f t="shared" si="116"/>
        <v>0</v>
      </c>
      <c r="X125" s="410">
        <f t="shared" si="116"/>
        <v>0</v>
      </c>
      <c r="Y125" s="410">
        <f t="shared" si="116"/>
        <v>0</v>
      </c>
      <c r="Z125" s="410">
        <f t="shared" si="117"/>
        <v>0</v>
      </c>
      <c r="AA125" s="410">
        <f t="shared" si="117"/>
        <v>0</v>
      </c>
      <c r="AB125" s="410">
        <f t="shared" si="117"/>
        <v>0</v>
      </c>
      <c r="AC125" s="410">
        <f t="shared" si="117"/>
        <v>0</v>
      </c>
      <c r="AD125" s="410">
        <f t="shared" si="117"/>
        <v>0</v>
      </c>
      <c r="AE125" s="408">
        <f t="shared" si="117"/>
        <v>0</v>
      </c>
      <c r="AF125" s="409">
        <f t="shared" si="117"/>
        <v>0</v>
      </c>
      <c r="AG125" s="409">
        <f t="shared" si="117"/>
        <v>0</v>
      </c>
      <c r="AH125" s="409">
        <f t="shared" si="117"/>
        <v>0</v>
      </c>
      <c r="AI125" s="410">
        <f t="shared" si="117"/>
        <v>0</v>
      </c>
      <c r="AJ125" s="410">
        <f t="shared" si="118"/>
        <v>0</v>
      </c>
      <c r="AK125" s="410">
        <f t="shared" si="118"/>
        <v>0</v>
      </c>
      <c r="AL125" s="410">
        <f t="shared" si="118"/>
        <v>0</v>
      </c>
      <c r="AM125" s="410">
        <f t="shared" si="118"/>
        <v>0</v>
      </c>
      <c r="AN125" s="410">
        <f t="shared" si="118"/>
        <v>0</v>
      </c>
      <c r="AO125" s="410">
        <f t="shared" si="118"/>
        <v>0</v>
      </c>
      <c r="AP125" s="410">
        <f t="shared" si="118"/>
        <v>0</v>
      </c>
      <c r="AQ125" s="410">
        <f t="shared" si="118"/>
        <v>0</v>
      </c>
      <c r="AR125" s="410">
        <f t="shared" si="118"/>
        <v>0</v>
      </c>
      <c r="AS125" s="410">
        <f t="shared" si="118"/>
        <v>0</v>
      </c>
      <c r="AT125" s="410">
        <f t="shared" si="118"/>
        <v>0</v>
      </c>
      <c r="AU125" s="410">
        <f t="shared" si="118"/>
        <v>0</v>
      </c>
      <c r="AV125" s="411">
        <f t="shared" si="118"/>
        <v>0</v>
      </c>
    </row>
    <row r="126" spans="2:48" s="192" customFormat="1" ht="12.75" customHeight="1" x14ac:dyDescent="0.2">
      <c r="B126" s="155" t="s">
        <v>279</v>
      </c>
      <c r="C126" s="799" t="s">
        <v>280</v>
      </c>
      <c r="D126" s="800"/>
      <c r="E126" s="800"/>
      <c r="F126" s="801"/>
      <c r="G126" s="233">
        <f>'Priedas 5'!$K$119</f>
        <v>0</v>
      </c>
      <c r="H126" s="227">
        <f t="shared" ref="H126:AV126" si="119">SUM(H127:H131)</f>
        <v>0</v>
      </c>
      <c r="I126" s="179">
        <f t="shared" si="119"/>
        <v>0</v>
      </c>
      <c r="J126" s="179">
        <f t="shared" si="119"/>
        <v>0</v>
      </c>
      <c r="K126" s="179">
        <f t="shared" si="119"/>
        <v>0</v>
      </c>
      <c r="L126" s="183">
        <f t="shared" si="119"/>
        <v>0</v>
      </c>
      <c r="M126" s="183">
        <f t="shared" si="119"/>
        <v>0</v>
      </c>
      <c r="N126" s="183">
        <f t="shared" si="119"/>
        <v>0</v>
      </c>
      <c r="O126" s="183">
        <f t="shared" si="119"/>
        <v>0</v>
      </c>
      <c r="P126" s="183">
        <f t="shared" si="119"/>
        <v>0</v>
      </c>
      <c r="Q126" s="183">
        <f t="shared" si="119"/>
        <v>0</v>
      </c>
      <c r="R126" s="183">
        <f t="shared" si="119"/>
        <v>0</v>
      </c>
      <c r="S126" s="183">
        <f t="shared" si="119"/>
        <v>0</v>
      </c>
      <c r="T126" s="183">
        <f t="shared" si="119"/>
        <v>0</v>
      </c>
      <c r="U126" s="183">
        <f t="shared" si="119"/>
        <v>0</v>
      </c>
      <c r="V126" s="183">
        <f t="shared" si="119"/>
        <v>0</v>
      </c>
      <c r="W126" s="183">
        <f t="shared" si="119"/>
        <v>0</v>
      </c>
      <c r="X126" s="183">
        <f t="shared" si="119"/>
        <v>0</v>
      </c>
      <c r="Y126" s="183">
        <f t="shared" si="119"/>
        <v>0</v>
      </c>
      <c r="Z126" s="183">
        <f t="shared" si="119"/>
        <v>0</v>
      </c>
      <c r="AA126" s="183">
        <f t="shared" si="119"/>
        <v>0</v>
      </c>
      <c r="AB126" s="183">
        <f t="shared" si="119"/>
        <v>0</v>
      </c>
      <c r="AC126" s="183">
        <f t="shared" si="119"/>
        <v>0</v>
      </c>
      <c r="AD126" s="183">
        <f t="shared" si="119"/>
        <v>0</v>
      </c>
      <c r="AE126" s="227">
        <f t="shared" si="119"/>
        <v>0</v>
      </c>
      <c r="AF126" s="179">
        <f t="shared" si="119"/>
        <v>0</v>
      </c>
      <c r="AG126" s="179">
        <f t="shared" si="119"/>
        <v>0</v>
      </c>
      <c r="AH126" s="179">
        <f t="shared" si="119"/>
        <v>0</v>
      </c>
      <c r="AI126" s="183">
        <f t="shared" si="119"/>
        <v>0</v>
      </c>
      <c r="AJ126" s="183">
        <f t="shared" si="119"/>
        <v>0</v>
      </c>
      <c r="AK126" s="183">
        <f t="shared" si="119"/>
        <v>0</v>
      </c>
      <c r="AL126" s="183">
        <f t="shared" si="119"/>
        <v>0</v>
      </c>
      <c r="AM126" s="183">
        <f t="shared" si="119"/>
        <v>0</v>
      </c>
      <c r="AN126" s="183">
        <f t="shared" si="119"/>
        <v>0</v>
      </c>
      <c r="AO126" s="183">
        <f t="shared" si="119"/>
        <v>0</v>
      </c>
      <c r="AP126" s="183">
        <f t="shared" si="119"/>
        <v>0</v>
      </c>
      <c r="AQ126" s="183">
        <f t="shared" si="119"/>
        <v>0</v>
      </c>
      <c r="AR126" s="183">
        <f t="shared" si="119"/>
        <v>0</v>
      </c>
      <c r="AS126" s="183">
        <f t="shared" si="119"/>
        <v>0</v>
      </c>
      <c r="AT126" s="183">
        <f t="shared" si="119"/>
        <v>0</v>
      </c>
      <c r="AU126" s="183">
        <f t="shared" si="119"/>
        <v>0</v>
      </c>
      <c r="AV126" s="228">
        <f t="shared" si="119"/>
        <v>0</v>
      </c>
    </row>
    <row r="127" spans="2:48" s="192" customFormat="1" ht="12.75" customHeight="1" x14ac:dyDescent="0.2">
      <c r="B127" s="148" t="s">
        <v>281</v>
      </c>
      <c r="C127" s="796" t="s">
        <v>282</v>
      </c>
      <c r="D127" s="797"/>
      <c r="E127" s="797"/>
      <c r="F127" s="798"/>
      <c r="G127" s="233">
        <f>'Priedas 5'!$K$120</f>
        <v>0</v>
      </c>
      <c r="H127" s="408">
        <f t="shared" ref="H127:Q131" si="120">SUM(AE127)</f>
        <v>0</v>
      </c>
      <c r="I127" s="409">
        <f t="shared" si="120"/>
        <v>0</v>
      </c>
      <c r="J127" s="409">
        <f t="shared" si="120"/>
        <v>0</v>
      </c>
      <c r="K127" s="409">
        <f t="shared" si="120"/>
        <v>0</v>
      </c>
      <c r="L127" s="410">
        <f t="shared" si="120"/>
        <v>0</v>
      </c>
      <c r="M127" s="410">
        <f t="shared" si="120"/>
        <v>0</v>
      </c>
      <c r="N127" s="410">
        <f t="shared" si="120"/>
        <v>0</v>
      </c>
      <c r="O127" s="410">
        <f t="shared" si="120"/>
        <v>0</v>
      </c>
      <c r="P127" s="410">
        <f t="shared" si="120"/>
        <v>0</v>
      </c>
      <c r="Q127" s="410">
        <f t="shared" si="120"/>
        <v>0</v>
      </c>
      <c r="R127" s="410">
        <f t="shared" ref="R127:Y131" si="121">SUM(AO127)</f>
        <v>0</v>
      </c>
      <c r="S127" s="410">
        <f t="shared" si="121"/>
        <v>0</v>
      </c>
      <c r="T127" s="410">
        <f t="shared" si="121"/>
        <v>0</v>
      </c>
      <c r="U127" s="410">
        <f t="shared" si="121"/>
        <v>0</v>
      </c>
      <c r="V127" s="410">
        <f t="shared" si="121"/>
        <v>0</v>
      </c>
      <c r="W127" s="410">
        <f t="shared" si="121"/>
        <v>0</v>
      </c>
      <c r="X127" s="410">
        <f t="shared" si="121"/>
        <v>0</v>
      </c>
      <c r="Y127" s="410">
        <f t="shared" si="121"/>
        <v>0</v>
      </c>
      <c r="Z127" s="410">
        <f t="shared" ref="Z127:AI131" si="122">IFERROR((Z$18/$G$18)*$G127,"0")</f>
        <v>0</v>
      </c>
      <c r="AA127" s="410">
        <f t="shared" si="122"/>
        <v>0</v>
      </c>
      <c r="AB127" s="410">
        <f t="shared" si="122"/>
        <v>0</v>
      </c>
      <c r="AC127" s="410">
        <f t="shared" si="122"/>
        <v>0</v>
      </c>
      <c r="AD127" s="410">
        <f t="shared" si="122"/>
        <v>0</v>
      </c>
      <c r="AE127" s="408">
        <f t="shared" si="122"/>
        <v>0</v>
      </c>
      <c r="AF127" s="409">
        <f t="shared" si="122"/>
        <v>0</v>
      </c>
      <c r="AG127" s="409">
        <f t="shared" si="122"/>
        <v>0</v>
      </c>
      <c r="AH127" s="409">
        <f t="shared" si="122"/>
        <v>0</v>
      </c>
      <c r="AI127" s="410">
        <f t="shared" si="122"/>
        <v>0</v>
      </c>
      <c r="AJ127" s="410">
        <f t="shared" ref="AJ127:AV131" si="123">IFERROR((AJ$18/$G$18)*$G127,"0")</f>
        <v>0</v>
      </c>
      <c r="AK127" s="410">
        <f t="shared" si="123"/>
        <v>0</v>
      </c>
      <c r="AL127" s="410">
        <f t="shared" si="123"/>
        <v>0</v>
      </c>
      <c r="AM127" s="410">
        <f t="shared" si="123"/>
        <v>0</v>
      </c>
      <c r="AN127" s="410">
        <f t="shared" si="123"/>
        <v>0</v>
      </c>
      <c r="AO127" s="410">
        <f t="shared" si="123"/>
        <v>0</v>
      </c>
      <c r="AP127" s="410">
        <f t="shared" si="123"/>
        <v>0</v>
      </c>
      <c r="AQ127" s="410">
        <f t="shared" si="123"/>
        <v>0</v>
      </c>
      <c r="AR127" s="410">
        <f t="shared" si="123"/>
        <v>0</v>
      </c>
      <c r="AS127" s="410">
        <f t="shared" si="123"/>
        <v>0</v>
      </c>
      <c r="AT127" s="410">
        <f t="shared" si="123"/>
        <v>0</v>
      </c>
      <c r="AU127" s="410">
        <f t="shared" si="123"/>
        <v>0</v>
      </c>
      <c r="AV127" s="411">
        <f t="shared" si="123"/>
        <v>0</v>
      </c>
    </row>
    <row r="128" spans="2:48" s="192" customFormat="1" ht="12.75" customHeight="1" x14ac:dyDescent="0.2">
      <c r="B128" s="148" t="s">
        <v>283</v>
      </c>
      <c r="C128" s="796" t="s">
        <v>284</v>
      </c>
      <c r="D128" s="797"/>
      <c r="E128" s="797"/>
      <c r="F128" s="798"/>
      <c r="G128" s="233">
        <f>'Priedas 5'!$K$121</f>
        <v>0</v>
      </c>
      <c r="H128" s="408">
        <f t="shared" si="120"/>
        <v>0</v>
      </c>
      <c r="I128" s="409">
        <f t="shared" si="120"/>
        <v>0</v>
      </c>
      <c r="J128" s="409">
        <f t="shared" si="120"/>
        <v>0</v>
      </c>
      <c r="K128" s="409">
        <f t="shared" si="120"/>
        <v>0</v>
      </c>
      <c r="L128" s="410">
        <f t="shared" si="120"/>
        <v>0</v>
      </c>
      <c r="M128" s="410">
        <f t="shared" si="120"/>
        <v>0</v>
      </c>
      <c r="N128" s="410">
        <f t="shared" si="120"/>
        <v>0</v>
      </c>
      <c r="O128" s="410">
        <f t="shared" si="120"/>
        <v>0</v>
      </c>
      <c r="P128" s="410">
        <f t="shared" si="120"/>
        <v>0</v>
      </c>
      <c r="Q128" s="410">
        <f t="shared" si="120"/>
        <v>0</v>
      </c>
      <c r="R128" s="410">
        <f t="shared" si="121"/>
        <v>0</v>
      </c>
      <c r="S128" s="410">
        <f t="shared" si="121"/>
        <v>0</v>
      </c>
      <c r="T128" s="410">
        <f t="shared" si="121"/>
        <v>0</v>
      </c>
      <c r="U128" s="410">
        <f t="shared" si="121"/>
        <v>0</v>
      </c>
      <c r="V128" s="410">
        <f t="shared" si="121"/>
        <v>0</v>
      </c>
      <c r="W128" s="410">
        <f t="shared" si="121"/>
        <v>0</v>
      </c>
      <c r="X128" s="410">
        <f t="shared" si="121"/>
        <v>0</v>
      </c>
      <c r="Y128" s="410">
        <f t="shared" si="121"/>
        <v>0</v>
      </c>
      <c r="Z128" s="410">
        <f t="shared" si="122"/>
        <v>0</v>
      </c>
      <c r="AA128" s="410">
        <f t="shared" si="122"/>
        <v>0</v>
      </c>
      <c r="AB128" s="410">
        <f t="shared" si="122"/>
        <v>0</v>
      </c>
      <c r="AC128" s="410">
        <f t="shared" si="122"/>
        <v>0</v>
      </c>
      <c r="AD128" s="410">
        <f t="shared" si="122"/>
        <v>0</v>
      </c>
      <c r="AE128" s="408">
        <f t="shared" si="122"/>
        <v>0</v>
      </c>
      <c r="AF128" s="409">
        <f t="shared" si="122"/>
        <v>0</v>
      </c>
      <c r="AG128" s="409">
        <f t="shared" si="122"/>
        <v>0</v>
      </c>
      <c r="AH128" s="409">
        <f t="shared" si="122"/>
        <v>0</v>
      </c>
      <c r="AI128" s="410">
        <f t="shared" si="122"/>
        <v>0</v>
      </c>
      <c r="AJ128" s="410">
        <f t="shared" si="123"/>
        <v>0</v>
      </c>
      <c r="AK128" s="410">
        <f t="shared" si="123"/>
        <v>0</v>
      </c>
      <c r="AL128" s="410">
        <f t="shared" si="123"/>
        <v>0</v>
      </c>
      <c r="AM128" s="410">
        <f t="shared" si="123"/>
        <v>0</v>
      </c>
      <c r="AN128" s="410">
        <f t="shared" si="123"/>
        <v>0</v>
      </c>
      <c r="AO128" s="410">
        <f t="shared" si="123"/>
        <v>0</v>
      </c>
      <c r="AP128" s="410">
        <f t="shared" si="123"/>
        <v>0</v>
      </c>
      <c r="AQ128" s="410">
        <f t="shared" si="123"/>
        <v>0</v>
      </c>
      <c r="AR128" s="410">
        <f t="shared" si="123"/>
        <v>0</v>
      </c>
      <c r="AS128" s="410">
        <f t="shared" si="123"/>
        <v>0</v>
      </c>
      <c r="AT128" s="410">
        <f t="shared" si="123"/>
        <v>0</v>
      </c>
      <c r="AU128" s="410">
        <f t="shared" si="123"/>
        <v>0</v>
      </c>
      <c r="AV128" s="411">
        <f t="shared" si="123"/>
        <v>0</v>
      </c>
    </row>
    <row r="129" spans="2:48" s="192" customFormat="1" ht="12.75" customHeight="1" x14ac:dyDescent="0.2">
      <c r="B129" s="148" t="s">
        <v>285</v>
      </c>
      <c r="C129" s="796" t="s">
        <v>286</v>
      </c>
      <c r="D129" s="797"/>
      <c r="E129" s="797"/>
      <c r="F129" s="798"/>
      <c r="G129" s="233">
        <f>'Priedas 5'!$K$122</f>
        <v>0</v>
      </c>
      <c r="H129" s="408">
        <f t="shared" si="120"/>
        <v>0</v>
      </c>
      <c r="I129" s="409">
        <f t="shared" si="120"/>
        <v>0</v>
      </c>
      <c r="J129" s="409">
        <f t="shared" si="120"/>
        <v>0</v>
      </c>
      <c r="K129" s="409">
        <f t="shared" si="120"/>
        <v>0</v>
      </c>
      <c r="L129" s="410">
        <f t="shared" si="120"/>
        <v>0</v>
      </c>
      <c r="M129" s="410">
        <f t="shared" si="120"/>
        <v>0</v>
      </c>
      <c r="N129" s="410">
        <f t="shared" si="120"/>
        <v>0</v>
      </c>
      <c r="O129" s="410">
        <f t="shared" si="120"/>
        <v>0</v>
      </c>
      <c r="P129" s="410">
        <f t="shared" si="120"/>
        <v>0</v>
      </c>
      <c r="Q129" s="410">
        <f t="shared" si="120"/>
        <v>0</v>
      </c>
      <c r="R129" s="410">
        <f t="shared" si="121"/>
        <v>0</v>
      </c>
      <c r="S129" s="410">
        <f t="shared" si="121"/>
        <v>0</v>
      </c>
      <c r="T129" s="410">
        <f t="shared" si="121"/>
        <v>0</v>
      </c>
      <c r="U129" s="410">
        <f t="shared" si="121"/>
        <v>0</v>
      </c>
      <c r="V129" s="410">
        <f t="shared" si="121"/>
        <v>0</v>
      </c>
      <c r="W129" s="410">
        <f t="shared" si="121"/>
        <v>0</v>
      </c>
      <c r="X129" s="410">
        <f t="shared" si="121"/>
        <v>0</v>
      </c>
      <c r="Y129" s="410">
        <f t="shared" si="121"/>
        <v>0</v>
      </c>
      <c r="Z129" s="410">
        <f t="shared" si="122"/>
        <v>0</v>
      </c>
      <c r="AA129" s="410">
        <f t="shared" si="122"/>
        <v>0</v>
      </c>
      <c r="AB129" s="410">
        <f t="shared" si="122"/>
        <v>0</v>
      </c>
      <c r="AC129" s="410">
        <f t="shared" si="122"/>
        <v>0</v>
      </c>
      <c r="AD129" s="410">
        <f t="shared" si="122"/>
        <v>0</v>
      </c>
      <c r="AE129" s="408">
        <f t="shared" si="122"/>
        <v>0</v>
      </c>
      <c r="AF129" s="409">
        <f t="shared" si="122"/>
        <v>0</v>
      </c>
      <c r="AG129" s="409">
        <f t="shared" si="122"/>
        <v>0</v>
      </c>
      <c r="AH129" s="409">
        <f t="shared" si="122"/>
        <v>0</v>
      </c>
      <c r="AI129" s="410">
        <f t="shared" si="122"/>
        <v>0</v>
      </c>
      <c r="AJ129" s="410">
        <f t="shared" si="123"/>
        <v>0</v>
      </c>
      <c r="AK129" s="410">
        <f t="shared" si="123"/>
        <v>0</v>
      </c>
      <c r="AL129" s="410">
        <f t="shared" si="123"/>
        <v>0</v>
      </c>
      <c r="AM129" s="410">
        <f t="shared" si="123"/>
        <v>0</v>
      </c>
      <c r="AN129" s="410">
        <f t="shared" si="123"/>
        <v>0</v>
      </c>
      <c r="AO129" s="410">
        <f t="shared" si="123"/>
        <v>0</v>
      </c>
      <c r="AP129" s="410">
        <f t="shared" si="123"/>
        <v>0</v>
      </c>
      <c r="AQ129" s="410">
        <f t="shared" si="123"/>
        <v>0</v>
      </c>
      <c r="AR129" s="410">
        <f t="shared" si="123"/>
        <v>0</v>
      </c>
      <c r="AS129" s="410">
        <f t="shared" si="123"/>
        <v>0</v>
      </c>
      <c r="AT129" s="410">
        <f t="shared" si="123"/>
        <v>0</v>
      </c>
      <c r="AU129" s="410">
        <f t="shared" si="123"/>
        <v>0</v>
      </c>
      <c r="AV129" s="411">
        <f t="shared" si="123"/>
        <v>0</v>
      </c>
    </row>
    <row r="130" spans="2:48" s="192" customFormat="1" ht="12.75" customHeight="1" x14ac:dyDescent="0.2">
      <c r="B130" s="148" t="s">
        <v>287</v>
      </c>
      <c r="C130" s="796" t="str">
        <f>'Priedas 5'!$C$123</f>
        <v>Kitos finansinės sąnaudos (nurodyti)</v>
      </c>
      <c r="D130" s="797"/>
      <c r="E130" s="797"/>
      <c r="F130" s="798"/>
      <c r="G130" s="233">
        <f>'Priedas 5'!$K$123</f>
        <v>0</v>
      </c>
      <c r="H130" s="408">
        <f t="shared" si="120"/>
        <v>0</v>
      </c>
      <c r="I130" s="409">
        <f t="shared" si="120"/>
        <v>0</v>
      </c>
      <c r="J130" s="409">
        <f t="shared" si="120"/>
        <v>0</v>
      </c>
      <c r="K130" s="409">
        <f t="shared" si="120"/>
        <v>0</v>
      </c>
      <c r="L130" s="410">
        <f t="shared" si="120"/>
        <v>0</v>
      </c>
      <c r="M130" s="410">
        <f t="shared" si="120"/>
        <v>0</v>
      </c>
      <c r="N130" s="410">
        <f t="shared" si="120"/>
        <v>0</v>
      </c>
      <c r="O130" s="410">
        <f t="shared" si="120"/>
        <v>0</v>
      </c>
      <c r="P130" s="410">
        <f t="shared" si="120"/>
        <v>0</v>
      </c>
      <c r="Q130" s="410">
        <f t="shared" si="120"/>
        <v>0</v>
      </c>
      <c r="R130" s="410">
        <f t="shared" si="121"/>
        <v>0</v>
      </c>
      <c r="S130" s="410">
        <f t="shared" si="121"/>
        <v>0</v>
      </c>
      <c r="T130" s="410">
        <f t="shared" si="121"/>
        <v>0</v>
      </c>
      <c r="U130" s="410">
        <f t="shared" si="121"/>
        <v>0</v>
      </c>
      <c r="V130" s="410">
        <f t="shared" si="121"/>
        <v>0</v>
      </c>
      <c r="W130" s="410">
        <f t="shared" si="121"/>
        <v>0</v>
      </c>
      <c r="X130" s="410">
        <f t="shared" si="121"/>
        <v>0</v>
      </c>
      <c r="Y130" s="410">
        <f t="shared" si="121"/>
        <v>0</v>
      </c>
      <c r="Z130" s="410">
        <f t="shared" si="122"/>
        <v>0</v>
      </c>
      <c r="AA130" s="410">
        <f t="shared" si="122"/>
        <v>0</v>
      </c>
      <c r="AB130" s="410">
        <f t="shared" si="122"/>
        <v>0</v>
      </c>
      <c r="AC130" s="410">
        <f t="shared" si="122"/>
        <v>0</v>
      </c>
      <c r="AD130" s="410">
        <f t="shared" si="122"/>
        <v>0</v>
      </c>
      <c r="AE130" s="408">
        <f t="shared" si="122"/>
        <v>0</v>
      </c>
      <c r="AF130" s="409">
        <f t="shared" si="122"/>
        <v>0</v>
      </c>
      <c r="AG130" s="409">
        <f t="shared" si="122"/>
        <v>0</v>
      </c>
      <c r="AH130" s="409">
        <f t="shared" si="122"/>
        <v>0</v>
      </c>
      <c r="AI130" s="410">
        <f t="shared" si="122"/>
        <v>0</v>
      </c>
      <c r="AJ130" s="410">
        <f t="shared" si="123"/>
        <v>0</v>
      </c>
      <c r="AK130" s="410">
        <f t="shared" si="123"/>
        <v>0</v>
      </c>
      <c r="AL130" s="410">
        <f t="shared" si="123"/>
        <v>0</v>
      </c>
      <c r="AM130" s="410">
        <f t="shared" si="123"/>
        <v>0</v>
      </c>
      <c r="AN130" s="410">
        <f t="shared" si="123"/>
        <v>0</v>
      </c>
      <c r="AO130" s="410">
        <f t="shared" si="123"/>
        <v>0</v>
      </c>
      <c r="AP130" s="410">
        <f t="shared" si="123"/>
        <v>0</v>
      </c>
      <c r="AQ130" s="410">
        <f t="shared" si="123"/>
        <v>0</v>
      </c>
      <c r="AR130" s="410">
        <f t="shared" si="123"/>
        <v>0</v>
      </c>
      <c r="AS130" s="410">
        <f t="shared" si="123"/>
        <v>0</v>
      </c>
      <c r="AT130" s="410">
        <f t="shared" si="123"/>
        <v>0</v>
      </c>
      <c r="AU130" s="410">
        <f t="shared" si="123"/>
        <v>0</v>
      </c>
      <c r="AV130" s="411">
        <f t="shared" si="123"/>
        <v>0</v>
      </c>
    </row>
    <row r="131" spans="2:48" s="192" customFormat="1" ht="12.75" customHeight="1" x14ac:dyDescent="0.2">
      <c r="B131" s="148" t="s">
        <v>289</v>
      </c>
      <c r="C131" s="796" t="str">
        <f>'Priedas 5'!$C$124</f>
        <v/>
      </c>
      <c r="D131" s="797"/>
      <c r="E131" s="797"/>
      <c r="F131" s="798"/>
      <c r="G131" s="233">
        <f>'Priedas 5'!$K$124</f>
        <v>0</v>
      </c>
      <c r="H131" s="408">
        <f t="shared" si="120"/>
        <v>0</v>
      </c>
      <c r="I131" s="409">
        <f t="shared" si="120"/>
        <v>0</v>
      </c>
      <c r="J131" s="409">
        <f t="shared" si="120"/>
        <v>0</v>
      </c>
      <c r="K131" s="409">
        <f t="shared" si="120"/>
        <v>0</v>
      </c>
      <c r="L131" s="410">
        <f t="shared" si="120"/>
        <v>0</v>
      </c>
      <c r="M131" s="410">
        <f t="shared" si="120"/>
        <v>0</v>
      </c>
      <c r="N131" s="410">
        <f t="shared" si="120"/>
        <v>0</v>
      </c>
      <c r="O131" s="410">
        <f t="shared" si="120"/>
        <v>0</v>
      </c>
      <c r="P131" s="410">
        <f t="shared" si="120"/>
        <v>0</v>
      </c>
      <c r="Q131" s="410">
        <f t="shared" si="120"/>
        <v>0</v>
      </c>
      <c r="R131" s="410">
        <f t="shared" si="121"/>
        <v>0</v>
      </c>
      <c r="S131" s="410">
        <f t="shared" si="121"/>
        <v>0</v>
      </c>
      <c r="T131" s="410">
        <f t="shared" si="121"/>
        <v>0</v>
      </c>
      <c r="U131" s="410">
        <f t="shared" si="121"/>
        <v>0</v>
      </c>
      <c r="V131" s="410">
        <f t="shared" si="121"/>
        <v>0</v>
      </c>
      <c r="W131" s="410">
        <f t="shared" si="121"/>
        <v>0</v>
      </c>
      <c r="X131" s="410">
        <f t="shared" si="121"/>
        <v>0</v>
      </c>
      <c r="Y131" s="410">
        <f t="shared" si="121"/>
        <v>0</v>
      </c>
      <c r="Z131" s="410">
        <f t="shared" si="122"/>
        <v>0</v>
      </c>
      <c r="AA131" s="410">
        <f t="shared" si="122"/>
        <v>0</v>
      </c>
      <c r="AB131" s="410">
        <f t="shared" si="122"/>
        <v>0</v>
      </c>
      <c r="AC131" s="410">
        <f t="shared" si="122"/>
        <v>0</v>
      </c>
      <c r="AD131" s="410">
        <f t="shared" si="122"/>
        <v>0</v>
      </c>
      <c r="AE131" s="408">
        <f t="shared" si="122"/>
        <v>0</v>
      </c>
      <c r="AF131" s="409">
        <f t="shared" si="122"/>
        <v>0</v>
      </c>
      <c r="AG131" s="409">
        <f t="shared" si="122"/>
        <v>0</v>
      </c>
      <c r="AH131" s="409">
        <f t="shared" si="122"/>
        <v>0</v>
      </c>
      <c r="AI131" s="410">
        <f t="shared" si="122"/>
        <v>0</v>
      </c>
      <c r="AJ131" s="410">
        <f t="shared" si="123"/>
        <v>0</v>
      </c>
      <c r="AK131" s="410">
        <f t="shared" si="123"/>
        <v>0</v>
      </c>
      <c r="AL131" s="410">
        <f t="shared" si="123"/>
        <v>0</v>
      </c>
      <c r="AM131" s="410">
        <f t="shared" si="123"/>
        <v>0</v>
      </c>
      <c r="AN131" s="410">
        <f t="shared" si="123"/>
        <v>0</v>
      </c>
      <c r="AO131" s="410">
        <f t="shared" si="123"/>
        <v>0</v>
      </c>
      <c r="AP131" s="410">
        <f t="shared" si="123"/>
        <v>0</v>
      </c>
      <c r="AQ131" s="410">
        <f t="shared" si="123"/>
        <v>0</v>
      </c>
      <c r="AR131" s="410">
        <f t="shared" si="123"/>
        <v>0</v>
      </c>
      <c r="AS131" s="410">
        <f t="shared" si="123"/>
        <v>0</v>
      </c>
      <c r="AT131" s="410">
        <f t="shared" si="123"/>
        <v>0</v>
      </c>
      <c r="AU131" s="410">
        <f t="shared" si="123"/>
        <v>0</v>
      </c>
      <c r="AV131" s="411">
        <f t="shared" si="123"/>
        <v>0</v>
      </c>
    </row>
    <row r="132" spans="2:48" s="192" customFormat="1" ht="12.75" customHeight="1" x14ac:dyDescent="0.2">
      <c r="B132" s="155" t="s">
        <v>290</v>
      </c>
      <c r="C132" s="799" t="s">
        <v>291</v>
      </c>
      <c r="D132" s="800"/>
      <c r="E132" s="800"/>
      <c r="F132" s="801"/>
      <c r="G132" s="233">
        <f>'Priedas 5'!$K$125</f>
        <v>20633.2</v>
      </c>
      <c r="H132" s="227">
        <f t="shared" ref="H132:AV132" si="124">SUM(H133:H144)</f>
        <v>14166.523744026588</v>
      </c>
      <c r="I132" s="179">
        <f t="shared" si="124"/>
        <v>0</v>
      </c>
      <c r="J132" s="179">
        <f t="shared" si="124"/>
        <v>0</v>
      </c>
      <c r="K132" s="179">
        <f t="shared" si="124"/>
        <v>0</v>
      </c>
      <c r="L132" s="183">
        <f t="shared" si="124"/>
        <v>0</v>
      </c>
      <c r="M132" s="183">
        <f t="shared" si="124"/>
        <v>3324.104875163926</v>
      </c>
      <c r="N132" s="183">
        <f t="shared" si="124"/>
        <v>0</v>
      </c>
      <c r="O132" s="183">
        <f t="shared" si="124"/>
        <v>0</v>
      </c>
      <c r="P132" s="183">
        <f t="shared" si="124"/>
        <v>620.71356122057193</v>
      </c>
      <c r="Q132" s="183">
        <f t="shared" si="124"/>
        <v>363.62602377964998</v>
      </c>
      <c r="R132" s="183">
        <f t="shared" si="124"/>
        <v>0</v>
      </c>
      <c r="S132" s="183">
        <f t="shared" si="124"/>
        <v>813.09686866477341</v>
      </c>
      <c r="T132" s="183">
        <f t="shared" si="124"/>
        <v>0</v>
      </c>
      <c r="U132" s="183">
        <f t="shared" si="124"/>
        <v>0</v>
      </c>
      <c r="V132" s="183">
        <f t="shared" si="124"/>
        <v>201.68126939561319</v>
      </c>
      <c r="W132" s="183">
        <f t="shared" si="124"/>
        <v>0</v>
      </c>
      <c r="X132" s="183">
        <f t="shared" si="124"/>
        <v>0</v>
      </c>
      <c r="Y132" s="183">
        <f t="shared" si="124"/>
        <v>0</v>
      </c>
      <c r="Z132" s="183">
        <f t="shared" si="124"/>
        <v>0</v>
      </c>
      <c r="AA132" s="183">
        <f t="shared" si="124"/>
        <v>0</v>
      </c>
      <c r="AB132" s="183">
        <f t="shared" si="124"/>
        <v>0.1547167331000773</v>
      </c>
      <c r="AC132" s="183">
        <f t="shared" si="124"/>
        <v>0</v>
      </c>
      <c r="AD132" s="183">
        <f t="shared" si="124"/>
        <v>1143.2989410157779</v>
      </c>
      <c r="AE132" s="227">
        <f t="shared" si="124"/>
        <v>14166.523744026588</v>
      </c>
      <c r="AF132" s="179">
        <f t="shared" si="124"/>
        <v>0</v>
      </c>
      <c r="AG132" s="179">
        <f t="shared" si="124"/>
        <v>0</v>
      </c>
      <c r="AH132" s="179">
        <f t="shared" si="124"/>
        <v>0</v>
      </c>
      <c r="AI132" s="183">
        <f t="shared" si="124"/>
        <v>0</v>
      </c>
      <c r="AJ132" s="183">
        <f t="shared" si="124"/>
        <v>3324.104875163926</v>
      </c>
      <c r="AK132" s="183">
        <f t="shared" si="124"/>
        <v>0</v>
      </c>
      <c r="AL132" s="183">
        <f t="shared" si="124"/>
        <v>0</v>
      </c>
      <c r="AM132" s="183">
        <f t="shared" si="124"/>
        <v>620.71356122057193</v>
      </c>
      <c r="AN132" s="183">
        <f t="shared" si="124"/>
        <v>363.62602377964998</v>
      </c>
      <c r="AO132" s="183">
        <f t="shared" si="124"/>
        <v>0</v>
      </c>
      <c r="AP132" s="183">
        <f t="shared" si="124"/>
        <v>813.09686866477341</v>
      </c>
      <c r="AQ132" s="183">
        <f t="shared" si="124"/>
        <v>0</v>
      </c>
      <c r="AR132" s="183">
        <f t="shared" si="124"/>
        <v>0</v>
      </c>
      <c r="AS132" s="183">
        <f t="shared" si="124"/>
        <v>201.68126939561319</v>
      </c>
      <c r="AT132" s="183">
        <f t="shared" si="124"/>
        <v>0</v>
      </c>
      <c r="AU132" s="183">
        <f t="shared" si="124"/>
        <v>0</v>
      </c>
      <c r="AV132" s="228">
        <f t="shared" si="124"/>
        <v>0</v>
      </c>
    </row>
    <row r="133" spans="2:48" s="192" customFormat="1" ht="12.75" customHeight="1" x14ac:dyDescent="0.2">
      <c r="B133" s="163" t="s">
        <v>292</v>
      </c>
      <c r="C133" s="592" t="s">
        <v>293</v>
      </c>
      <c r="D133" s="582"/>
      <c r="E133" s="582"/>
      <c r="F133" s="642"/>
      <c r="G133" s="233">
        <f>'Priedas 5'!$K$126</f>
        <v>190</v>
      </c>
      <c r="H133" s="408">
        <f t="shared" ref="H133:H144" si="125">SUM(AE133)</f>
        <v>130.45186938356878</v>
      </c>
      <c r="I133" s="409">
        <f t="shared" ref="I133:I144" si="126">SUM(AF133)</f>
        <v>0</v>
      </c>
      <c r="J133" s="409">
        <f t="shared" ref="J133:J144" si="127">SUM(AG133)</f>
        <v>0</v>
      </c>
      <c r="K133" s="409">
        <f t="shared" ref="K133:K144" si="128">SUM(AH133)</f>
        <v>0</v>
      </c>
      <c r="L133" s="410">
        <f t="shared" ref="L133:L144" si="129">SUM(AI133)</f>
        <v>0</v>
      </c>
      <c r="M133" s="410">
        <f t="shared" ref="M133:M144" si="130">SUM(AJ133)</f>
        <v>30.609887282687414</v>
      </c>
      <c r="N133" s="410">
        <f t="shared" ref="N133:N144" si="131">SUM(AK133)</f>
        <v>0</v>
      </c>
      <c r="O133" s="410">
        <f t="shared" ref="O133:O144" si="132">SUM(AL133)</f>
        <v>0</v>
      </c>
      <c r="P133" s="410">
        <f t="shared" ref="P133:P144" si="133">SUM(AM133)</f>
        <v>5.7158160940575709</v>
      </c>
      <c r="Q133" s="410">
        <f t="shared" ref="Q133:Q144" si="134">SUM(AN133)</f>
        <v>3.3484357500597821</v>
      </c>
      <c r="R133" s="410">
        <f t="shared" ref="R133:R144" si="135">SUM(AO133)</f>
        <v>0</v>
      </c>
      <c r="S133" s="410">
        <f t="shared" ref="S133:S144" si="136">SUM(AP133)</f>
        <v>7.4873701144905755</v>
      </c>
      <c r="T133" s="410">
        <f t="shared" ref="T133:T144" si="137">SUM(AQ133)</f>
        <v>0</v>
      </c>
      <c r="U133" s="410">
        <f t="shared" ref="U133:U144" si="138">SUM(AR133)</f>
        <v>0</v>
      </c>
      <c r="V133" s="410">
        <f t="shared" ref="V133:V144" si="139">SUM(AS133)</f>
        <v>1.8571739325536756</v>
      </c>
      <c r="W133" s="410">
        <f t="shared" ref="W133:W144" si="140">SUM(AT133)</f>
        <v>0</v>
      </c>
      <c r="X133" s="410">
        <f t="shared" ref="X133:X144" si="141">SUM(AU133)</f>
        <v>0</v>
      </c>
      <c r="Y133" s="410">
        <f t="shared" ref="Y133:Y144" si="142">SUM(AV133)</f>
        <v>0</v>
      </c>
      <c r="Z133" s="410">
        <f t="shared" ref="Z133:AI144" si="143">IFERROR((Z$18/$G$18)*$G133,"0")</f>
        <v>0</v>
      </c>
      <c r="AA133" s="410">
        <f t="shared" si="143"/>
        <v>0</v>
      </c>
      <c r="AB133" s="410">
        <f t="shared" si="143"/>
        <v>1.4247028715378461E-3</v>
      </c>
      <c r="AC133" s="410">
        <f t="shared" si="143"/>
        <v>0</v>
      </c>
      <c r="AD133" s="410">
        <f t="shared" si="143"/>
        <v>10.52802273971065</v>
      </c>
      <c r="AE133" s="408">
        <f t="shared" si="143"/>
        <v>130.45186938356878</v>
      </c>
      <c r="AF133" s="409">
        <f t="shared" si="143"/>
        <v>0</v>
      </c>
      <c r="AG133" s="409">
        <f t="shared" si="143"/>
        <v>0</v>
      </c>
      <c r="AH133" s="409">
        <f t="shared" si="143"/>
        <v>0</v>
      </c>
      <c r="AI133" s="410">
        <f t="shared" si="143"/>
        <v>0</v>
      </c>
      <c r="AJ133" s="410">
        <f t="shared" ref="AJ133:AV144" si="144">IFERROR((AJ$18/$G$18)*$G133,"0")</f>
        <v>30.609887282687414</v>
      </c>
      <c r="AK133" s="410">
        <f t="shared" si="144"/>
        <v>0</v>
      </c>
      <c r="AL133" s="410">
        <f t="shared" si="144"/>
        <v>0</v>
      </c>
      <c r="AM133" s="410">
        <f t="shared" si="144"/>
        <v>5.7158160940575709</v>
      </c>
      <c r="AN133" s="410">
        <f t="shared" si="144"/>
        <v>3.3484357500597821</v>
      </c>
      <c r="AO133" s="410">
        <f t="shared" si="144"/>
        <v>0</v>
      </c>
      <c r="AP133" s="410">
        <f t="shared" si="144"/>
        <v>7.4873701144905755</v>
      </c>
      <c r="AQ133" s="410">
        <f t="shared" si="144"/>
        <v>0</v>
      </c>
      <c r="AR133" s="410">
        <f t="shared" si="144"/>
        <v>0</v>
      </c>
      <c r="AS133" s="410">
        <f t="shared" si="144"/>
        <v>1.8571739325536756</v>
      </c>
      <c r="AT133" s="410">
        <f t="shared" si="144"/>
        <v>0</v>
      </c>
      <c r="AU133" s="410">
        <f t="shared" si="144"/>
        <v>0</v>
      </c>
      <c r="AV133" s="411">
        <f t="shared" si="144"/>
        <v>0</v>
      </c>
    </row>
    <row r="134" spans="2:48" s="192" customFormat="1" ht="12.75" customHeight="1" x14ac:dyDescent="0.2">
      <c r="B134" s="163" t="s">
        <v>294</v>
      </c>
      <c r="C134" s="592" t="s">
        <v>295</v>
      </c>
      <c r="D134" s="582"/>
      <c r="E134" s="582"/>
      <c r="F134" s="642"/>
      <c r="G134" s="233">
        <f>'Priedas 5'!$K$127</f>
        <v>0</v>
      </c>
      <c r="H134" s="408">
        <f t="shared" si="125"/>
        <v>0</v>
      </c>
      <c r="I134" s="409">
        <f t="shared" si="126"/>
        <v>0</v>
      </c>
      <c r="J134" s="409">
        <f t="shared" si="127"/>
        <v>0</v>
      </c>
      <c r="K134" s="409">
        <f t="shared" si="128"/>
        <v>0</v>
      </c>
      <c r="L134" s="410">
        <f t="shared" si="129"/>
        <v>0</v>
      </c>
      <c r="M134" s="410">
        <f t="shared" si="130"/>
        <v>0</v>
      </c>
      <c r="N134" s="410">
        <f t="shared" si="131"/>
        <v>0</v>
      </c>
      <c r="O134" s="410">
        <f t="shared" si="132"/>
        <v>0</v>
      </c>
      <c r="P134" s="410">
        <f t="shared" si="133"/>
        <v>0</v>
      </c>
      <c r="Q134" s="410">
        <f t="shared" si="134"/>
        <v>0</v>
      </c>
      <c r="R134" s="410">
        <f t="shared" si="135"/>
        <v>0</v>
      </c>
      <c r="S134" s="410">
        <f t="shared" si="136"/>
        <v>0</v>
      </c>
      <c r="T134" s="410">
        <f t="shared" si="137"/>
        <v>0</v>
      </c>
      <c r="U134" s="410">
        <f t="shared" si="138"/>
        <v>0</v>
      </c>
      <c r="V134" s="410">
        <f t="shared" si="139"/>
        <v>0</v>
      </c>
      <c r="W134" s="410">
        <f t="shared" si="140"/>
        <v>0</v>
      </c>
      <c r="X134" s="410">
        <f t="shared" si="141"/>
        <v>0</v>
      </c>
      <c r="Y134" s="410">
        <f t="shared" si="142"/>
        <v>0</v>
      </c>
      <c r="Z134" s="410">
        <f t="shared" si="143"/>
        <v>0</v>
      </c>
      <c r="AA134" s="410">
        <f t="shared" si="143"/>
        <v>0</v>
      </c>
      <c r="AB134" s="410">
        <f t="shared" si="143"/>
        <v>0</v>
      </c>
      <c r="AC134" s="410">
        <f t="shared" si="143"/>
        <v>0</v>
      </c>
      <c r="AD134" s="410">
        <f t="shared" si="143"/>
        <v>0</v>
      </c>
      <c r="AE134" s="408">
        <f t="shared" si="143"/>
        <v>0</v>
      </c>
      <c r="AF134" s="409">
        <f t="shared" si="143"/>
        <v>0</v>
      </c>
      <c r="AG134" s="409">
        <f t="shared" si="143"/>
        <v>0</v>
      </c>
      <c r="AH134" s="409">
        <f t="shared" si="143"/>
        <v>0</v>
      </c>
      <c r="AI134" s="410">
        <f t="shared" si="143"/>
        <v>0</v>
      </c>
      <c r="AJ134" s="410">
        <f t="shared" si="144"/>
        <v>0</v>
      </c>
      <c r="AK134" s="410">
        <f t="shared" si="144"/>
        <v>0</v>
      </c>
      <c r="AL134" s="410">
        <f t="shared" si="144"/>
        <v>0</v>
      </c>
      <c r="AM134" s="410">
        <f t="shared" si="144"/>
        <v>0</v>
      </c>
      <c r="AN134" s="410">
        <f t="shared" si="144"/>
        <v>0</v>
      </c>
      <c r="AO134" s="410">
        <f t="shared" si="144"/>
        <v>0</v>
      </c>
      <c r="AP134" s="410">
        <f t="shared" si="144"/>
        <v>0</v>
      </c>
      <c r="AQ134" s="410">
        <f t="shared" si="144"/>
        <v>0</v>
      </c>
      <c r="AR134" s="410">
        <f t="shared" si="144"/>
        <v>0</v>
      </c>
      <c r="AS134" s="410">
        <f t="shared" si="144"/>
        <v>0</v>
      </c>
      <c r="AT134" s="410">
        <f t="shared" si="144"/>
        <v>0</v>
      </c>
      <c r="AU134" s="410">
        <f t="shared" si="144"/>
        <v>0</v>
      </c>
      <c r="AV134" s="411">
        <f t="shared" si="144"/>
        <v>0</v>
      </c>
    </row>
    <row r="135" spans="2:48" s="192" customFormat="1" ht="12.75" customHeight="1" x14ac:dyDescent="0.2">
      <c r="B135" s="163" t="s">
        <v>296</v>
      </c>
      <c r="C135" s="592" t="s">
        <v>297</v>
      </c>
      <c r="D135" s="582"/>
      <c r="E135" s="582"/>
      <c r="F135" s="642"/>
      <c r="G135" s="233">
        <f>'Priedas 5'!$K$128</f>
        <v>546.29999999999995</v>
      </c>
      <c r="H135" s="408">
        <f t="shared" si="125"/>
        <v>375.08345391707172</v>
      </c>
      <c r="I135" s="409">
        <f t="shared" si="126"/>
        <v>0</v>
      </c>
      <c r="J135" s="409">
        <f t="shared" si="127"/>
        <v>0</v>
      </c>
      <c r="K135" s="409">
        <f t="shared" si="128"/>
        <v>0</v>
      </c>
      <c r="L135" s="410">
        <f t="shared" si="129"/>
        <v>0</v>
      </c>
      <c r="M135" s="410">
        <f t="shared" si="130"/>
        <v>88.011481171221746</v>
      </c>
      <c r="N135" s="410">
        <f t="shared" si="131"/>
        <v>0</v>
      </c>
      <c r="O135" s="410">
        <f t="shared" si="132"/>
        <v>0</v>
      </c>
      <c r="P135" s="410">
        <f t="shared" si="133"/>
        <v>16.434475432545529</v>
      </c>
      <c r="Q135" s="410">
        <f t="shared" si="134"/>
        <v>9.6276339487245206</v>
      </c>
      <c r="R135" s="410">
        <f t="shared" si="135"/>
        <v>0</v>
      </c>
      <c r="S135" s="410">
        <f t="shared" si="136"/>
        <v>21.528159439716848</v>
      </c>
      <c r="T135" s="410">
        <f t="shared" si="137"/>
        <v>0</v>
      </c>
      <c r="U135" s="410">
        <f t="shared" si="138"/>
        <v>0</v>
      </c>
      <c r="V135" s="410">
        <f t="shared" si="139"/>
        <v>5.3398637860740683</v>
      </c>
      <c r="W135" s="410">
        <f t="shared" si="140"/>
        <v>0</v>
      </c>
      <c r="X135" s="410">
        <f t="shared" si="141"/>
        <v>0</v>
      </c>
      <c r="Y135" s="410">
        <f t="shared" si="142"/>
        <v>0</v>
      </c>
      <c r="Z135" s="410">
        <f t="shared" si="143"/>
        <v>0</v>
      </c>
      <c r="AA135" s="410">
        <f t="shared" si="143"/>
        <v>0</v>
      </c>
      <c r="AB135" s="410">
        <f t="shared" si="143"/>
        <v>4.0963956774796063E-3</v>
      </c>
      <c r="AC135" s="410">
        <f t="shared" si="143"/>
        <v>0</v>
      </c>
      <c r="AD135" s="410">
        <f t="shared" si="143"/>
        <v>30.270835908968042</v>
      </c>
      <c r="AE135" s="408">
        <f t="shared" si="143"/>
        <v>375.08345391707172</v>
      </c>
      <c r="AF135" s="409">
        <f t="shared" si="143"/>
        <v>0</v>
      </c>
      <c r="AG135" s="409">
        <f t="shared" si="143"/>
        <v>0</v>
      </c>
      <c r="AH135" s="409">
        <f t="shared" si="143"/>
        <v>0</v>
      </c>
      <c r="AI135" s="410">
        <f t="shared" si="143"/>
        <v>0</v>
      </c>
      <c r="AJ135" s="410">
        <f t="shared" si="144"/>
        <v>88.011481171221746</v>
      </c>
      <c r="AK135" s="410">
        <f t="shared" si="144"/>
        <v>0</v>
      </c>
      <c r="AL135" s="410">
        <f t="shared" si="144"/>
        <v>0</v>
      </c>
      <c r="AM135" s="410">
        <f t="shared" si="144"/>
        <v>16.434475432545529</v>
      </c>
      <c r="AN135" s="410">
        <f t="shared" si="144"/>
        <v>9.6276339487245206</v>
      </c>
      <c r="AO135" s="410">
        <f t="shared" si="144"/>
        <v>0</v>
      </c>
      <c r="AP135" s="410">
        <f t="shared" si="144"/>
        <v>21.528159439716848</v>
      </c>
      <c r="AQ135" s="410">
        <f t="shared" si="144"/>
        <v>0</v>
      </c>
      <c r="AR135" s="410">
        <f t="shared" si="144"/>
        <v>0</v>
      </c>
      <c r="AS135" s="410">
        <f t="shared" si="144"/>
        <v>5.3398637860740683</v>
      </c>
      <c r="AT135" s="410">
        <f t="shared" si="144"/>
        <v>0</v>
      </c>
      <c r="AU135" s="410">
        <f t="shared" si="144"/>
        <v>0</v>
      </c>
      <c r="AV135" s="411">
        <f t="shared" si="144"/>
        <v>0</v>
      </c>
    </row>
    <row r="136" spans="2:48" s="192" customFormat="1" ht="12.75" customHeight="1" x14ac:dyDescent="0.2">
      <c r="B136" s="163" t="s">
        <v>298</v>
      </c>
      <c r="C136" s="592" t="s">
        <v>299</v>
      </c>
      <c r="D136" s="582"/>
      <c r="E136" s="582"/>
      <c r="F136" s="642"/>
      <c r="G136" s="233">
        <f>'Priedas 5'!$K$129</f>
        <v>0</v>
      </c>
      <c r="H136" s="408">
        <f t="shared" si="125"/>
        <v>0</v>
      </c>
      <c r="I136" s="409">
        <f t="shared" si="126"/>
        <v>0</v>
      </c>
      <c r="J136" s="409">
        <f t="shared" si="127"/>
        <v>0</v>
      </c>
      <c r="K136" s="409">
        <f t="shared" si="128"/>
        <v>0</v>
      </c>
      <c r="L136" s="410">
        <f t="shared" si="129"/>
        <v>0</v>
      </c>
      <c r="M136" s="410">
        <f t="shared" si="130"/>
        <v>0</v>
      </c>
      <c r="N136" s="410">
        <f t="shared" si="131"/>
        <v>0</v>
      </c>
      <c r="O136" s="410">
        <f t="shared" si="132"/>
        <v>0</v>
      </c>
      <c r="P136" s="410">
        <f t="shared" si="133"/>
        <v>0</v>
      </c>
      <c r="Q136" s="410">
        <f t="shared" si="134"/>
        <v>0</v>
      </c>
      <c r="R136" s="410">
        <f t="shared" si="135"/>
        <v>0</v>
      </c>
      <c r="S136" s="410">
        <f t="shared" si="136"/>
        <v>0</v>
      </c>
      <c r="T136" s="410">
        <f t="shared" si="137"/>
        <v>0</v>
      </c>
      <c r="U136" s="410">
        <f t="shared" si="138"/>
        <v>0</v>
      </c>
      <c r="V136" s="410">
        <f t="shared" si="139"/>
        <v>0</v>
      </c>
      <c r="W136" s="410">
        <f t="shared" si="140"/>
        <v>0</v>
      </c>
      <c r="X136" s="410">
        <f t="shared" si="141"/>
        <v>0</v>
      </c>
      <c r="Y136" s="410">
        <f t="shared" si="142"/>
        <v>0</v>
      </c>
      <c r="Z136" s="410">
        <f t="shared" si="143"/>
        <v>0</v>
      </c>
      <c r="AA136" s="410">
        <f t="shared" si="143"/>
        <v>0</v>
      </c>
      <c r="AB136" s="410">
        <f t="shared" si="143"/>
        <v>0</v>
      </c>
      <c r="AC136" s="410">
        <f t="shared" si="143"/>
        <v>0</v>
      </c>
      <c r="AD136" s="410">
        <f t="shared" si="143"/>
        <v>0</v>
      </c>
      <c r="AE136" s="408">
        <f t="shared" si="143"/>
        <v>0</v>
      </c>
      <c r="AF136" s="409">
        <f t="shared" si="143"/>
        <v>0</v>
      </c>
      <c r="AG136" s="409">
        <f t="shared" si="143"/>
        <v>0</v>
      </c>
      <c r="AH136" s="409">
        <f t="shared" si="143"/>
        <v>0</v>
      </c>
      <c r="AI136" s="410">
        <f t="shared" si="143"/>
        <v>0</v>
      </c>
      <c r="AJ136" s="410">
        <f t="shared" si="144"/>
        <v>0</v>
      </c>
      <c r="AK136" s="410">
        <f t="shared" si="144"/>
        <v>0</v>
      </c>
      <c r="AL136" s="410">
        <f t="shared" si="144"/>
        <v>0</v>
      </c>
      <c r="AM136" s="410">
        <f t="shared" si="144"/>
        <v>0</v>
      </c>
      <c r="AN136" s="410">
        <f t="shared" si="144"/>
        <v>0</v>
      </c>
      <c r="AO136" s="410">
        <f t="shared" si="144"/>
        <v>0</v>
      </c>
      <c r="AP136" s="410">
        <f t="shared" si="144"/>
        <v>0</v>
      </c>
      <c r="AQ136" s="410">
        <f t="shared" si="144"/>
        <v>0</v>
      </c>
      <c r="AR136" s="410">
        <f t="shared" si="144"/>
        <v>0</v>
      </c>
      <c r="AS136" s="410">
        <f t="shared" si="144"/>
        <v>0</v>
      </c>
      <c r="AT136" s="410">
        <f t="shared" si="144"/>
        <v>0</v>
      </c>
      <c r="AU136" s="410">
        <f t="shared" si="144"/>
        <v>0</v>
      </c>
      <c r="AV136" s="411">
        <f t="shared" si="144"/>
        <v>0</v>
      </c>
    </row>
    <row r="137" spans="2:48" s="192" customFormat="1" ht="12.75" customHeight="1" x14ac:dyDescent="0.2">
      <c r="B137" s="163" t="s">
        <v>300</v>
      </c>
      <c r="C137" s="592" t="s">
        <v>301</v>
      </c>
      <c r="D137" s="582"/>
      <c r="E137" s="582"/>
      <c r="F137" s="642"/>
      <c r="G137" s="233">
        <f>'Priedas 5'!$K$130</f>
        <v>1784.46</v>
      </c>
      <c r="H137" s="408">
        <f t="shared" si="125"/>
        <v>1225.1902254747536</v>
      </c>
      <c r="I137" s="409">
        <f t="shared" si="126"/>
        <v>0</v>
      </c>
      <c r="J137" s="409">
        <f t="shared" si="127"/>
        <v>0</v>
      </c>
      <c r="K137" s="409">
        <f t="shared" si="128"/>
        <v>0</v>
      </c>
      <c r="L137" s="410">
        <f t="shared" si="129"/>
        <v>0</v>
      </c>
      <c r="M137" s="410">
        <f t="shared" si="130"/>
        <v>287.48483926560198</v>
      </c>
      <c r="N137" s="410">
        <f t="shared" si="131"/>
        <v>0</v>
      </c>
      <c r="O137" s="410">
        <f t="shared" si="132"/>
        <v>0</v>
      </c>
      <c r="P137" s="410">
        <f t="shared" si="133"/>
        <v>53.682343090536698</v>
      </c>
      <c r="Q137" s="410">
        <f t="shared" si="134"/>
        <v>31.448156097640414</v>
      </c>
      <c r="R137" s="410">
        <f t="shared" si="135"/>
        <v>0</v>
      </c>
      <c r="S137" s="410">
        <f t="shared" si="136"/>
        <v>70.320591971072901</v>
      </c>
      <c r="T137" s="410">
        <f t="shared" si="137"/>
        <v>0</v>
      </c>
      <c r="U137" s="410">
        <f t="shared" si="138"/>
        <v>0</v>
      </c>
      <c r="V137" s="410">
        <f t="shared" si="139"/>
        <v>17.442382082551223</v>
      </c>
      <c r="W137" s="410">
        <f t="shared" si="140"/>
        <v>0</v>
      </c>
      <c r="X137" s="410">
        <f t="shared" si="141"/>
        <v>0</v>
      </c>
      <c r="Y137" s="410">
        <f t="shared" si="142"/>
        <v>0</v>
      </c>
      <c r="Z137" s="410">
        <f t="shared" si="143"/>
        <v>0</v>
      </c>
      <c r="AA137" s="410">
        <f t="shared" si="143"/>
        <v>0</v>
      </c>
      <c r="AB137" s="410">
        <f t="shared" si="143"/>
        <v>1.3380659400760131E-2</v>
      </c>
      <c r="AC137" s="410">
        <f t="shared" si="143"/>
        <v>0</v>
      </c>
      <c r="AD137" s="410">
        <f t="shared" si="143"/>
        <v>98.878081358442458</v>
      </c>
      <c r="AE137" s="408">
        <f t="shared" si="143"/>
        <v>1225.1902254747536</v>
      </c>
      <c r="AF137" s="409">
        <f t="shared" si="143"/>
        <v>0</v>
      </c>
      <c r="AG137" s="409">
        <f t="shared" si="143"/>
        <v>0</v>
      </c>
      <c r="AH137" s="409">
        <f t="shared" si="143"/>
        <v>0</v>
      </c>
      <c r="AI137" s="410">
        <f t="shared" si="143"/>
        <v>0</v>
      </c>
      <c r="AJ137" s="410">
        <f t="shared" si="144"/>
        <v>287.48483926560198</v>
      </c>
      <c r="AK137" s="410">
        <f t="shared" si="144"/>
        <v>0</v>
      </c>
      <c r="AL137" s="410">
        <f t="shared" si="144"/>
        <v>0</v>
      </c>
      <c r="AM137" s="410">
        <f t="shared" si="144"/>
        <v>53.682343090536698</v>
      </c>
      <c r="AN137" s="410">
        <f t="shared" si="144"/>
        <v>31.448156097640414</v>
      </c>
      <c r="AO137" s="410">
        <f t="shared" si="144"/>
        <v>0</v>
      </c>
      <c r="AP137" s="410">
        <f t="shared" si="144"/>
        <v>70.320591971072901</v>
      </c>
      <c r="AQ137" s="410">
        <f t="shared" si="144"/>
        <v>0</v>
      </c>
      <c r="AR137" s="410">
        <f t="shared" si="144"/>
        <v>0</v>
      </c>
      <c r="AS137" s="410">
        <f t="shared" si="144"/>
        <v>17.442382082551223</v>
      </c>
      <c r="AT137" s="410">
        <f t="shared" si="144"/>
        <v>0</v>
      </c>
      <c r="AU137" s="410">
        <f t="shared" si="144"/>
        <v>0</v>
      </c>
      <c r="AV137" s="411">
        <f t="shared" si="144"/>
        <v>0</v>
      </c>
    </row>
    <row r="138" spans="2:48" s="192" customFormat="1" ht="12.75" customHeight="1" x14ac:dyDescent="0.2">
      <c r="B138" s="163" t="s">
        <v>302</v>
      </c>
      <c r="C138" s="592" t="s">
        <v>303</v>
      </c>
      <c r="D138" s="582"/>
      <c r="E138" s="582"/>
      <c r="F138" s="642"/>
      <c r="G138" s="233">
        <f>'Priedas 5'!$K$131</f>
        <v>0</v>
      </c>
      <c r="H138" s="408">
        <f t="shared" si="125"/>
        <v>0</v>
      </c>
      <c r="I138" s="409">
        <f t="shared" si="126"/>
        <v>0</v>
      </c>
      <c r="J138" s="409">
        <f t="shared" si="127"/>
        <v>0</v>
      </c>
      <c r="K138" s="409">
        <f t="shared" si="128"/>
        <v>0</v>
      </c>
      <c r="L138" s="410">
        <f t="shared" si="129"/>
        <v>0</v>
      </c>
      <c r="M138" s="410">
        <f t="shared" si="130"/>
        <v>0</v>
      </c>
      <c r="N138" s="410">
        <f t="shared" si="131"/>
        <v>0</v>
      </c>
      <c r="O138" s="410">
        <f t="shared" si="132"/>
        <v>0</v>
      </c>
      <c r="P138" s="410">
        <f t="shared" si="133"/>
        <v>0</v>
      </c>
      <c r="Q138" s="410">
        <f t="shared" si="134"/>
        <v>0</v>
      </c>
      <c r="R138" s="410">
        <f t="shared" si="135"/>
        <v>0</v>
      </c>
      <c r="S138" s="410">
        <f t="shared" si="136"/>
        <v>0</v>
      </c>
      <c r="T138" s="410">
        <f t="shared" si="137"/>
        <v>0</v>
      </c>
      <c r="U138" s="410">
        <f t="shared" si="138"/>
        <v>0</v>
      </c>
      <c r="V138" s="410">
        <f t="shared" si="139"/>
        <v>0</v>
      </c>
      <c r="W138" s="410">
        <f t="shared" si="140"/>
        <v>0</v>
      </c>
      <c r="X138" s="410">
        <f t="shared" si="141"/>
        <v>0</v>
      </c>
      <c r="Y138" s="410">
        <f t="shared" si="142"/>
        <v>0</v>
      </c>
      <c r="Z138" s="410">
        <f t="shared" si="143"/>
        <v>0</v>
      </c>
      <c r="AA138" s="410">
        <f t="shared" si="143"/>
        <v>0</v>
      </c>
      <c r="AB138" s="410">
        <f t="shared" si="143"/>
        <v>0</v>
      </c>
      <c r="AC138" s="410">
        <f t="shared" si="143"/>
        <v>0</v>
      </c>
      <c r="AD138" s="410">
        <f t="shared" si="143"/>
        <v>0</v>
      </c>
      <c r="AE138" s="408">
        <f t="shared" si="143"/>
        <v>0</v>
      </c>
      <c r="AF138" s="409">
        <f t="shared" si="143"/>
        <v>0</v>
      </c>
      <c r="AG138" s="409">
        <f t="shared" si="143"/>
        <v>0</v>
      </c>
      <c r="AH138" s="409">
        <f t="shared" si="143"/>
        <v>0</v>
      </c>
      <c r="AI138" s="410">
        <f t="shared" si="143"/>
        <v>0</v>
      </c>
      <c r="AJ138" s="410">
        <f t="shared" si="144"/>
        <v>0</v>
      </c>
      <c r="AK138" s="410">
        <f t="shared" si="144"/>
        <v>0</v>
      </c>
      <c r="AL138" s="410">
        <f t="shared" si="144"/>
        <v>0</v>
      </c>
      <c r="AM138" s="410">
        <f t="shared" si="144"/>
        <v>0</v>
      </c>
      <c r="AN138" s="410">
        <f t="shared" si="144"/>
        <v>0</v>
      </c>
      <c r="AO138" s="410">
        <f t="shared" si="144"/>
        <v>0</v>
      </c>
      <c r="AP138" s="410">
        <f t="shared" si="144"/>
        <v>0</v>
      </c>
      <c r="AQ138" s="410">
        <f t="shared" si="144"/>
        <v>0</v>
      </c>
      <c r="AR138" s="410">
        <f t="shared" si="144"/>
        <v>0</v>
      </c>
      <c r="AS138" s="410">
        <f t="shared" si="144"/>
        <v>0</v>
      </c>
      <c r="AT138" s="410">
        <f t="shared" si="144"/>
        <v>0</v>
      </c>
      <c r="AU138" s="410">
        <f t="shared" si="144"/>
        <v>0</v>
      </c>
      <c r="AV138" s="411">
        <f t="shared" si="144"/>
        <v>0</v>
      </c>
    </row>
    <row r="139" spans="2:48" s="192" customFormat="1" ht="12.75" customHeight="1" x14ac:dyDescent="0.2">
      <c r="B139" s="163" t="s">
        <v>304</v>
      </c>
      <c r="C139" s="592" t="s">
        <v>305</v>
      </c>
      <c r="D139" s="582"/>
      <c r="E139" s="582"/>
      <c r="F139" s="642"/>
      <c r="G139" s="233">
        <f>'Priedas 5'!$K$132</f>
        <v>1012.05</v>
      </c>
      <c r="H139" s="408">
        <f t="shared" si="125"/>
        <v>694.86218110337256</v>
      </c>
      <c r="I139" s="409">
        <f t="shared" si="126"/>
        <v>0</v>
      </c>
      <c r="J139" s="409">
        <f t="shared" si="127"/>
        <v>0</v>
      </c>
      <c r="K139" s="409">
        <f t="shared" si="128"/>
        <v>0</v>
      </c>
      <c r="L139" s="410">
        <f t="shared" si="129"/>
        <v>0</v>
      </c>
      <c r="M139" s="410">
        <f t="shared" si="130"/>
        <v>163.04598118128314</v>
      </c>
      <c r="N139" s="410">
        <f t="shared" si="131"/>
        <v>0</v>
      </c>
      <c r="O139" s="410">
        <f t="shared" si="132"/>
        <v>0</v>
      </c>
      <c r="P139" s="410">
        <f t="shared" si="133"/>
        <v>30.445745673636655</v>
      </c>
      <c r="Q139" s="410">
        <f t="shared" si="134"/>
        <v>17.835707372884222</v>
      </c>
      <c r="R139" s="410">
        <f t="shared" si="135"/>
        <v>0</v>
      </c>
      <c r="S139" s="410">
        <f t="shared" si="136"/>
        <v>39.882068023000983</v>
      </c>
      <c r="T139" s="410">
        <f t="shared" si="137"/>
        <v>0</v>
      </c>
      <c r="U139" s="410">
        <f t="shared" si="138"/>
        <v>0</v>
      </c>
      <c r="V139" s="410">
        <f t="shared" si="139"/>
        <v>9.8923835707418277</v>
      </c>
      <c r="W139" s="410">
        <f t="shared" si="140"/>
        <v>0</v>
      </c>
      <c r="X139" s="410">
        <f t="shared" si="141"/>
        <v>0</v>
      </c>
      <c r="Y139" s="410">
        <f t="shared" si="142"/>
        <v>0</v>
      </c>
      <c r="Z139" s="410">
        <f t="shared" si="143"/>
        <v>0</v>
      </c>
      <c r="AA139" s="410">
        <f t="shared" si="143"/>
        <v>0</v>
      </c>
      <c r="AB139" s="410">
        <f t="shared" si="143"/>
        <v>7.5887923217888269E-3</v>
      </c>
      <c r="AC139" s="410">
        <f t="shared" si="143"/>
        <v>0</v>
      </c>
      <c r="AD139" s="410">
        <f t="shared" si="143"/>
        <v>56.078344282758756</v>
      </c>
      <c r="AE139" s="408">
        <f t="shared" si="143"/>
        <v>694.86218110337256</v>
      </c>
      <c r="AF139" s="409">
        <f t="shared" si="143"/>
        <v>0</v>
      </c>
      <c r="AG139" s="409">
        <f t="shared" si="143"/>
        <v>0</v>
      </c>
      <c r="AH139" s="409">
        <f t="shared" si="143"/>
        <v>0</v>
      </c>
      <c r="AI139" s="410">
        <f t="shared" si="143"/>
        <v>0</v>
      </c>
      <c r="AJ139" s="410">
        <f t="shared" si="144"/>
        <v>163.04598118128314</v>
      </c>
      <c r="AK139" s="410">
        <f t="shared" si="144"/>
        <v>0</v>
      </c>
      <c r="AL139" s="410">
        <f t="shared" si="144"/>
        <v>0</v>
      </c>
      <c r="AM139" s="410">
        <f t="shared" si="144"/>
        <v>30.445745673636655</v>
      </c>
      <c r="AN139" s="410">
        <f t="shared" si="144"/>
        <v>17.835707372884222</v>
      </c>
      <c r="AO139" s="410">
        <f t="shared" si="144"/>
        <v>0</v>
      </c>
      <c r="AP139" s="410">
        <f t="shared" si="144"/>
        <v>39.882068023000983</v>
      </c>
      <c r="AQ139" s="410">
        <f t="shared" si="144"/>
        <v>0</v>
      </c>
      <c r="AR139" s="410">
        <f t="shared" si="144"/>
        <v>0</v>
      </c>
      <c r="AS139" s="410">
        <f t="shared" si="144"/>
        <v>9.8923835707418277</v>
      </c>
      <c r="AT139" s="410">
        <f t="shared" si="144"/>
        <v>0</v>
      </c>
      <c r="AU139" s="410">
        <f t="shared" si="144"/>
        <v>0</v>
      </c>
      <c r="AV139" s="411">
        <f t="shared" si="144"/>
        <v>0</v>
      </c>
    </row>
    <row r="140" spans="2:48" s="192" customFormat="1" ht="12.75" customHeight="1" x14ac:dyDescent="0.2">
      <c r="B140" s="163" t="s">
        <v>306</v>
      </c>
      <c r="C140" s="592" t="s">
        <v>307</v>
      </c>
      <c r="D140" s="582"/>
      <c r="E140" s="582"/>
      <c r="F140" s="642"/>
      <c r="G140" s="233">
        <f>'Priedas 5'!$K$133</f>
        <v>4512.09</v>
      </c>
      <c r="H140" s="408">
        <f t="shared" si="125"/>
        <v>3097.9503964574046</v>
      </c>
      <c r="I140" s="409">
        <f t="shared" si="126"/>
        <v>0</v>
      </c>
      <c r="J140" s="409">
        <f t="shared" si="127"/>
        <v>0</v>
      </c>
      <c r="K140" s="409">
        <f t="shared" si="128"/>
        <v>0</v>
      </c>
      <c r="L140" s="410">
        <f t="shared" si="129"/>
        <v>0</v>
      </c>
      <c r="M140" s="410">
        <f t="shared" si="130"/>
        <v>726.91877004916341</v>
      </c>
      <c r="N140" s="410">
        <f t="shared" si="131"/>
        <v>0</v>
      </c>
      <c r="O140" s="410">
        <f t="shared" si="132"/>
        <v>0</v>
      </c>
      <c r="P140" s="410">
        <f t="shared" si="133"/>
        <v>135.7382981044012</v>
      </c>
      <c r="Q140" s="410">
        <f t="shared" si="134"/>
        <v>79.518123492038114</v>
      </c>
      <c r="R140" s="410">
        <f t="shared" si="135"/>
        <v>0</v>
      </c>
      <c r="S140" s="410">
        <f t="shared" si="136"/>
        <v>177.80888326258832</v>
      </c>
      <c r="T140" s="410">
        <f t="shared" si="137"/>
        <v>0</v>
      </c>
      <c r="U140" s="410">
        <f t="shared" si="138"/>
        <v>0</v>
      </c>
      <c r="V140" s="410">
        <f t="shared" si="139"/>
        <v>44.103873312295342</v>
      </c>
      <c r="W140" s="410">
        <f t="shared" si="140"/>
        <v>0</v>
      </c>
      <c r="X140" s="410">
        <f t="shared" si="141"/>
        <v>0</v>
      </c>
      <c r="Y140" s="410">
        <f t="shared" si="142"/>
        <v>0</v>
      </c>
      <c r="Z140" s="410">
        <f t="shared" si="143"/>
        <v>0</v>
      </c>
      <c r="AA140" s="410">
        <f t="shared" si="143"/>
        <v>0</v>
      </c>
      <c r="AB140" s="410">
        <f t="shared" si="143"/>
        <v>3.3833618840195791E-2</v>
      </c>
      <c r="AC140" s="410">
        <f t="shared" si="143"/>
        <v>0</v>
      </c>
      <c r="AD140" s="410">
        <f t="shared" si="143"/>
        <v>250.0178217032686</v>
      </c>
      <c r="AE140" s="408">
        <f t="shared" si="143"/>
        <v>3097.9503964574046</v>
      </c>
      <c r="AF140" s="409">
        <f t="shared" si="143"/>
        <v>0</v>
      </c>
      <c r="AG140" s="409">
        <f t="shared" si="143"/>
        <v>0</v>
      </c>
      <c r="AH140" s="409">
        <f t="shared" si="143"/>
        <v>0</v>
      </c>
      <c r="AI140" s="410">
        <f t="shared" si="143"/>
        <v>0</v>
      </c>
      <c r="AJ140" s="410">
        <f t="shared" si="144"/>
        <v>726.91877004916341</v>
      </c>
      <c r="AK140" s="410">
        <f t="shared" si="144"/>
        <v>0</v>
      </c>
      <c r="AL140" s="410">
        <f t="shared" si="144"/>
        <v>0</v>
      </c>
      <c r="AM140" s="410">
        <f t="shared" si="144"/>
        <v>135.7382981044012</v>
      </c>
      <c r="AN140" s="410">
        <f t="shared" si="144"/>
        <v>79.518123492038114</v>
      </c>
      <c r="AO140" s="410">
        <f t="shared" si="144"/>
        <v>0</v>
      </c>
      <c r="AP140" s="410">
        <f t="shared" si="144"/>
        <v>177.80888326258832</v>
      </c>
      <c r="AQ140" s="410">
        <f t="shared" si="144"/>
        <v>0</v>
      </c>
      <c r="AR140" s="410">
        <f t="shared" si="144"/>
        <v>0</v>
      </c>
      <c r="AS140" s="410">
        <f t="shared" si="144"/>
        <v>44.103873312295342</v>
      </c>
      <c r="AT140" s="410">
        <f t="shared" si="144"/>
        <v>0</v>
      </c>
      <c r="AU140" s="410">
        <f t="shared" si="144"/>
        <v>0</v>
      </c>
      <c r="AV140" s="411">
        <f t="shared" si="144"/>
        <v>0</v>
      </c>
    </row>
    <row r="141" spans="2:48" s="192" customFormat="1" ht="12.75" customHeight="1" x14ac:dyDescent="0.2">
      <c r="B141" s="163" t="s">
        <v>308</v>
      </c>
      <c r="C141" s="592" t="s">
        <v>309</v>
      </c>
      <c r="D141" s="582"/>
      <c r="E141" s="582"/>
      <c r="F141" s="642"/>
      <c r="G141" s="233">
        <f>'Priedas 5'!$K$134</f>
        <v>1040.78</v>
      </c>
      <c r="H141" s="408">
        <f t="shared" si="125"/>
        <v>714.58787693174065</v>
      </c>
      <c r="I141" s="409">
        <f t="shared" si="126"/>
        <v>0</v>
      </c>
      <c r="J141" s="409">
        <f t="shared" si="127"/>
        <v>0</v>
      </c>
      <c r="K141" s="409">
        <f t="shared" si="128"/>
        <v>0</v>
      </c>
      <c r="L141" s="410">
        <f t="shared" si="129"/>
        <v>0</v>
      </c>
      <c r="M141" s="410">
        <f t="shared" si="130"/>
        <v>167.67451834776529</v>
      </c>
      <c r="N141" s="410">
        <f t="shared" si="131"/>
        <v>0</v>
      </c>
      <c r="O141" s="410">
        <f t="shared" si="132"/>
        <v>0</v>
      </c>
      <c r="P141" s="410">
        <f t="shared" si="133"/>
        <v>31.310037233543362</v>
      </c>
      <c r="Q141" s="410">
        <f t="shared" si="134"/>
        <v>18.342026104985369</v>
      </c>
      <c r="R141" s="410">
        <f t="shared" si="135"/>
        <v>0</v>
      </c>
      <c r="S141" s="410">
        <f t="shared" si="136"/>
        <v>41.014237198734214</v>
      </c>
      <c r="T141" s="410">
        <f t="shared" si="137"/>
        <v>0</v>
      </c>
      <c r="U141" s="410">
        <f t="shared" si="138"/>
        <v>0</v>
      </c>
      <c r="V141" s="410">
        <f t="shared" si="139"/>
        <v>10.173207818543235</v>
      </c>
      <c r="W141" s="410">
        <f t="shared" si="140"/>
        <v>0</v>
      </c>
      <c r="X141" s="410">
        <f t="shared" si="141"/>
        <v>0</v>
      </c>
      <c r="Y141" s="410">
        <f t="shared" si="142"/>
        <v>0</v>
      </c>
      <c r="Z141" s="410">
        <f t="shared" si="143"/>
        <v>0</v>
      </c>
      <c r="AA141" s="410">
        <f t="shared" si="143"/>
        <v>0</v>
      </c>
      <c r="AB141" s="410">
        <f t="shared" si="143"/>
        <v>7.8042223928376812E-3</v>
      </c>
      <c r="AC141" s="410">
        <f t="shared" si="143"/>
        <v>0</v>
      </c>
      <c r="AD141" s="410">
        <f t="shared" si="143"/>
        <v>57.670292142295004</v>
      </c>
      <c r="AE141" s="408">
        <f t="shared" si="143"/>
        <v>714.58787693174065</v>
      </c>
      <c r="AF141" s="409">
        <f t="shared" si="143"/>
        <v>0</v>
      </c>
      <c r="AG141" s="409">
        <f t="shared" si="143"/>
        <v>0</v>
      </c>
      <c r="AH141" s="409">
        <f t="shared" si="143"/>
        <v>0</v>
      </c>
      <c r="AI141" s="410">
        <f t="shared" si="143"/>
        <v>0</v>
      </c>
      <c r="AJ141" s="410">
        <f t="shared" si="144"/>
        <v>167.67451834776529</v>
      </c>
      <c r="AK141" s="410">
        <f t="shared" si="144"/>
        <v>0</v>
      </c>
      <c r="AL141" s="410">
        <f t="shared" si="144"/>
        <v>0</v>
      </c>
      <c r="AM141" s="410">
        <f t="shared" si="144"/>
        <v>31.310037233543362</v>
      </c>
      <c r="AN141" s="410">
        <f t="shared" si="144"/>
        <v>18.342026104985369</v>
      </c>
      <c r="AO141" s="410">
        <f t="shared" si="144"/>
        <v>0</v>
      </c>
      <c r="AP141" s="410">
        <f t="shared" si="144"/>
        <v>41.014237198734214</v>
      </c>
      <c r="AQ141" s="410">
        <f t="shared" si="144"/>
        <v>0</v>
      </c>
      <c r="AR141" s="410">
        <f t="shared" si="144"/>
        <v>0</v>
      </c>
      <c r="AS141" s="410">
        <f t="shared" si="144"/>
        <v>10.173207818543235</v>
      </c>
      <c r="AT141" s="410">
        <f t="shared" si="144"/>
        <v>0</v>
      </c>
      <c r="AU141" s="410">
        <f t="shared" si="144"/>
        <v>0</v>
      </c>
      <c r="AV141" s="411">
        <f t="shared" si="144"/>
        <v>0</v>
      </c>
    </row>
    <row r="142" spans="2:48" s="192" customFormat="1" ht="12.75" customHeight="1" x14ac:dyDescent="0.2">
      <c r="B142" s="163" t="s">
        <v>398</v>
      </c>
      <c r="C142" s="592" t="str">
        <f>'Priedas 5'!$C$135</f>
        <v>Kitos administravimo sąnaudos (nurodyti)</v>
      </c>
      <c r="D142" s="582"/>
      <c r="E142" s="582"/>
      <c r="F142" s="642"/>
      <c r="G142" s="233">
        <f>'Priedas 5'!$K$135</f>
        <v>11547.52</v>
      </c>
      <c r="H142" s="408">
        <f t="shared" si="125"/>
        <v>7928.3977407586754</v>
      </c>
      <c r="I142" s="409">
        <f t="shared" si="126"/>
        <v>0</v>
      </c>
      <c r="J142" s="409">
        <f t="shared" si="127"/>
        <v>0</v>
      </c>
      <c r="K142" s="409">
        <f t="shared" si="128"/>
        <v>0</v>
      </c>
      <c r="L142" s="410">
        <f t="shared" si="129"/>
        <v>0</v>
      </c>
      <c r="M142" s="410">
        <f t="shared" si="130"/>
        <v>1860.3593978662029</v>
      </c>
      <c r="N142" s="410">
        <f t="shared" si="131"/>
        <v>0</v>
      </c>
      <c r="O142" s="410">
        <f t="shared" si="132"/>
        <v>0</v>
      </c>
      <c r="P142" s="410">
        <f t="shared" si="133"/>
        <v>347.38684559185094</v>
      </c>
      <c r="Q142" s="410">
        <f t="shared" si="134"/>
        <v>203.50594101331757</v>
      </c>
      <c r="R142" s="410">
        <f t="shared" si="135"/>
        <v>0</v>
      </c>
      <c r="S142" s="410">
        <f t="shared" si="136"/>
        <v>455.05555865516953</v>
      </c>
      <c r="T142" s="410">
        <f t="shared" si="137"/>
        <v>0</v>
      </c>
      <c r="U142" s="410">
        <f t="shared" si="138"/>
        <v>0</v>
      </c>
      <c r="V142" s="410">
        <f t="shared" si="139"/>
        <v>112.8723848928538</v>
      </c>
      <c r="W142" s="410">
        <f t="shared" si="140"/>
        <v>0</v>
      </c>
      <c r="X142" s="410">
        <f t="shared" si="141"/>
        <v>0</v>
      </c>
      <c r="Y142" s="410">
        <f t="shared" si="142"/>
        <v>0</v>
      </c>
      <c r="Z142" s="410">
        <f t="shared" si="143"/>
        <v>0</v>
      </c>
      <c r="AA142" s="410">
        <f t="shared" si="143"/>
        <v>0</v>
      </c>
      <c r="AB142" s="410">
        <f t="shared" si="143"/>
        <v>8.6588341595477417E-2</v>
      </c>
      <c r="AC142" s="410">
        <f t="shared" si="143"/>
        <v>0</v>
      </c>
      <c r="AD142" s="410">
        <f t="shared" si="143"/>
        <v>639.85554288033438</v>
      </c>
      <c r="AE142" s="408">
        <f t="shared" si="143"/>
        <v>7928.3977407586754</v>
      </c>
      <c r="AF142" s="409">
        <f t="shared" si="143"/>
        <v>0</v>
      </c>
      <c r="AG142" s="409">
        <f t="shared" si="143"/>
        <v>0</v>
      </c>
      <c r="AH142" s="409">
        <f t="shared" si="143"/>
        <v>0</v>
      </c>
      <c r="AI142" s="410">
        <f t="shared" si="143"/>
        <v>0</v>
      </c>
      <c r="AJ142" s="410">
        <f t="shared" si="144"/>
        <v>1860.3593978662029</v>
      </c>
      <c r="AK142" s="410">
        <f t="shared" si="144"/>
        <v>0</v>
      </c>
      <c r="AL142" s="410">
        <f t="shared" si="144"/>
        <v>0</v>
      </c>
      <c r="AM142" s="410">
        <f t="shared" si="144"/>
        <v>347.38684559185094</v>
      </c>
      <c r="AN142" s="410">
        <f t="shared" si="144"/>
        <v>203.50594101331757</v>
      </c>
      <c r="AO142" s="410">
        <f t="shared" si="144"/>
        <v>0</v>
      </c>
      <c r="AP142" s="410">
        <f t="shared" si="144"/>
        <v>455.05555865516953</v>
      </c>
      <c r="AQ142" s="410">
        <f t="shared" si="144"/>
        <v>0</v>
      </c>
      <c r="AR142" s="410">
        <f t="shared" si="144"/>
        <v>0</v>
      </c>
      <c r="AS142" s="410">
        <f t="shared" si="144"/>
        <v>112.8723848928538</v>
      </c>
      <c r="AT142" s="410">
        <f t="shared" si="144"/>
        <v>0</v>
      </c>
      <c r="AU142" s="410">
        <f t="shared" si="144"/>
        <v>0</v>
      </c>
      <c r="AV142" s="411">
        <f t="shared" si="144"/>
        <v>0</v>
      </c>
    </row>
    <row r="143" spans="2:48" s="192" customFormat="1" ht="12.75" customHeight="1" x14ac:dyDescent="0.2">
      <c r="B143" s="163" t="s">
        <v>399</v>
      </c>
      <c r="C143" s="592" t="str">
        <f>'Priedas 5'!$C$136</f>
        <v/>
      </c>
      <c r="D143" s="582"/>
      <c r="E143" s="582"/>
      <c r="F143" s="642"/>
      <c r="G143" s="233">
        <f>'Priedas 5'!$K$136</f>
        <v>0</v>
      </c>
      <c r="H143" s="408">
        <f t="shared" si="125"/>
        <v>0</v>
      </c>
      <c r="I143" s="409">
        <f t="shared" si="126"/>
        <v>0</v>
      </c>
      <c r="J143" s="409">
        <f t="shared" si="127"/>
        <v>0</v>
      </c>
      <c r="K143" s="409">
        <f t="shared" si="128"/>
        <v>0</v>
      </c>
      <c r="L143" s="410">
        <f t="shared" si="129"/>
        <v>0</v>
      </c>
      <c r="M143" s="410">
        <f t="shared" si="130"/>
        <v>0</v>
      </c>
      <c r="N143" s="410">
        <f t="shared" si="131"/>
        <v>0</v>
      </c>
      <c r="O143" s="410">
        <f t="shared" si="132"/>
        <v>0</v>
      </c>
      <c r="P143" s="410">
        <f t="shared" si="133"/>
        <v>0</v>
      </c>
      <c r="Q143" s="410">
        <f t="shared" si="134"/>
        <v>0</v>
      </c>
      <c r="R143" s="410">
        <f t="shared" si="135"/>
        <v>0</v>
      </c>
      <c r="S143" s="410">
        <f t="shared" si="136"/>
        <v>0</v>
      </c>
      <c r="T143" s="410">
        <f t="shared" si="137"/>
        <v>0</v>
      </c>
      <c r="U143" s="410">
        <f t="shared" si="138"/>
        <v>0</v>
      </c>
      <c r="V143" s="410">
        <f t="shared" si="139"/>
        <v>0</v>
      </c>
      <c r="W143" s="410">
        <f t="shared" si="140"/>
        <v>0</v>
      </c>
      <c r="X143" s="410">
        <f t="shared" si="141"/>
        <v>0</v>
      </c>
      <c r="Y143" s="410">
        <f t="shared" si="142"/>
        <v>0</v>
      </c>
      <c r="Z143" s="410">
        <f t="shared" si="143"/>
        <v>0</v>
      </c>
      <c r="AA143" s="410">
        <f t="shared" si="143"/>
        <v>0</v>
      </c>
      <c r="AB143" s="410">
        <f t="shared" si="143"/>
        <v>0</v>
      </c>
      <c r="AC143" s="410">
        <f t="shared" si="143"/>
        <v>0</v>
      </c>
      <c r="AD143" s="410">
        <f t="shared" si="143"/>
        <v>0</v>
      </c>
      <c r="AE143" s="408">
        <f t="shared" si="143"/>
        <v>0</v>
      </c>
      <c r="AF143" s="409">
        <f t="shared" si="143"/>
        <v>0</v>
      </c>
      <c r="AG143" s="409">
        <f t="shared" si="143"/>
        <v>0</v>
      </c>
      <c r="AH143" s="409">
        <f t="shared" si="143"/>
        <v>0</v>
      </c>
      <c r="AI143" s="410">
        <f t="shared" si="143"/>
        <v>0</v>
      </c>
      <c r="AJ143" s="410">
        <f t="shared" si="144"/>
        <v>0</v>
      </c>
      <c r="AK143" s="410">
        <f t="shared" si="144"/>
        <v>0</v>
      </c>
      <c r="AL143" s="410">
        <f t="shared" si="144"/>
        <v>0</v>
      </c>
      <c r="AM143" s="410">
        <f t="shared" si="144"/>
        <v>0</v>
      </c>
      <c r="AN143" s="410">
        <f t="shared" si="144"/>
        <v>0</v>
      </c>
      <c r="AO143" s="410">
        <f t="shared" si="144"/>
        <v>0</v>
      </c>
      <c r="AP143" s="410">
        <f t="shared" si="144"/>
        <v>0</v>
      </c>
      <c r="AQ143" s="410">
        <f t="shared" si="144"/>
        <v>0</v>
      </c>
      <c r="AR143" s="410">
        <f t="shared" si="144"/>
        <v>0</v>
      </c>
      <c r="AS143" s="410">
        <f t="shared" si="144"/>
        <v>0</v>
      </c>
      <c r="AT143" s="410">
        <f t="shared" si="144"/>
        <v>0</v>
      </c>
      <c r="AU143" s="410">
        <f t="shared" si="144"/>
        <v>0</v>
      </c>
      <c r="AV143" s="411">
        <f t="shared" si="144"/>
        <v>0</v>
      </c>
    </row>
    <row r="144" spans="2:48" s="192" customFormat="1" ht="12.75" customHeight="1" x14ac:dyDescent="0.2">
      <c r="B144" s="163" t="s">
        <v>400</v>
      </c>
      <c r="C144" s="592" t="str">
        <f>'Priedas 5'!$C$137</f>
        <v/>
      </c>
      <c r="D144" s="582"/>
      <c r="E144" s="582"/>
      <c r="F144" s="642"/>
      <c r="G144" s="233">
        <f>'Priedas 5'!$K$137</f>
        <v>0</v>
      </c>
      <c r="H144" s="408">
        <f t="shared" si="125"/>
        <v>0</v>
      </c>
      <c r="I144" s="409">
        <f t="shared" si="126"/>
        <v>0</v>
      </c>
      <c r="J144" s="409">
        <f t="shared" si="127"/>
        <v>0</v>
      </c>
      <c r="K144" s="409">
        <f t="shared" si="128"/>
        <v>0</v>
      </c>
      <c r="L144" s="410">
        <f t="shared" si="129"/>
        <v>0</v>
      </c>
      <c r="M144" s="410">
        <f t="shared" si="130"/>
        <v>0</v>
      </c>
      <c r="N144" s="410">
        <f t="shared" si="131"/>
        <v>0</v>
      </c>
      <c r="O144" s="410">
        <f t="shared" si="132"/>
        <v>0</v>
      </c>
      <c r="P144" s="410">
        <f t="shared" si="133"/>
        <v>0</v>
      </c>
      <c r="Q144" s="410">
        <f t="shared" si="134"/>
        <v>0</v>
      </c>
      <c r="R144" s="410">
        <f t="shared" si="135"/>
        <v>0</v>
      </c>
      <c r="S144" s="410">
        <f t="shared" si="136"/>
        <v>0</v>
      </c>
      <c r="T144" s="410">
        <f t="shared" si="137"/>
        <v>0</v>
      </c>
      <c r="U144" s="410">
        <f t="shared" si="138"/>
        <v>0</v>
      </c>
      <c r="V144" s="410">
        <f t="shared" si="139"/>
        <v>0</v>
      </c>
      <c r="W144" s="410">
        <f t="shared" si="140"/>
        <v>0</v>
      </c>
      <c r="X144" s="410">
        <f t="shared" si="141"/>
        <v>0</v>
      </c>
      <c r="Y144" s="410">
        <f t="shared" si="142"/>
        <v>0</v>
      </c>
      <c r="Z144" s="410">
        <f t="shared" si="143"/>
        <v>0</v>
      </c>
      <c r="AA144" s="410">
        <f t="shared" si="143"/>
        <v>0</v>
      </c>
      <c r="AB144" s="410">
        <f t="shared" si="143"/>
        <v>0</v>
      </c>
      <c r="AC144" s="410">
        <f t="shared" si="143"/>
        <v>0</v>
      </c>
      <c r="AD144" s="410">
        <f t="shared" si="143"/>
        <v>0</v>
      </c>
      <c r="AE144" s="408">
        <f t="shared" si="143"/>
        <v>0</v>
      </c>
      <c r="AF144" s="409">
        <f t="shared" si="143"/>
        <v>0</v>
      </c>
      <c r="AG144" s="409">
        <f t="shared" si="143"/>
        <v>0</v>
      </c>
      <c r="AH144" s="409">
        <f t="shared" si="143"/>
        <v>0</v>
      </c>
      <c r="AI144" s="410">
        <f t="shared" si="143"/>
        <v>0</v>
      </c>
      <c r="AJ144" s="410">
        <f t="shared" si="144"/>
        <v>0</v>
      </c>
      <c r="AK144" s="410">
        <f t="shared" si="144"/>
        <v>0</v>
      </c>
      <c r="AL144" s="410">
        <f t="shared" si="144"/>
        <v>0</v>
      </c>
      <c r="AM144" s="410">
        <f t="shared" si="144"/>
        <v>0</v>
      </c>
      <c r="AN144" s="410">
        <f t="shared" si="144"/>
        <v>0</v>
      </c>
      <c r="AO144" s="410">
        <f t="shared" si="144"/>
        <v>0</v>
      </c>
      <c r="AP144" s="410">
        <f t="shared" si="144"/>
        <v>0</v>
      </c>
      <c r="AQ144" s="410">
        <f t="shared" si="144"/>
        <v>0</v>
      </c>
      <c r="AR144" s="410">
        <f t="shared" si="144"/>
        <v>0</v>
      </c>
      <c r="AS144" s="410">
        <f t="shared" si="144"/>
        <v>0</v>
      </c>
      <c r="AT144" s="410">
        <f t="shared" si="144"/>
        <v>0</v>
      </c>
      <c r="AU144" s="410">
        <f t="shared" si="144"/>
        <v>0</v>
      </c>
      <c r="AV144" s="411">
        <f t="shared" si="144"/>
        <v>0</v>
      </c>
    </row>
    <row r="145" spans="2:48" s="192" customFormat="1" ht="12.75" customHeight="1" x14ac:dyDescent="0.2">
      <c r="B145" s="155" t="s">
        <v>314</v>
      </c>
      <c r="C145" s="799" t="s">
        <v>315</v>
      </c>
      <c r="D145" s="800"/>
      <c r="E145" s="800"/>
      <c r="F145" s="801"/>
      <c r="G145" s="233">
        <f>'Priedas 5'!$K$138</f>
        <v>0</v>
      </c>
      <c r="H145" s="227">
        <f t="shared" ref="H145:AV145" si="145">SUM(H146:H155)</f>
        <v>0</v>
      </c>
      <c r="I145" s="179">
        <f t="shared" si="145"/>
        <v>0</v>
      </c>
      <c r="J145" s="179">
        <f t="shared" si="145"/>
        <v>0</v>
      </c>
      <c r="K145" s="179">
        <f t="shared" si="145"/>
        <v>0</v>
      </c>
      <c r="L145" s="183">
        <f t="shared" si="145"/>
        <v>0</v>
      </c>
      <c r="M145" s="183">
        <f t="shared" si="145"/>
        <v>0</v>
      </c>
      <c r="N145" s="183">
        <f t="shared" si="145"/>
        <v>0</v>
      </c>
      <c r="O145" s="183">
        <f t="shared" si="145"/>
        <v>0</v>
      </c>
      <c r="P145" s="183">
        <f t="shared" si="145"/>
        <v>0</v>
      </c>
      <c r="Q145" s="183">
        <f t="shared" si="145"/>
        <v>0</v>
      </c>
      <c r="R145" s="183">
        <f t="shared" si="145"/>
        <v>0</v>
      </c>
      <c r="S145" s="183">
        <f t="shared" si="145"/>
        <v>0</v>
      </c>
      <c r="T145" s="183">
        <f t="shared" si="145"/>
        <v>0</v>
      </c>
      <c r="U145" s="183">
        <f t="shared" si="145"/>
        <v>0</v>
      </c>
      <c r="V145" s="183">
        <f t="shared" si="145"/>
        <v>0</v>
      </c>
      <c r="W145" s="183">
        <f t="shared" si="145"/>
        <v>0</v>
      </c>
      <c r="X145" s="183">
        <f t="shared" si="145"/>
        <v>0</v>
      </c>
      <c r="Y145" s="183">
        <f t="shared" si="145"/>
        <v>0</v>
      </c>
      <c r="Z145" s="183">
        <f t="shared" si="145"/>
        <v>0</v>
      </c>
      <c r="AA145" s="183">
        <f t="shared" si="145"/>
        <v>0</v>
      </c>
      <c r="AB145" s="183">
        <f t="shared" si="145"/>
        <v>0</v>
      </c>
      <c r="AC145" s="183">
        <f t="shared" si="145"/>
        <v>0</v>
      </c>
      <c r="AD145" s="183">
        <f t="shared" si="145"/>
        <v>0</v>
      </c>
      <c r="AE145" s="227">
        <f t="shared" si="145"/>
        <v>0</v>
      </c>
      <c r="AF145" s="179">
        <f t="shared" si="145"/>
        <v>0</v>
      </c>
      <c r="AG145" s="179">
        <f t="shared" si="145"/>
        <v>0</v>
      </c>
      <c r="AH145" s="179">
        <f t="shared" si="145"/>
        <v>0</v>
      </c>
      <c r="AI145" s="183">
        <f t="shared" si="145"/>
        <v>0</v>
      </c>
      <c r="AJ145" s="183">
        <f t="shared" si="145"/>
        <v>0</v>
      </c>
      <c r="AK145" s="183">
        <f t="shared" si="145"/>
        <v>0</v>
      </c>
      <c r="AL145" s="183">
        <f t="shared" si="145"/>
        <v>0</v>
      </c>
      <c r="AM145" s="183">
        <f t="shared" si="145"/>
        <v>0</v>
      </c>
      <c r="AN145" s="183">
        <f t="shared" si="145"/>
        <v>0</v>
      </c>
      <c r="AO145" s="183">
        <f t="shared" si="145"/>
        <v>0</v>
      </c>
      <c r="AP145" s="183">
        <f t="shared" si="145"/>
        <v>0</v>
      </c>
      <c r="AQ145" s="183">
        <f t="shared" si="145"/>
        <v>0</v>
      </c>
      <c r="AR145" s="183">
        <f t="shared" si="145"/>
        <v>0</v>
      </c>
      <c r="AS145" s="183">
        <f t="shared" si="145"/>
        <v>0</v>
      </c>
      <c r="AT145" s="183">
        <f t="shared" si="145"/>
        <v>0</v>
      </c>
      <c r="AU145" s="183">
        <f t="shared" si="145"/>
        <v>0</v>
      </c>
      <c r="AV145" s="228">
        <f t="shared" si="145"/>
        <v>0</v>
      </c>
    </row>
    <row r="146" spans="2:48" s="192" customFormat="1" ht="12.75" customHeight="1" x14ac:dyDescent="0.2">
      <c r="B146" s="163" t="s">
        <v>316</v>
      </c>
      <c r="C146" s="592" t="s">
        <v>317</v>
      </c>
      <c r="D146" s="582"/>
      <c r="E146" s="582"/>
      <c r="F146" s="642"/>
      <c r="G146" s="407">
        <f>'Priedas 5'!$K$139</f>
        <v>0</v>
      </c>
      <c r="H146" s="408">
        <f t="shared" ref="H146:H155" si="146">SUM(AE146)</f>
        <v>0</v>
      </c>
      <c r="I146" s="409">
        <f t="shared" ref="I146:I155" si="147">SUM(AF146)</f>
        <v>0</v>
      </c>
      <c r="J146" s="409">
        <f t="shared" ref="J146:J155" si="148">SUM(AG146)</f>
        <v>0</v>
      </c>
      <c r="K146" s="409">
        <f t="shared" ref="K146:K155" si="149">SUM(AH146)</f>
        <v>0</v>
      </c>
      <c r="L146" s="410">
        <f t="shared" ref="L146:L155" si="150">SUM(AI146)</f>
        <v>0</v>
      </c>
      <c r="M146" s="410">
        <f t="shared" ref="M146:M155" si="151">SUM(AJ146)</f>
        <v>0</v>
      </c>
      <c r="N146" s="410">
        <f t="shared" ref="N146:N155" si="152">SUM(AK146)</f>
        <v>0</v>
      </c>
      <c r="O146" s="410">
        <f t="shared" ref="O146:O155" si="153">SUM(AL146)</f>
        <v>0</v>
      </c>
      <c r="P146" s="410">
        <f t="shared" ref="P146:P155" si="154">SUM(AM146)</f>
        <v>0</v>
      </c>
      <c r="Q146" s="410">
        <f t="shared" ref="Q146:Q155" si="155">SUM(AN146)</f>
        <v>0</v>
      </c>
      <c r="R146" s="410">
        <f t="shared" ref="R146:R155" si="156">SUM(AO146)</f>
        <v>0</v>
      </c>
      <c r="S146" s="410">
        <f t="shared" ref="S146:S155" si="157">SUM(AP146)</f>
        <v>0</v>
      </c>
      <c r="T146" s="410">
        <f t="shared" ref="T146:T155" si="158">SUM(AQ146)</f>
        <v>0</v>
      </c>
      <c r="U146" s="410">
        <f t="shared" ref="U146:U155" si="159">SUM(AR146)</f>
        <v>0</v>
      </c>
      <c r="V146" s="410">
        <f t="shared" ref="V146:V155" si="160">SUM(AS146)</f>
        <v>0</v>
      </c>
      <c r="W146" s="410">
        <f t="shared" ref="W146:W155" si="161">SUM(AT146)</f>
        <v>0</v>
      </c>
      <c r="X146" s="410">
        <f t="shared" ref="X146:X155" si="162">SUM(AU146)</f>
        <v>0</v>
      </c>
      <c r="Y146" s="410">
        <f t="shared" ref="Y146:Y155" si="163">SUM(AV146)</f>
        <v>0</v>
      </c>
      <c r="Z146" s="410">
        <f t="shared" ref="Z146:AI155" si="164">IFERROR((Z$18/$G$18)*$G146,"0")</f>
        <v>0</v>
      </c>
      <c r="AA146" s="410">
        <f t="shared" si="164"/>
        <v>0</v>
      </c>
      <c r="AB146" s="410">
        <f t="shared" si="164"/>
        <v>0</v>
      </c>
      <c r="AC146" s="410">
        <f t="shared" si="164"/>
        <v>0</v>
      </c>
      <c r="AD146" s="410">
        <f t="shared" si="164"/>
        <v>0</v>
      </c>
      <c r="AE146" s="408">
        <f t="shared" si="164"/>
        <v>0</v>
      </c>
      <c r="AF146" s="409">
        <f t="shared" si="164"/>
        <v>0</v>
      </c>
      <c r="AG146" s="409">
        <f t="shared" si="164"/>
        <v>0</v>
      </c>
      <c r="AH146" s="409">
        <f t="shared" si="164"/>
        <v>0</v>
      </c>
      <c r="AI146" s="410">
        <f t="shared" si="164"/>
        <v>0</v>
      </c>
      <c r="AJ146" s="410">
        <f t="shared" ref="AJ146:AV155" si="165">IFERROR((AJ$18/$G$18)*$G146,"0")</f>
        <v>0</v>
      </c>
      <c r="AK146" s="410">
        <f t="shared" si="165"/>
        <v>0</v>
      </c>
      <c r="AL146" s="410">
        <f t="shared" si="165"/>
        <v>0</v>
      </c>
      <c r="AM146" s="410">
        <f t="shared" si="165"/>
        <v>0</v>
      </c>
      <c r="AN146" s="410">
        <f t="shared" si="165"/>
        <v>0</v>
      </c>
      <c r="AO146" s="410">
        <f t="shared" si="165"/>
        <v>0</v>
      </c>
      <c r="AP146" s="410">
        <f t="shared" si="165"/>
        <v>0</v>
      </c>
      <c r="AQ146" s="410">
        <f t="shared" si="165"/>
        <v>0</v>
      </c>
      <c r="AR146" s="410">
        <f t="shared" si="165"/>
        <v>0</v>
      </c>
      <c r="AS146" s="410">
        <f t="shared" si="165"/>
        <v>0</v>
      </c>
      <c r="AT146" s="410">
        <f t="shared" si="165"/>
        <v>0</v>
      </c>
      <c r="AU146" s="410">
        <f t="shared" si="165"/>
        <v>0</v>
      </c>
      <c r="AV146" s="411">
        <f t="shared" si="165"/>
        <v>0</v>
      </c>
    </row>
    <row r="147" spans="2:48" s="192" customFormat="1" ht="12.75" customHeight="1" x14ac:dyDescent="0.2">
      <c r="B147" s="163" t="s">
        <v>318</v>
      </c>
      <c r="C147" s="592" t="s">
        <v>319</v>
      </c>
      <c r="D147" s="582"/>
      <c r="E147" s="582"/>
      <c r="F147" s="642"/>
      <c r="G147" s="407">
        <f>'Priedas 5'!$K$140</f>
        <v>0</v>
      </c>
      <c r="H147" s="408">
        <f t="shared" si="146"/>
        <v>0</v>
      </c>
      <c r="I147" s="409">
        <f t="shared" si="147"/>
        <v>0</v>
      </c>
      <c r="J147" s="409">
        <f t="shared" si="148"/>
        <v>0</v>
      </c>
      <c r="K147" s="409">
        <f t="shared" si="149"/>
        <v>0</v>
      </c>
      <c r="L147" s="410">
        <f t="shared" si="150"/>
        <v>0</v>
      </c>
      <c r="M147" s="410">
        <f t="shared" si="151"/>
        <v>0</v>
      </c>
      <c r="N147" s="410">
        <f t="shared" si="152"/>
        <v>0</v>
      </c>
      <c r="O147" s="410">
        <f t="shared" si="153"/>
        <v>0</v>
      </c>
      <c r="P147" s="410">
        <f t="shared" si="154"/>
        <v>0</v>
      </c>
      <c r="Q147" s="410">
        <f t="shared" si="155"/>
        <v>0</v>
      </c>
      <c r="R147" s="410">
        <f t="shared" si="156"/>
        <v>0</v>
      </c>
      <c r="S147" s="410">
        <f t="shared" si="157"/>
        <v>0</v>
      </c>
      <c r="T147" s="410">
        <f t="shared" si="158"/>
        <v>0</v>
      </c>
      <c r="U147" s="410">
        <f t="shared" si="159"/>
        <v>0</v>
      </c>
      <c r="V147" s="410">
        <f t="shared" si="160"/>
        <v>0</v>
      </c>
      <c r="W147" s="410">
        <f t="shared" si="161"/>
        <v>0</v>
      </c>
      <c r="X147" s="410">
        <f t="shared" si="162"/>
        <v>0</v>
      </c>
      <c r="Y147" s="410">
        <f t="shared" si="163"/>
        <v>0</v>
      </c>
      <c r="Z147" s="410">
        <f t="shared" si="164"/>
        <v>0</v>
      </c>
      <c r="AA147" s="410">
        <f t="shared" si="164"/>
        <v>0</v>
      </c>
      <c r="AB147" s="410">
        <f t="shared" si="164"/>
        <v>0</v>
      </c>
      <c r="AC147" s="410">
        <f t="shared" si="164"/>
        <v>0</v>
      </c>
      <c r="AD147" s="410">
        <f t="shared" si="164"/>
        <v>0</v>
      </c>
      <c r="AE147" s="408">
        <f t="shared" si="164"/>
        <v>0</v>
      </c>
      <c r="AF147" s="409">
        <f t="shared" si="164"/>
        <v>0</v>
      </c>
      <c r="AG147" s="409">
        <f t="shared" si="164"/>
        <v>0</v>
      </c>
      <c r="AH147" s="409">
        <f t="shared" si="164"/>
        <v>0</v>
      </c>
      <c r="AI147" s="410">
        <f t="shared" si="164"/>
        <v>0</v>
      </c>
      <c r="AJ147" s="410">
        <f t="shared" si="165"/>
        <v>0</v>
      </c>
      <c r="AK147" s="410">
        <f t="shared" si="165"/>
        <v>0</v>
      </c>
      <c r="AL147" s="410">
        <f t="shared" si="165"/>
        <v>0</v>
      </c>
      <c r="AM147" s="410">
        <f t="shared" si="165"/>
        <v>0</v>
      </c>
      <c r="AN147" s="410">
        <f t="shared" si="165"/>
        <v>0</v>
      </c>
      <c r="AO147" s="410">
        <f t="shared" si="165"/>
        <v>0</v>
      </c>
      <c r="AP147" s="410">
        <f t="shared" si="165"/>
        <v>0</v>
      </c>
      <c r="AQ147" s="410">
        <f t="shared" si="165"/>
        <v>0</v>
      </c>
      <c r="AR147" s="410">
        <f t="shared" si="165"/>
        <v>0</v>
      </c>
      <c r="AS147" s="410">
        <f t="shared" si="165"/>
        <v>0</v>
      </c>
      <c r="AT147" s="410">
        <f t="shared" si="165"/>
        <v>0</v>
      </c>
      <c r="AU147" s="410">
        <f t="shared" si="165"/>
        <v>0</v>
      </c>
      <c r="AV147" s="411">
        <f t="shared" si="165"/>
        <v>0</v>
      </c>
    </row>
    <row r="148" spans="2:48" s="192" customFormat="1" ht="12.75" customHeight="1" x14ac:dyDescent="0.2">
      <c r="B148" s="163" t="s">
        <v>320</v>
      </c>
      <c r="C148" s="592" t="s">
        <v>321</v>
      </c>
      <c r="D148" s="582"/>
      <c r="E148" s="582"/>
      <c r="F148" s="642"/>
      <c r="G148" s="233">
        <f>'Priedas 5'!$K$141</f>
        <v>0</v>
      </c>
      <c r="H148" s="408">
        <f t="shared" si="146"/>
        <v>0</v>
      </c>
      <c r="I148" s="409">
        <f t="shared" si="147"/>
        <v>0</v>
      </c>
      <c r="J148" s="409">
        <f t="shared" si="148"/>
        <v>0</v>
      </c>
      <c r="K148" s="409">
        <f t="shared" si="149"/>
        <v>0</v>
      </c>
      <c r="L148" s="410">
        <f t="shared" si="150"/>
        <v>0</v>
      </c>
      <c r="M148" s="410">
        <f t="shared" si="151"/>
        <v>0</v>
      </c>
      <c r="N148" s="410">
        <f t="shared" si="152"/>
        <v>0</v>
      </c>
      <c r="O148" s="410">
        <f t="shared" si="153"/>
        <v>0</v>
      </c>
      <c r="P148" s="410">
        <f t="shared" si="154"/>
        <v>0</v>
      </c>
      <c r="Q148" s="410">
        <f t="shared" si="155"/>
        <v>0</v>
      </c>
      <c r="R148" s="410">
        <f t="shared" si="156"/>
        <v>0</v>
      </c>
      <c r="S148" s="410">
        <f t="shared" si="157"/>
        <v>0</v>
      </c>
      <c r="T148" s="410">
        <f t="shared" si="158"/>
        <v>0</v>
      </c>
      <c r="U148" s="410">
        <f t="shared" si="159"/>
        <v>0</v>
      </c>
      <c r="V148" s="410">
        <f t="shared" si="160"/>
        <v>0</v>
      </c>
      <c r="W148" s="410">
        <f t="shared" si="161"/>
        <v>0</v>
      </c>
      <c r="X148" s="410">
        <f t="shared" si="162"/>
        <v>0</v>
      </c>
      <c r="Y148" s="410">
        <f t="shared" si="163"/>
        <v>0</v>
      </c>
      <c r="Z148" s="410">
        <f t="shared" si="164"/>
        <v>0</v>
      </c>
      <c r="AA148" s="410">
        <f t="shared" si="164"/>
        <v>0</v>
      </c>
      <c r="AB148" s="410">
        <f t="shared" si="164"/>
        <v>0</v>
      </c>
      <c r="AC148" s="410">
        <f t="shared" si="164"/>
        <v>0</v>
      </c>
      <c r="AD148" s="410">
        <f t="shared" si="164"/>
        <v>0</v>
      </c>
      <c r="AE148" s="408">
        <f t="shared" si="164"/>
        <v>0</v>
      </c>
      <c r="AF148" s="409">
        <f t="shared" si="164"/>
        <v>0</v>
      </c>
      <c r="AG148" s="409">
        <f t="shared" si="164"/>
        <v>0</v>
      </c>
      <c r="AH148" s="409">
        <f t="shared" si="164"/>
        <v>0</v>
      </c>
      <c r="AI148" s="410">
        <f t="shared" si="164"/>
        <v>0</v>
      </c>
      <c r="AJ148" s="410">
        <f t="shared" si="165"/>
        <v>0</v>
      </c>
      <c r="AK148" s="410">
        <f t="shared" si="165"/>
        <v>0</v>
      </c>
      <c r="AL148" s="410">
        <f t="shared" si="165"/>
        <v>0</v>
      </c>
      <c r="AM148" s="410">
        <f t="shared" si="165"/>
        <v>0</v>
      </c>
      <c r="AN148" s="410">
        <f t="shared" si="165"/>
        <v>0</v>
      </c>
      <c r="AO148" s="410">
        <f t="shared" si="165"/>
        <v>0</v>
      </c>
      <c r="AP148" s="410">
        <f t="shared" si="165"/>
        <v>0</v>
      </c>
      <c r="AQ148" s="410">
        <f t="shared" si="165"/>
        <v>0</v>
      </c>
      <c r="AR148" s="410">
        <f t="shared" si="165"/>
        <v>0</v>
      </c>
      <c r="AS148" s="410">
        <f t="shared" si="165"/>
        <v>0</v>
      </c>
      <c r="AT148" s="410">
        <f t="shared" si="165"/>
        <v>0</v>
      </c>
      <c r="AU148" s="410">
        <f t="shared" si="165"/>
        <v>0</v>
      </c>
      <c r="AV148" s="411">
        <f t="shared" si="165"/>
        <v>0</v>
      </c>
    </row>
    <row r="149" spans="2:48" s="192" customFormat="1" ht="12.75" customHeight="1" x14ac:dyDescent="0.2">
      <c r="B149" s="163" t="s">
        <v>322</v>
      </c>
      <c r="C149" s="592" t="s">
        <v>323</v>
      </c>
      <c r="D149" s="582"/>
      <c r="E149" s="582"/>
      <c r="F149" s="642"/>
      <c r="G149" s="407">
        <f>'Priedas 5'!$K$142</f>
        <v>0</v>
      </c>
      <c r="H149" s="408">
        <f t="shared" si="146"/>
        <v>0</v>
      </c>
      <c r="I149" s="409">
        <f t="shared" si="147"/>
        <v>0</v>
      </c>
      <c r="J149" s="409">
        <f t="shared" si="148"/>
        <v>0</v>
      </c>
      <c r="K149" s="409">
        <f t="shared" si="149"/>
        <v>0</v>
      </c>
      <c r="L149" s="410">
        <f t="shared" si="150"/>
        <v>0</v>
      </c>
      <c r="M149" s="410">
        <f t="shared" si="151"/>
        <v>0</v>
      </c>
      <c r="N149" s="410">
        <f t="shared" si="152"/>
        <v>0</v>
      </c>
      <c r="O149" s="410">
        <f t="shared" si="153"/>
        <v>0</v>
      </c>
      <c r="P149" s="410">
        <f t="shared" si="154"/>
        <v>0</v>
      </c>
      <c r="Q149" s="410">
        <f t="shared" si="155"/>
        <v>0</v>
      </c>
      <c r="R149" s="410">
        <f t="shared" si="156"/>
        <v>0</v>
      </c>
      <c r="S149" s="410">
        <f t="shared" si="157"/>
        <v>0</v>
      </c>
      <c r="T149" s="410">
        <f t="shared" si="158"/>
        <v>0</v>
      </c>
      <c r="U149" s="410">
        <f t="shared" si="159"/>
        <v>0</v>
      </c>
      <c r="V149" s="410">
        <f t="shared" si="160"/>
        <v>0</v>
      </c>
      <c r="W149" s="410">
        <f t="shared" si="161"/>
        <v>0</v>
      </c>
      <c r="X149" s="410">
        <f t="shared" si="162"/>
        <v>0</v>
      </c>
      <c r="Y149" s="410">
        <f t="shared" si="163"/>
        <v>0</v>
      </c>
      <c r="Z149" s="410">
        <f t="shared" si="164"/>
        <v>0</v>
      </c>
      <c r="AA149" s="410">
        <f t="shared" si="164"/>
        <v>0</v>
      </c>
      <c r="AB149" s="410">
        <f t="shared" si="164"/>
        <v>0</v>
      </c>
      <c r="AC149" s="410">
        <f t="shared" si="164"/>
        <v>0</v>
      </c>
      <c r="AD149" s="410">
        <f t="shared" si="164"/>
        <v>0</v>
      </c>
      <c r="AE149" s="408">
        <f t="shared" si="164"/>
        <v>0</v>
      </c>
      <c r="AF149" s="409">
        <f t="shared" si="164"/>
        <v>0</v>
      </c>
      <c r="AG149" s="409">
        <f t="shared" si="164"/>
        <v>0</v>
      </c>
      <c r="AH149" s="409">
        <f t="shared" si="164"/>
        <v>0</v>
      </c>
      <c r="AI149" s="410">
        <f t="shared" si="164"/>
        <v>0</v>
      </c>
      <c r="AJ149" s="410">
        <f t="shared" si="165"/>
        <v>0</v>
      </c>
      <c r="AK149" s="410">
        <f t="shared" si="165"/>
        <v>0</v>
      </c>
      <c r="AL149" s="410">
        <f t="shared" si="165"/>
        <v>0</v>
      </c>
      <c r="AM149" s="410">
        <f t="shared" si="165"/>
        <v>0</v>
      </c>
      <c r="AN149" s="410">
        <f t="shared" si="165"/>
        <v>0</v>
      </c>
      <c r="AO149" s="410">
        <f t="shared" si="165"/>
        <v>0</v>
      </c>
      <c r="AP149" s="410">
        <f t="shared" si="165"/>
        <v>0</v>
      </c>
      <c r="AQ149" s="410">
        <f t="shared" si="165"/>
        <v>0</v>
      </c>
      <c r="AR149" s="410">
        <f t="shared" si="165"/>
        <v>0</v>
      </c>
      <c r="AS149" s="410">
        <f t="shared" si="165"/>
        <v>0</v>
      </c>
      <c r="AT149" s="410">
        <f t="shared" si="165"/>
        <v>0</v>
      </c>
      <c r="AU149" s="410">
        <f t="shared" si="165"/>
        <v>0</v>
      </c>
      <c r="AV149" s="411">
        <f t="shared" si="165"/>
        <v>0</v>
      </c>
    </row>
    <row r="150" spans="2:48" s="192" customFormat="1" ht="12.75" customHeight="1" x14ac:dyDescent="0.2">
      <c r="B150" s="163" t="s">
        <v>324</v>
      </c>
      <c r="C150" s="592" t="s">
        <v>325</v>
      </c>
      <c r="D150" s="582"/>
      <c r="E150" s="582"/>
      <c r="F150" s="642"/>
      <c r="G150" s="407">
        <f>'Priedas 5'!$K$143</f>
        <v>0</v>
      </c>
      <c r="H150" s="408">
        <f t="shared" si="146"/>
        <v>0</v>
      </c>
      <c r="I150" s="409">
        <f t="shared" si="147"/>
        <v>0</v>
      </c>
      <c r="J150" s="409">
        <f t="shared" si="148"/>
        <v>0</v>
      </c>
      <c r="K150" s="409">
        <f t="shared" si="149"/>
        <v>0</v>
      </c>
      <c r="L150" s="410">
        <f t="shared" si="150"/>
        <v>0</v>
      </c>
      <c r="M150" s="410">
        <f t="shared" si="151"/>
        <v>0</v>
      </c>
      <c r="N150" s="410">
        <f t="shared" si="152"/>
        <v>0</v>
      </c>
      <c r="O150" s="410">
        <f t="shared" si="153"/>
        <v>0</v>
      </c>
      <c r="P150" s="410">
        <f t="shared" si="154"/>
        <v>0</v>
      </c>
      <c r="Q150" s="410">
        <f t="shared" si="155"/>
        <v>0</v>
      </c>
      <c r="R150" s="410">
        <f t="shared" si="156"/>
        <v>0</v>
      </c>
      <c r="S150" s="410">
        <f t="shared" si="157"/>
        <v>0</v>
      </c>
      <c r="T150" s="410">
        <f t="shared" si="158"/>
        <v>0</v>
      </c>
      <c r="U150" s="410">
        <f t="shared" si="159"/>
        <v>0</v>
      </c>
      <c r="V150" s="410">
        <f t="shared" si="160"/>
        <v>0</v>
      </c>
      <c r="W150" s="410">
        <f t="shared" si="161"/>
        <v>0</v>
      </c>
      <c r="X150" s="410">
        <f t="shared" si="162"/>
        <v>0</v>
      </c>
      <c r="Y150" s="410">
        <f t="shared" si="163"/>
        <v>0</v>
      </c>
      <c r="Z150" s="410">
        <f t="shared" si="164"/>
        <v>0</v>
      </c>
      <c r="AA150" s="410">
        <f t="shared" si="164"/>
        <v>0</v>
      </c>
      <c r="AB150" s="410">
        <f t="shared" si="164"/>
        <v>0</v>
      </c>
      <c r="AC150" s="410">
        <f t="shared" si="164"/>
        <v>0</v>
      </c>
      <c r="AD150" s="410">
        <f t="shared" si="164"/>
        <v>0</v>
      </c>
      <c r="AE150" s="408">
        <f t="shared" si="164"/>
        <v>0</v>
      </c>
      <c r="AF150" s="409">
        <f t="shared" si="164"/>
        <v>0</v>
      </c>
      <c r="AG150" s="409">
        <f t="shared" si="164"/>
        <v>0</v>
      </c>
      <c r="AH150" s="409">
        <f t="shared" si="164"/>
        <v>0</v>
      </c>
      <c r="AI150" s="410">
        <f t="shared" si="164"/>
        <v>0</v>
      </c>
      <c r="AJ150" s="410">
        <f t="shared" si="165"/>
        <v>0</v>
      </c>
      <c r="AK150" s="410">
        <f t="shared" si="165"/>
        <v>0</v>
      </c>
      <c r="AL150" s="410">
        <f t="shared" si="165"/>
        <v>0</v>
      </c>
      <c r="AM150" s="410">
        <f t="shared" si="165"/>
        <v>0</v>
      </c>
      <c r="AN150" s="410">
        <f t="shared" si="165"/>
        <v>0</v>
      </c>
      <c r="AO150" s="410">
        <f t="shared" si="165"/>
        <v>0</v>
      </c>
      <c r="AP150" s="410">
        <f t="shared" si="165"/>
        <v>0</v>
      </c>
      <c r="AQ150" s="410">
        <f t="shared" si="165"/>
        <v>0</v>
      </c>
      <c r="AR150" s="410">
        <f t="shared" si="165"/>
        <v>0</v>
      </c>
      <c r="AS150" s="410">
        <f t="shared" si="165"/>
        <v>0</v>
      </c>
      <c r="AT150" s="410">
        <f t="shared" si="165"/>
        <v>0</v>
      </c>
      <c r="AU150" s="410">
        <f t="shared" si="165"/>
        <v>0</v>
      </c>
      <c r="AV150" s="411">
        <f t="shared" si="165"/>
        <v>0</v>
      </c>
    </row>
    <row r="151" spans="2:48" s="192" customFormat="1" ht="12.75" customHeight="1" x14ac:dyDescent="0.2">
      <c r="B151" s="163" t="s">
        <v>326</v>
      </c>
      <c r="C151" s="592" t="s">
        <v>327</v>
      </c>
      <c r="D151" s="582"/>
      <c r="E151" s="582"/>
      <c r="F151" s="642"/>
      <c r="G151" s="407">
        <f>'Priedas 5'!$K$144</f>
        <v>0</v>
      </c>
      <c r="H151" s="408">
        <f t="shared" si="146"/>
        <v>0</v>
      </c>
      <c r="I151" s="409">
        <f t="shared" si="147"/>
        <v>0</v>
      </c>
      <c r="J151" s="409">
        <f t="shared" si="148"/>
        <v>0</v>
      </c>
      <c r="K151" s="409">
        <f t="shared" si="149"/>
        <v>0</v>
      </c>
      <c r="L151" s="410">
        <f t="shared" si="150"/>
        <v>0</v>
      </c>
      <c r="M151" s="410">
        <f t="shared" si="151"/>
        <v>0</v>
      </c>
      <c r="N151" s="410">
        <f t="shared" si="152"/>
        <v>0</v>
      </c>
      <c r="O151" s="410">
        <f t="shared" si="153"/>
        <v>0</v>
      </c>
      <c r="P151" s="410">
        <f t="shared" si="154"/>
        <v>0</v>
      </c>
      <c r="Q151" s="410">
        <f t="shared" si="155"/>
        <v>0</v>
      </c>
      <c r="R151" s="410">
        <f t="shared" si="156"/>
        <v>0</v>
      </c>
      <c r="S151" s="410">
        <f t="shared" si="157"/>
        <v>0</v>
      </c>
      <c r="T151" s="410">
        <f t="shared" si="158"/>
        <v>0</v>
      </c>
      <c r="U151" s="410">
        <f t="shared" si="159"/>
        <v>0</v>
      </c>
      <c r="V151" s="410">
        <f t="shared" si="160"/>
        <v>0</v>
      </c>
      <c r="W151" s="410">
        <f t="shared" si="161"/>
        <v>0</v>
      </c>
      <c r="X151" s="410">
        <f t="shared" si="162"/>
        <v>0</v>
      </c>
      <c r="Y151" s="410">
        <f t="shared" si="163"/>
        <v>0</v>
      </c>
      <c r="Z151" s="410">
        <f t="shared" si="164"/>
        <v>0</v>
      </c>
      <c r="AA151" s="410">
        <f t="shared" si="164"/>
        <v>0</v>
      </c>
      <c r="AB151" s="410">
        <f t="shared" si="164"/>
        <v>0</v>
      </c>
      <c r="AC151" s="410">
        <f t="shared" si="164"/>
        <v>0</v>
      </c>
      <c r="AD151" s="410">
        <f t="shared" si="164"/>
        <v>0</v>
      </c>
      <c r="AE151" s="408">
        <f t="shared" si="164"/>
        <v>0</v>
      </c>
      <c r="AF151" s="409">
        <f t="shared" si="164"/>
        <v>0</v>
      </c>
      <c r="AG151" s="409">
        <f t="shared" si="164"/>
        <v>0</v>
      </c>
      <c r="AH151" s="409">
        <f t="shared" si="164"/>
        <v>0</v>
      </c>
      <c r="AI151" s="410">
        <f t="shared" si="164"/>
        <v>0</v>
      </c>
      <c r="AJ151" s="410">
        <f t="shared" si="165"/>
        <v>0</v>
      </c>
      <c r="AK151" s="410">
        <f t="shared" si="165"/>
        <v>0</v>
      </c>
      <c r="AL151" s="410">
        <f t="shared" si="165"/>
        <v>0</v>
      </c>
      <c r="AM151" s="410">
        <f t="shared" si="165"/>
        <v>0</v>
      </c>
      <c r="AN151" s="410">
        <f t="shared" si="165"/>
        <v>0</v>
      </c>
      <c r="AO151" s="410">
        <f t="shared" si="165"/>
        <v>0</v>
      </c>
      <c r="AP151" s="410">
        <f t="shared" si="165"/>
        <v>0</v>
      </c>
      <c r="AQ151" s="410">
        <f t="shared" si="165"/>
        <v>0</v>
      </c>
      <c r="AR151" s="410">
        <f t="shared" si="165"/>
        <v>0</v>
      </c>
      <c r="AS151" s="410">
        <f t="shared" si="165"/>
        <v>0</v>
      </c>
      <c r="AT151" s="410">
        <f t="shared" si="165"/>
        <v>0</v>
      </c>
      <c r="AU151" s="410">
        <f t="shared" si="165"/>
        <v>0</v>
      </c>
      <c r="AV151" s="411">
        <f t="shared" si="165"/>
        <v>0</v>
      </c>
    </row>
    <row r="152" spans="2:48" s="192" customFormat="1" ht="12.75" customHeight="1" x14ac:dyDescent="0.2">
      <c r="B152" s="163" t="s">
        <v>328</v>
      </c>
      <c r="C152" s="592" t="s">
        <v>329</v>
      </c>
      <c r="D152" s="582"/>
      <c r="E152" s="582"/>
      <c r="F152" s="642"/>
      <c r="G152" s="407">
        <f>'Priedas 5'!$K$145</f>
        <v>0</v>
      </c>
      <c r="H152" s="408">
        <f t="shared" si="146"/>
        <v>0</v>
      </c>
      <c r="I152" s="409">
        <f t="shared" si="147"/>
        <v>0</v>
      </c>
      <c r="J152" s="409">
        <f t="shared" si="148"/>
        <v>0</v>
      </c>
      <c r="K152" s="409">
        <f t="shared" si="149"/>
        <v>0</v>
      </c>
      <c r="L152" s="410">
        <f t="shared" si="150"/>
        <v>0</v>
      </c>
      <c r="M152" s="410">
        <f t="shared" si="151"/>
        <v>0</v>
      </c>
      <c r="N152" s="410">
        <f t="shared" si="152"/>
        <v>0</v>
      </c>
      <c r="O152" s="410">
        <f t="shared" si="153"/>
        <v>0</v>
      </c>
      <c r="P152" s="410">
        <f t="shared" si="154"/>
        <v>0</v>
      </c>
      <c r="Q152" s="410">
        <f t="shared" si="155"/>
        <v>0</v>
      </c>
      <c r="R152" s="410">
        <f t="shared" si="156"/>
        <v>0</v>
      </c>
      <c r="S152" s="410">
        <f t="shared" si="157"/>
        <v>0</v>
      </c>
      <c r="T152" s="410">
        <f t="shared" si="158"/>
        <v>0</v>
      </c>
      <c r="U152" s="410">
        <f t="shared" si="159"/>
        <v>0</v>
      </c>
      <c r="V152" s="410">
        <f t="shared" si="160"/>
        <v>0</v>
      </c>
      <c r="W152" s="410">
        <f t="shared" si="161"/>
        <v>0</v>
      </c>
      <c r="X152" s="410">
        <f t="shared" si="162"/>
        <v>0</v>
      </c>
      <c r="Y152" s="410">
        <f t="shared" si="163"/>
        <v>0</v>
      </c>
      <c r="Z152" s="410">
        <f t="shared" si="164"/>
        <v>0</v>
      </c>
      <c r="AA152" s="410">
        <f t="shared" si="164"/>
        <v>0</v>
      </c>
      <c r="AB152" s="410">
        <f t="shared" si="164"/>
        <v>0</v>
      </c>
      <c r="AC152" s="410">
        <f t="shared" si="164"/>
        <v>0</v>
      </c>
      <c r="AD152" s="410">
        <f t="shared" si="164"/>
        <v>0</v>
      </c>
      <c r="AE152" s="408">
        <f t="shared" si="164"/>
        <v>0</v>
      </c>
      <c r="AF152" s="409">
        <f t="shared" si="164"/>
        <v>0</v>
      </c>
      <c r="AG152" s="409">
        <f t="shared" si="164"/>
        <v>0</v>
      </c>
      <c r="AH152" s="409">
        <f t="shared" si="164"/>
        <v>0</v>
      </c>
      <c r="AI152" s="410">
        <f t="shared" si="164"/>
        <v>0</v>
      </c>
      <c r="AJ152" s="410">
        <f t="shared" si="165"/>
        <v>0</v>
      </c>
      <c r="AK152" s="410">
        <f t="shared" si="165"/>
        <v>0</v>
      </c>
      <c r="AL152" s="410">
        <f t="shared" si="165"/>
        <v>0</v>
      </c>
      <c r="AM152" s="410">
        <f t="shared" si="165"/>
        <v>0</v>
      </c>
      <c r="AN152" s="410">
        <f t="shared" si="165"/>
        <v>0</v>
      </c>
      <c r="AO152" s="410">
        <f t="shared" si="165"/>
        <v>0</v>
      </c>
      <c r="AP152" s="410">
        <f t="shared" si="165"/>
        <v>0</v>
      </c>
      <c r="AQ152" s="410">
        <f t="shared" si="165"/>
        <v>0</v>
      </c>
      <c r="AR152" s="410">
        <f t="shared" si="165"/>
        <v>0</v>
      </c>
      <c r="AS152" s="410">
        <f t="shared" si="165"/>
        <v>0</v>
      </c>
      <c r="AT152" s="410">
        <f t="shared" si="165"/>
        <v>0</v>
      </c>
      <c r="AU152" s="410">
        <f t="shared" si="165"/>
        <v>0</v>
      </c>
      <c r="AV152" s="411">
        <f t="shared" si="165"/>
        <v>0</v>
      </c>
    </row>
    <row r="153" spans="2:48" s="192" customFormat="1" ht="12.75" customHeight="1" x14ac:dyDescent="0.2">
      <c r="B153" s="163" t="s">
        <v>330</v>
      </c>
      <c r="C153" s="582" t="s">
        <v>401</v>
      </c>
      <c r="D153" s="582"/>
      <c r="E153" s="582"/>
      <c r="F153" s="583"/>
      <c r="G153" s="407">
        <f>'Priedas 5'!$K$146</f>
        <v>0</v>
      </c>
      <c r="H153" s="408">
        <f t="shared" si="146"/>
        <v>0</v>
      </c>
      <c r="I153" s="409">
        <f t="shared" si="147"/>
        <v>0</v>
      </c>
      <c r="J153" s="409">
        <f t="shared" si="148"/>
        <v>0</v>
      </c>
      <c r="K153" s="409">
        <f t="shared" si="149"/>
        <v>0</v>
      </c>
      <c r="L153" s="410">
        <f t="shared" si="150"/>
        <v>0</v>
      </c>
      <c r="M153" s="410">
        <f t="shared" si="151"/>
        <v>0</v>
      </c>
      <c r="N153" s="410">
        <f t="shared" si="152"/>
        <v>0</v>
      </c>
      <c r="O153" s="410">
        <f t="shared" si="153"/>
        <v>0</v>
      </c>
      <c r="P153" s="410">
        <f t="shared" si="154"/>
        <v>0</v>
      </c>
      <c r="Q153" s="410">
        <f t="shared" si="155"/>
        <v>0</v>
      </c>
      <c r="R153" s="410">
        <f t="shared" si="156"/>
        <v>0</v>
      </c>
      <c r="S153" s="410">
        <f t="shared" si="157"/>
        <v>0</v>
      </c>
      <c r="T153" s="410">
        <f t="shared" si="158"/>
        <v>0</v>
      </c>
      <c r="U153" s="410">
        <f t="shared" si="159"/>
        <v>0</v>
      </c>
      <c r="V153" s="410">
        <f t="shared" si="160"/>
        <v>0</v>
      </c>
      <c r="W153" s="410">
        <f t="shared" si="161"/>
        <v>0</v>
      </c>
      <c r="X153" s="410">
        <f t="shared" si="162"/>
        <v>0</v>
      </c>
      <c r="Y153" s="410">
        <f t="shared" si="163"/>
        <v>0</v>
      </c>
      <c r="Z153" s="410">
        <f t="shared" si="164"/>
        <v>0</v>
      </c>
      <c r="AA153" s="410">
        <f t="shared" si="164"/>
        <v>0</v>
      </c>
      <c r="AB153" s="410">
        <f t="shared" si="164"/>
        <v>0</v>
      </c>
      <c r="AC153" s="410">
        <f t="shared" si="164"/>
        <v>0</v>
      </c>
      <c r="AD153" s="410">
        <f t="shared" si="164"/>
        <v>0</v>
      </c>
      <c r="AE153" s="408">
        <f t="shared" si="164"/>
        <v>0</v>
      </c>
      <c r="AF153" s="409">
        <f t="shared" si="164"/>
        <v>0</v>
      </c>
      <c r="AG153" s="409">
        <f t="shared" si="164"/>
        <v>0</v>
      </c>
      <c r="AH153" s="409">
        <f t="shared" si="164"/>
        <v>0</v>
      </c>
      <c r="AI153" s="410">
        <f t="shared" si="164"/>
        <v>0</v>
      </c>
      <c r="AJ153" s="410">
        <f t="shared" si="165"/>
        <v>0</v>
      </c>
      <c r="AK153" s="410">
        <f t="shared" si="165"/>
        <v>0</v>
      </c>
      <c r="AL153" s="410">
        <f t="shared" si="165"/>
        <v>0</v>
      </c>
      <c r="AM153" s="410">
        <f t="shared" si="165"/>
        <v>0</v>
      </c>
      <c r="AN153" s="410">
        <f t="shared" si="165"/>
        <v>0</v>
      </c>
      <c r="AO153" s="410">
        <f t="shared" si="165"/>
        <v>0</v>
      </c>
      <c r="AP153" s="410">
        <f t="shared" si="165"/>
        <v>0</v>
      </c>
      <c r="AQ153" s="410">
        <f t="shared" si="165"/>
        <v>0</v>
      </c>
      <c r="AR153" s="410">
        <f t="shared" si="165"/>
        <v>0</v>
      </c>
      <c r="AS153" s="410">
        <f t="shared" si="165"/>
        <v>0</v>
      </c>
      <c r="AT153" s="410">
        <f t="shared" si="165"/>
        <v>0</v>
      </c>
      <c r="AU153" s="410">
        <f t="shared" si="165"/>
        <v>0</v>
      </c>
      <c r="AV153" s="411">
        <f t="shared" si="165"/>
        <v>0</v>
      </c>
    </row>
    <row r="154" spans="2:48" s="192" customFormat="1" ht="12.75" customHeight="1" x14ac:dyDescent="0.2">
      <c r="B154" s="163" t="s">
        <v>332</v>
      </c>
      <c r="C154" s="582" t="str">
        <f>'Priedas 5'!$C$147</f>
        <v>Kitos rinkodaros, pardavimų sąnaudos (Registro c. išl.)</v>
      </c>
      <c r="D154" s="582"/>
      <c r="E154" s="582"/>
      <c r="F154" s="583"/>
      <c r="G154" s="233">
        <f>'Priedas 5'!$K$147</f>
        <v>0</v>
      </c>
      <c r="H154" s="408">
        <f t="shared" si="146"/>
        <v>0</v>
      </c>
      <c r="I154" s="409">
        <f t="shared" si="147"/>
        <v>0</v>
      </c>
      <c r="J154" s="409">
        <f t="shared" si="148"/>
        <v>0</v>
      </c>
      <c r="K154" s="409">
        <f t="shared" si="149"/>
        <v>0</v>
      </c>
      <c r="L154" s="410">
        <f t="shared" si="150"/>
        <v>0</v>
      </c>
      <c r="M154" s="410">
        <f t="shared" si="151"/>
        <v>0</v>
      </c>
      <c r="N154" s="410">
        <f t="shared" si="152"/>
        <v>0</v>
      </c>
      <c r="O154" s="410">
        <f t="shared" si="153"/>
        <v>0</v>
      </c>
      <c r="P154" s="410">
        <f t="shared" si="154"/>
        <v>0</v>
      </c>
      <c r="Q154" s="410">
        <f t="shared" si="155"/>
        <v>0</v>
      </c>
      <c r="R154" s="410">
        <f t="shared" si="156"/>
        <v>0</v>
      </c>
      <c r="S154" s="410">
        <f t="shared" si="157"/>
        <v>0</v>
      </c>
      <c r="T154" s="410">
        <f t="shared" si="158"/>
        <v>0</v>
      </c>
      <c r="U154" s="410">
        <f t="shared" si="159"/>
        <v>0</v>
      </c>
      <c r="V154" s="410">
        <f t="shared" si="160"/>
        <v>0</v>
      </c>
      <c r="W154" s="410">
        <f t="shared" si="161"/>
        <v>0</v>
      </c>
      <c r="X154" s="410">
        <f t="shared" si="162"/>
        <v>0</v>
      </c>
      <c r="Y154" s="410">
        <f t="shared" si="163"/>
        <v>0</v>
      </c>
      <c r="Z154" s="410">
        <f t="shared" si="164"/>
        <v>0</v>
      </c>
      <c r="AA154" s="410">
        <f t="shared" si="164"/>
        <v>0</v>
      </c>
      <c r="AB154" s="410">
        <f t="shared" si="164"/>
        <v>0</v>
      </c>
      <c r="AC154" s="410">
        <f t="shared" si="164"/>
        <v>0</v>
      </c>
      <c r="AD154" s="410">
        <f t="shared" si="164"/>
        <v>0</v>
      </c>
      <c r="AE154" s="408">
        <f t="shared" si="164"/>
        <v>0</v>
      </c>
      <c r="AF154" s="409">
        <f t="shared" si="164"/>
        <v>0</v>
      </c>
      <c r="AG154" s="409">
        <f t="shared" si="164"/>
        <v>0</v>
      </c>
      <c r="AH154" s="409">
        <f t="shared" si="164"/>
        <v>0</v>
      </c>
      <c r="AI154" s="410">
        <f t="shared" si="164"/>
        <v>0</v>
      </c>
      <c r="AJ154" s="410">
        <f t="shared" si="165"/>
        <v>0</v>
      </c>
      <c r="AK154" s="410">
        <f t="shared" si="165"/>
        <v>0</v>
      </c>
      <c r="AL154" s="410">
        <f t="shared" si="165"/>
        <v>0</v>
      </c>
      <c r="AM154" s="410">
        <f t="shared" si="165"/>
        <v>0</v>
      </c>
      <c r="AN154" s="410">
        <f t="shared" si="165"/>
        <v>0</v>
      </c>
      <c r="AO154" s="410">
        <f t="shared" si="165"/>
        <v>0</v>
      </c>
      <c r="AP154" s="410">
        <f t="shared" si="165"/>
        <v>0</v>
      </c>
      <c r="AQ154" s="410">
        <f t="shared" si="165"/>
        <v>0</v>
      </c>
      <c r="AR154" s="410">
        <f t="shared" si="165"/>
        <v>0</v>
      </c>
      <c r="AS154" s="410">
        <f t="shared" si="165"/>
        <v>0</v>
      </c>
      <c r="AT154" s="410">
        <f t="shared" si="165"/>
        <v>0</v>
      </c>
      <c r="AU154" s="410">
        <f t="shared" si="165"/>
        <v>0</v>
      </c>
      <c r="AV154" s="411">
        <f t="shared" si="165"/>
        <v>0</v>
      </c>
    </row>
    <row r="155" spans="2:48" s="192" customFormat="1" ht="12.75" customHeight="1" x14ac:dyDescent="0.2">
      <c r="B155" s="163" t="s">
        <v>334</v>
      </c>
      <c r="C155" s="582" t="str">
        <f>'Priedas 5'!$C$148</f>
        <v/>
      </c>
      <c r="D155" s="582"/>
      <c r="E155" s="582"/>
      <c r="F155" s="583"/>
      <c r="G155" s="233">
        <f>'Priedas 5'!$K$148</f>
        <v>0</v>
      </c>
      <c r="H155" s="408">
        <f t="shared" si="146"/>
        <v>0</v>
      </c>
      <c r="I155" s="409">
        <f t="shared" si="147"/>
        <v>0</v>
      </c>
      <c r="J155" s="409">
        <f t="shared" si="148"/>
        <v>0</v>
      </c>
      <c r="K155" s="409">
        <f t="shared" si="149"/>
        <v>0</v>
      </c>
      <c r="L155" s="410">
        <f t="shared" si="150"/>
        <v>0</v>
      </c>
      <c r="M155" s="410">
        <f t="shared" si="151"/>
        <v>0</v>
      </c>
      <c r="N155" s="410">
        <f t="shared" si="152"/>
        <v>0</v>
      </c>
      <c r="O155" s="410">
        <f t="shared" si="153"/>
        <v>0</v>
      </c>
      <c r="P155" s="410">
        <f t="shared" si="154"/>
        <v>0</v>
      </c>
      <c r="Q155" s="410">
        <f t="shared" si="155"/>
        <v>0</v>
      </c>
      <c r="R155" s="410">
        <f t="shared" si="156"/>
        <v>0</v>
      </c>
      <c r="S155" s="410">
        <f t="shared" si="157"/>
        <v>0</v>
      </c>
      <c r="T155" s="410">
        <f t="shared" si="158"/>
        <v>0</v>
      </c>
      <c r="U155" s="410">
        <f t="shared" si="159"/>
        <v>0</v>
      </c>
      <c r="V155" s="410">
        <f t="shared" si="160"/>
        <v>0</v>
      </c>
      <c r="W155" s="410">
        <f t="shared" si="161"/>
        <v>0</v>
      </c>
      <c r="X155" s="410">
        <f t="shared" si="162"/>
        <v>0</v>
      </c>
      <c r="Y155" s="410">
        <f t="shared" si="163"/>
        <v>0</v>
      </c>
      <c r="Z155" s="410">
        <f t="shared" si="164"/>
        <v>0</v>
      </c>
      <c r="AA155" s="410">
        <f t="shared" si="164"/>
        <v>0</v>
      </c>
      <c r="AB155" s="410">
        <f t="shared" si="164"/>
        <v>0</v>
      </c>
      <c r="AC155" s="410">
        <f t="shared" si="164"/>
        <v>0</v>
      </c>
      <c r="AD155" s="410">
        <f t="shared" si="164"/>
        <v>0</v>
      </c>
      <c r="AE155" s="408">
        <f t="shared" si="164"/>
        <v>0</v>
      </c>
      <c r="AF155" s="409">
        <f t="shared" si="164"/>
        <v>0</v>
      </c>
      <c r="AG155" s="409">
        <f t="shared" si="164"/>
        <v>0</v>
      </c>
      <c r="AH155" s="409">
        <f t="shared" si="164"/>
        <v>0</v>
      </c>
      <c r="AI155" s="410">
        <f t="shared" si="164"/>
        <v>0</v>
      </c>
      <c r="AJ155" s="410">
        <f t="shared" si="165"/>
        <v>0</v>
      </c>
      <c r="AK155" s="410">
        <f t="shared" si="165"/>
        <v>0</v>
      </c>
      <c r="AL155" s="410">
        <f t="shared" si="165"/>
        <v>0</v>
      </c>
      <c r="AM155" s="410">
        <f t="shared" si="165"/>
        <v>0</v>
      </c>
      <c r="AN155" s="410">
        <f t="shared" si="165"/>
        <v>0</v>
      </c>
      <c r="AO155" s="410">
        <f t="shared" si="165"/>
        <v>0</v>
      </c>
      <c r="AP155" s="410">
        <f t="shared" si="165"/>
        <v>0</v>
      </c>
      <c r="AQ155" s="410">
        <f t="shared" si="165"/>
        <v>0</v>
      </c>
      <c r="AR155" s="410">
        <f t="shared" si="165"/>
        <v>0</v>
      </c>
      <c r="AS155" s="410">
        <f t="shared" si="165"/>
        <v>0</v>
      </c>
      <c r="AT155" s="410">
        <f t="shared" si="165"/>
        <v>0</v>
      </c>
      <c r="AU155" s="410">
        <f t="shared" si="165"/>
        <v>0</v>
      </c>
      <c r="AV155" s="411">
        <f t="shared" si="165"/>
        <v>0</v>
      </c>
    </row>
    <row r="156" spans="2:48" s="192" customFormat="1" ht="12.75" customHeight="1" x14ac:dyDescent="0.2">
      <c r="B156" s="155" t="s">
        <v>335</v>
      </c>
      <c r="C156" s="799" t="s">
        <v>336</v>
      </c>
      <c r="D156" s="800"/>
      <c r="E156" s="800"/>
      <c r="F156" s="801"/>
      <c r="G156" s="233">
        <f>'Priedas 5'!$K$149</f>
        <v>0</v>
      </c>
      <c r="H156" s="227">
        <f t="shared" ref="H156:AV156" si="166">SUM(H157:H158)</f>
        <v>0</v>
      </c>
      <c r="I156" s="179">
        <f t="shared" si="166"/>
        <v>0</v>
      </c>
      <c r="J156" s="179">
        <f t="shared" si="166"/>
        <v>0</v>
      </c>
      <c r="K156" s="179">
        <f t="shared" si="166"/>
        <v>0</v>
      </c>
      <c r="L156" s="183">
        <f t="shared" si="166"/>
        <v>0</v>
      </c>
      <c r="M156" s="183">
        <f t="shared" si="166"/>
        <v>0</v>
      </c>
      <c r="N156" s="183">
        <f t="shared" si="166"/>
        <v>0</v>
      </c>
      <c r="O156" s="183">
        <f t="shared" si="166"/>
        <v>0</v>
      </c>
      <c r="P156" s="183">
        <f t="shared" si="166"/>
        <v>0</v>
      </c>
      <c r="Q156" s="183">
        <f t="shared" si="166"/>
        <v>0</v>
      </c>
      <c r="R156" s="183">
        <f t="shared" si="166"/>
        <v>0</v>
      </c>
      <c r="S156" s="183">
        <f t="shared" si="166"/>
        <v>0</v>
      </c>
      <c r="T156" s="183">
        <f t="shared" si="166"/>
        <v>0</v>
      </c>
      <c r="U156" s="183">
        <f t="shared" si="166"/>
        <v>0</v>
      </c>
      <c r="V156" s="183">
        <f t="shared" si="166"/>
        <v>0</v>
      </c>
      <c r="W156" s="183">
        <f t="shared" si="166"/>
        <v>0</v>
      </c>
      <c r="X156" s="183">
        <f t="shared" si="166"/>
        <v>0</v>
      </c>
      <c r="Y156" s="183">
        <f t="shared" si="166"/>
        <v>0</v>
      </c>
      <c r="Z156" s="183">
        <f t="shared" si="166"/>
        <v>0</v>
      </c>
      <c r="AA156" s="183">
        <f t="shared" si="166"/>
        <v>0</v>
      </c>
      <c r="AB156" s="183">
        <f t="shared" si="166"/>
        <v>0</v>
      </c>
      <c r="AC156" s="183">
        <f t="shared" si="166"/>
        <v>0</v>
      </c>
      <c r="AD156" s="183">
        <f t="shared" si="166"/>
        <v>0</v>
      </c>
      <c r="AE156" s="227">
        <f t="shared" si="166"/>
        <v>0</v>
      </c>
      <c r="AF156" s="179">
        <f t="shared" si="166"/>
        <v>0</v>
      </c>
      <c r="AG156" s="179">
        <f t="shared" si="166"/>
        <v>0</v>
      </c>
      <c r="AH156" s="179">
        <f t="shared" si="166"/>
        <v>0</v>
      </c>
      <c r="AI156" s="183">
        <f t="shared" si="166"/>
        <v>0</v>
      </c>
      <c r="AJ156" s="183">
        <f t="shared" si="166"/>
        <v>0</v>
      </c>
      <c r="AK156" s="183">
        <f t="shared" si="166"/>
        <v>0</v>
      </c>
      <c r="AL156" s="183">
        <f t="shared" si="166"/>
        <v>0</v>
      </c>
      <c r="AM156" s="183">
        <f t="shared" si="166"/>
        <v>0</v>
      </c>
      <c r="AN156" s="183">
        <f t="shared" si="166"/>
        <v>0</v>
      </c>
      <c r="AO156" s="183">
        <f t="shared" si="166"/>
        <v>0</v>
      </c>
      <c r="AP156" s="183">
        <f t="shared" si="166"/>
        <v>0</v>
      </c>
      <c r="AQ156" s="183">
        <f t="shared" si="166"/>
        <v>0</v>
      </c>
      <c r="AR156" s="183">
        <f t="shared" si="166"/>
        <v>0</v>
      </c>
      <c r="AS156" s="183">
        <f t="shared" si="166"/>
        <v>0</v>
      </c>
      <c r="AT156" s="183">
        <f t="shared" si="166"/>
        <v>0</v>
      </c>
      <c r="AU156" s="183">
        <f t="shared" si="166"/>
        <v>0</v>
      </c>
      <c r="AV156" s="228">
        <f t="shared" si="166"/>
        <v>0</v>
      </c>
    </row>
    <row r="157" spans="2:48" s="192" customFormat="1" ht="12.75" customHeight="1" x14ac:dyDescent="0.2">
      <c r="B157" s="148" t="s">
        <v>337</v>
      </c>
      <c r="C157" s="796" t="s">
        <v>338</v>
      </c>
      <c r="D157" s="797"/>
      <c r="E157" s="797"/>
      <c r="F157" s="798"/>
      <c r="G157" s="233">
        <f>'Priedas 5'!$K$150</f>
        <v>0</v>
      </c>
      <c r="H157" s="408">
        <f t="shared" ref="H157:Q158" si="167">SUM(AE157)</f>
        <v>0</v>
      </c>
      <c r="I157" s="409">
        <f t="shared" si="167"/>
        <v>0</v>
      </c>
      <c r="J157" s="409">
        <f t="shared" si="167"/>
        <v>0</v>
      </c>
      <c r="K157" s="409">
        <f t="shared" si="167"/>
        <v>0</v>
      </c>
      <c r="L157" s="410">
        <f t="shared" si="167"/>
        <v>0</v>
      </c>
      <c r="M157" s="410">
        <f t="shared" si="167"/>
        <v>0</v>
      </c>
      <c r="N157" s="410">
        <f t="shared" si="167"/>
        <v>0</v>
      </c>
      <c r="O157" s="410">
        <f t="shared" si="167"/>
        <v>0</v>
      </c>
      <c r="P157" s="410">
        <f t="shared" si="167"/>
        <v>0</v>
      </c>
      <c r="Q157" s="410">
        <f t="shared" si="167"/>
        <v>0</v>
      </c>
      <c r="R157" s="410">
        <f t="shared" ref="R157:Y158" si="168">SUM(AO157)</f>
        <v>0</v>
      </c>
      <c r="S157" s="410">
        <f t="shared" si="168"/>
        <v>0</v>
      </c>
      <c r="T157" s="410">
        <f t="shared" si="168"/>
        <v>0</v>
      </c>
      <c r="U157" s="410">
        <f t="shared" si="168"/>
        <v>0</v>
      </c>
      <c r="V157" s="410">
        <f t="shared" si="168"/>
        <v>0</v>
      </c>
      <c r="W157" s="410">
        <f t="shared" si="168"/>
        <v>0</v>
      </c>
      <c r="X157" s="410">
        <f t="shared" si="168"/>
        <v>0</v>
      </c>
      <c r="Y157" s="410">
        <f t="shared" si="168"/>
        <v>0</v>
      </c>
      <c r="Z157" s="410">
        <f t="shared" ref="Z157:AI158" si="169">IFERROR((Z$18/$G$18)*$G157,"0")</f>
        <v>0</v>
      </c>
      <c r="AA157" s="410">
        <f t="shared" si="169"/>
        <v>0</v>
      </c>
      <c r="AB157" s="410">
        <f t="shared" si="169"/>
        <v>0</v>
      </c>
      <c r="AC157" s="410">
        <f t="shared" si="169"/>
        <v>0</v>
      </c>
      <c r="AD157" s="410">
        <f t="shared" si="169"/>
        <v>0</v>
      </c>
      <c r="AE157" s="408">
        <f t="shared" si="169"/>
        <v>0</v>
      </c>
      <c r="AF157" s="409">
        <f t="shared" si="169"/>
        <v>0</v>
      </c>
      <c r="AG157" s="409">
        <f t="shared" si="169"/>
        <v>0</v>
      </c>
      <c r="AH157" s="409">
        <f t="shared" si="169"/>
        <v>0</v>
      </c>
      <c r="AI157" s="410">
        <f t="shared" si="169"/>
        <v>0</v>
      </c>
      <c r="AJ157" s="410">
        <f t="shared" ref="AJ157:AV158" si="170">IFERROR((AJ$18/$G$18)*$G157,"0")</f>
        <v>0</v>
      </c>
      <c r="AK157" s="410">
        <f t="shared" si="170"/>
        <v>0</v>
      </c>
      <c r="AL157" s="410">
        <f t="shared" si="170"/>
        <v>0</v>
      </c>
      <c r="AM157" s="410">
        <f t="shared" si="170"/>
        <v>0</v>
      </c>
      <c r="AN157" s="410">
        <f t="shared" si="170"/>
        <v>0</v>
      </c>
      <c r="AO157" s="410">
        <f t="shared" si="170"/>
        <v>0</v>
      </c>
      <c r="AP157" s="410">
        <f t="shared" si="170"/>
        <v>0</v>
      </c>
      <c r="AQ157" s="410">
        <f t="shared" si="170"/>
        <v>0</v>
      </c>
      <c r="AR157" s="410">
        <f t="shared" si="170"/>
        <v>0</v>
      </c>
      <c r="AS157" s="410">
        <f t="shared" si="170"/>
        <v>0</v>
      </c>
      <c r="AT157" s="410">
        <f t="shared" si="170"/>
        <v>0</v>
      </c>
      <c r="AU157" s="410">
        <f t="shared" si="170"/>
        <v>0</v>
      </c>
      <c r="AV157" s="411">
        <f t="shared" si="170"/>
        <v>0</v>
      </c>
    </row>
    <row r="158" spans="2:48" s="192" customFormat="1" ht="12.75" customHeight="1" x14ac:dyDescent="0.2">
      <c r="B158" s="148" t="s">
        <v>339</v>
      </c>
      <c r="C158" s="796" t="str">
        <f>'Priedas 5'!$C$151</f>
        <v>Kitos sąnaudos, susijusios su šilumos ūkio turto nuoma, koncesija (nurodyti)</v>
      </c>
      <c r="D158" s="797"/>
      <c r="E158" s="797"/>
      <c r="F158" s="798"/>
      <c r="G158" s="233">
        <f>'Priedas 5'!$K$151</f>
        <v>0</v>
      </c>
      <c r="H158" s="408">
        <f t="shared" si="167"/>
        <v>0</v>
      </c>
      <c r="I158" s="409">
        <f t="shared" si="167"/>
        <v>0</v>
      </c>
      <c r="J158" s="409">
        <f t="shared" si="167"/>
        <v>0</v>
      </c>
      <c r="K158" s="409">
        <f t="shared" si="167"/>
        <v>0</v>
      </c>
      <c r="L158" s="410">
        <f t="shared" si="167"/>
        <v>0</v>
      </c>
      <c r="M158" s="410">
        <f t="shared" si="167"/>
        <v>0</v>
      </c>
      <c r="N158" s="410">
        <f t="shared" si="167"/>
        <v>0</v>
      </c>
      <c r="O158" s="410">
        <f t="shared" si="167"/>
        <v>0</v>
      </c>
      <c r="P158" s="410">
        <f t="shared" si="167"/>
        <v>0</v>
      </c>
      <c r="Q158" s="410">
        <f t="shared" si="167"/>
        <v>0</v>
      </c>
      <c r="R158" s="410">
        <f t="shared" si="168"/>
        <v>0</v>
      </c>
      <c r="S158" s="410">
        <f t="shared" si="168"/>
        <v>0</v>
      </c>
      <c r="T158" s="410">
        <f t="shared" si="168"/>
        <v>0</v>
      </c>
      <c r="U158" s="410">
        <f t="shared" si="168"/>
        <v>0</v>
      </c>
      <c r="V158" s="410">
        <f t="shared" si="168"/>
        <v>0</v>
      </c>
      <c r="W158" s="410">
        <f t="shared" si="168"/>
        <v>0</v>
      </c>
      <c r="X158" s="410">
        <f t="shared" si="168"/>
        <v>0</v>
      </c>
      <c r="Y158" s="410">
        <f t="shared" si="168"/>
        <v>0</v>
      </c>
      <c r="Z158" s="410">
        <f t="shared" si="169"/>
        <v>0</v>
      </c>
      <c r="AA158" s="410">
        <f t="shared" si="169"/>
        <v>0</v>
      </c>
      <c r="AB158" s="410">
        <f t="shared" si="169"/>
        <v>0</v>
      </c>
      <c r="AC158" s="410">
        <f t="shared" si="169"/>
        <v>0</v>
      </c>
      <c r="AD158" s="410">
        <f t="shared" si="169"/>
        <v>0</v>
      </c>
      <c r="AE158" s="408">
        <f t="shared" si="169"/>
        <v>0</v>
      </c>
      <c r="AF158" s="409">
        <f t="shared" si="169"/>
        <v>0</v>
      </c>
      <c r="AG158" s="409">
        <f t="shared" si="169"/>
        <v>0</v>
      </c>
      <c r="AH158" s="409">
        <f t="shared" si="169"/>
        <v>0</v>
      </c>
      <c r="AI158" s="410">
        <f t="shared" si="169"/>
        <v>0</v>
      </c>
      <c r="AJ158" s="410">
        <f t="shared" si="170"/>
        <v>0</v>
      </c>
      <c r="AK158" s="410">
        <f t="shared" si="170"/>
        <v>0</v>
      </c>
      <c r="AL158" s="410">
        <f t="shared" si="170"/>
        <v>0</v>
      </c>
      <c r="AM158" s="410">
        <f t="shared" si="170"/>
        <v>0</v>
      </c>
      <c r="AN158" s="410">
        <f t="shared" si="170"/>
        <v>0</v>
      </c>
      <c r="AO158" s="410">
        <f t="shared" si="170"/>
        <v>0</v>
      </c>
      <c r="AP158" s="410">
        <f t="shared" si="170"/>
        <v>0</v>
      </c>
      <c r="AQ158" s="410">
        <f t="shared" si="170"/>
        <v>0</v>
      </c>
      <c r="AR158" s="410">
        <f t="shared" si="170"/>
        <v>0</v>
      </c>
      <c r="AS158" s="410">
        <f t="shared" si="170"/>
        <v>0</v>
      </c>
      <c r="AT158" s="410">
        <f t="shared" si="170"/>
        <v>0</v>
      </c>
      <c r="AU158" s="410">
        <f t="shared" si="170"/>
        <v>0</v>
      </c>
      <c r="AV158" s="411">
        <f t="shared" si="170"/>
        <v>0</v>
      </c>
    </row>
    <row r="159" spans="2:48" s="192" customFormat="1" ht="12.75" customHeight="1" x14ac:dyDescent="0.2">
      <c r="B159" s="155" t="s">
        <v>341</v>
      </c>
      <c r="C159" s="799" t="s">
        <v>342</v>
      </c>
      <c r="D159" s="800"/>
      <c r="E159" s="800"/>
      <c r="F159" s="801"/>
      <c r="G159" s="233">
        <f>'Priedas 5'!$K$152</f>
        <v>3502.8</v>
      </c>
      <c r="H159" s="227">
        <f t="shared" ref="H159:AV159" si="171">SUM(H160:H175)</f>
        <v>2404.983200404025</v>
      </c>
      <c r="I159" s="179">
        <f t="shared" si="171"/>
        <v>0</v>
      </c>
      <c r="J159" s="179">
        <f t="shared" si="171"/>
        <v>0</v>
      </c>
      <c r="K159" s="179">
        <f t="shared" si="171"/>
        <v>0</v>
      </c>
      <c r="L159" s="183">
        <f t="shared" si="171"/>
        <v>0</v>
      </c>
      <c r="M159" s="183">
        <f t="shared" si="171"/>
        <v>564.31743775682867</v>
      </c>
      <c r="N159" s="183">
        <f t="shared" si="171"/>
        <v>0</v>
      </c>
      <c r="O159" s="183">
        <f t="shared" si="171"/>
        <v>0</v>
      </c>
      <c r="P159" s="183">
        <f t="shared" si="171"/>
        <v>105.37558218034135</v>
      </c>
      <c r="Q159" s="183">
        <f t="shared" si="171"/>
        <v>61.731056554260036</v>
      </c>
      <c r="R159" s="183">
        <f t="shared" si="171"/>
        <v>0</v>
      </c>
      <c r="S159" s="183">
        <f t="shared" si="171"/>
        <v>138.03557914230311</v>
      </c>
      <c r="T159" s="183">
        <f t="shared" si="171"/>
        <v>0</v>
      </c>
      <c r="U159" s="183">
        <f t="shared" si="171"/>
        <v>0</v>
      </c>
      <c r="V159" s="183">
        <f t="shared" si="171"/>
        <v>34.238467636573759</v>
      </c>
      <c r="W159" s="183">
        <f t="shared" si="171"/>
        <v>0</v>
      </c>
      <c r="X159" s="183">
        <f t="shared" si="171"/>
        <v>0</v>
      </c>
      <c r="Y159" s="183">
        <f t="shared" si="171"/>
        <v>0</v>
      </c>
      <c r="Z159" s="183">
        <f t="shared" si="171"/>
        <v>0</v>
      </c>
      <c r="AA159" s="183">
        <f t="shared" si="171"/>
        <v>0</v>
      </c>
      <c r="AB159" s="183">
        <f t="shared" si="171"/>
        <v>2.626552220222509E-2</v>
      </c>
      <c r="AC159" s="183">
        <f t="shared" si="171"/>
        <v>0</v>
      </c>
      <c r="AD159" s="183">
        <f t="shared" si="171"/>
        <v>194.09241080346561</v>
      </c>
      <c r="AE159" s="227">
        <f t="shared" si="171"/>
        <v>2404.983200404025</v>
      </c>
      <c r="AF159" s="179">
        <f t="shared" si="171"/>
        <v>0</v>
      </c>
      <c r="AG159" s="179">
        <f t="shared" si="171"/>
        <v>0</v>
      </c>
      <c r="AH159" s="179">
        <f t="shared" si="171"/>
        <v>0</v>
      </c>
      <c r="AI159" s="183">
        <f t="shared" si="171"/>
        <v>0</v>
      </c>
      <c r="AJ159" s="183">
        <f t="shared" si="171"/>
        <v>564.31743775682867</v>
      </c>
      <c r="AK159" s="183">
        <f t="shared" si="171"/>
        <v>0</v>
      </c>
      <c r="AL159" s="183">
        <f t="shared" si="171"/>
        <v>0</v>
      </c>
      <c r="AM159" s="183">
        <f t="shared" si="171"/>
        <v>105.37558218034135</v>
      </c>
      <c r="AN159" s="183">
        <f t="shared" si="171"/>
        <v>61.731056554260036</v>
      </c>
      <c r="AO159" s="183">
        <f t="shared" si="171"/>
        <v>0</v>
      </c>
      <c r="AP159" s="183">
        <f t="shared" si="171"/>
        <v>138.03557914230311</v>
      </c>
      <c r="AQ159" s="183">
        <f t="shared" si="171"/>
        <v>0</v>
      </c>
      <c r="AR159" s="183">
        <f t="shared" si="171"/>
        <v>0</v>
      </c>
      <c r="AS159" s="183">
        <f t="shared" si="171"/>
        <v>34.238467636573759</v>
      </c>
      <c r="AT159" s="183">
        <f t="shared" si="171"/>
        <v>0</v>
      </c>
      <c r="AU159" s="183">
        <f t="shared" si="171"/>
        <v>0</v>
      </c>
      <c r="AV159" s="228">
        <f t="shared" si="171"/>
        <v>0</v>
      </c>
    </row>
    <row r="160" spans="2:48" s="192" customFormat="1" ht="12.75" customHeight="1" x14ac:dyDescent="0.2">
      <c r="B160" s="163" t="s">
        <v>343</v>
      </c>
      <c r="C160" s="592" t="s">
        <v>344</v>
      </c>
      <c r="D160" s="582"/>
      <c r="E160" s="582"/>
      <c r="F160" s="642"/>
      <c r="G160" s="233">
        <f>'Priedas 5'!$K$153</f>
        <v>302.8</v>
      </c>
      <c r="H160" s="408">
        <f t="shared" ref="H160:H175" si="172">SUM(AE160)</f>
        <v>207.8990844702349</v>
      </c>
      <c r="I160" s="409">
        <f t="shared" ref="I160:I175" si="173">SUM(AF160)</f>
        <v>0</v>
      </c>
      <c r="J160" s="409">
        <f t="shared" ref="J160:J175" si="174">SUM(AG160)</f>
        <v>0</v>
      </c>
      <c r="K160" s="409">
        <f t="shared" ref="K160:K175" si="175">SUM(AH160)</f>
        <v>0</v>
      </c>
      <c r="L160" s="410">
        <f t="shared" ref="L160:L175" si="176">SUM(AI160)</f>
        <v>0</v>
      </c>
      <c r="M160" s="410">
        <f t="shared" ref="M160:M175" si="177">SUM(AJ160)</f>
        <v>48.782494048409205</v>
      </c>
      <c r="N160" s="410">
        <f t="shared" ref="N160:N175" si="178">SUM(AK160)</f>
        <v>0</v>
      </c>
      <c r="O160" s="410">
        <f t="shared" ref="O160:O175" si="179">SUM(AL160)</f>
        <v>0</v>
      </c>
      <c r="P160" s="410">
        <f t="shared" ref="P160:P175" si="180">SUM(AM160)</f>
        <v>9.10920585937175</v>
      </c>
      <c r="Q160" s="410">
        <f t="shared" ref="Q160:Q175" si="181">SUM(AN160)</f>
        <v>5.3363491848321161</v>
      </c>
      <c r="R160" s="410">
        <f t="shared" ref="R160:R175" si="182">SUM(AO160)</f>
        <v>0</v>
      </c>
      <c r="S160" s="410">
        <f t="shared" ref="S160:S175" si="183">SUM(AP160)</f>
        <v>11.932503529830244</v>
      </c>
      <c r="T160" s="410">
        <f t="shared" ref="T160:T175" si="184">SUM(AQ160)</f>
        <v>0</v>
      </c>
      <c r="U160" s="410">
        <f t="shared" ref="U160:U175" si="185">SUM(AR160)</f>
        <v>0</v>
      </c>
      <c r="V160" s="410">
        <f t="shared" ref="V160:V175" si="186">SUM(AS160)</f>
        <v>2.9597487725118579</v>
      </c>
      <c r="W160" s="410">
        <f t="shared" ref="W160:W175" si="187">SUM(AT160)</f>
        <v>0</v>
      </c>
      <c r="X160" s="410">
        <f t="shared" ref="X160:X175" si="188">SUM(AU160)</f>
        <v>0</v>
      </c>
      <c r="Y160" s="410">
        <f t="shared" ref="Y160:Y175" si="189">SUM(AV160)</f>
        <v>0</v>
      </c>
      <c r="Z160" s="410">
        <f t="shared" ref="Z160:AI169" si="190">IFERROR((Z$18/$G$18)*$G160,"0")</f>
        <v>0</v>
      </c>
      <c r="AA160" s="410">
        <f t="shared" si="190"/>
        <v>0</v>
      </c>
      <c r="AB160" s="410">
        <f t="shared" si="190"/>
        <v>2.2705264710613676E-3</v>
      </c>
      <c r="AC160" s="410">
        <f t="shared" si="190"/>
        <v>0</v>
      </c>
      <c r="AD160" s="410">
        <f t="shared" si="190"/>
        <v>16.778343608338869</v>
      </c>
      <c r="AE160" s="408">
        <f t="shared" si="190"/>
        <v>207.8990844702349</v>
      </c>
      <c r="AF160" s="409">
        <f t="shared" si="190"/>
        <v>0</v>
      </c>
      <c r="AG160" s="409">
        <f t="shared" si="190"/>
        <v>0</v>
      </c>
      <c r="AH160" s="409">
        <f t="shared" si="190"/>
        <v>0</v>
      </c>
      <c r="AI160" s="410">
        <f t="shared" si="190"/>
        <v>0</v>
      </c>
      <c r="AJ160" s="410">
        <f t="shared" ref="AJ160:AV169" si="191">IFERROR((AJ$18/$G$18)*$G160,"0")</f>
        <v>48.782494048409205</v>
      </c>
      <c r="AK160" s="410">
        <f t="shared" si="191"/>
        <v>0</v>
      </c>
      <c r="AL160" s="410">
        <f t="shared" si="191"/>
        <v>0</v>
      </c>
      <c r="AM160" s="410">
        <f t="shared" si="191"/>
        <v>9.10920585937175</v>
      </c>
      <c r="AN160" s="410">
        <f t="shared" si="191"/>
        <v>5.3363491848321161</v>
      </c>
      <c r="AO160" s="410">
        <f t="shared" si="191"/>
        <v>0</v>
      </c>
      <c r="AP160" s="410">
        <f t="shared" si="191"/>
        <v>11.932503529830244</v>
      </c>
      <c r="AQ160" s="410">
        <f t="shared" si="191"/>
        <v>0</v>
      </c>
      <c r="AR160" s="410">
        <f t="shared" si="191"/>
        <v>0</v>
      </c>
      <c r="AS160" s="410">
        <f t="shared" si="191"/>
        <v>2.9597487725118579</v>
      </c>
      <c r="AT160" s="410">
        <f t="shared" si="191"/>
        <v>0</v>
      </c>
      <c r="AU160" s="410">
        <f t="shared" si="191"/>
        <v>0</v>
      </c>
      <c r="AV160" s="411">
        <f t="shared" si="191"/>
        <v>0</v>
      </c>
    </row>
    <row r="161" spans="2:48" s="192" customFormat="1" ht="12.75" customHeight="1" x14ac:dyDescent="0.2">
      <c r="B161" s="163" t="s">
        <v>345</v>
      </c>
      <c r="C161" s="592" t="s">
        <v>346</v>
      </c>
      <c r="D161" s="582"/>
      <c r="E161" s="582"/>
      <c r="F161" s="642"/>
      <c r="G161" s="233">
        <f>'Priedas 5'!$K$154</f>
        <v>0</v>
      </c>
      <c r="H161" s="408">
        <f t="shared" si="172"/>
        <v>0</v>
      </c>
      <c r="I161" s="409">
        <f t="shared" si="173"/>
        <v>0</v>
      </c>
      <c r="J161" s="409">
        <f t="shared" si="174"/>
        <v>0</v>
      </c>
      <c r="K161" s="409">
        <f t="shared" si="175"/>
        <v>0</v>
      </c>
      <c r="L161" s="410">
        <f t="shared" si="176"/>
        <v>0</v>
      </c>
      <c r="M161" s="410">
        <f t="shared" si="177"/>
        <v>0</v>
      </c>
      <c r="N161" s="410">
        <f t="shared" si="178"/>
        <v>0</v>
      </c>
      <c r="O161" s="410">
        <f t="shared" si="179"/>
        <v>0</v>
      </c>
      <c r="P161" s="410">
        <f t="shared" si="180"/>
        <v>0</v>
      </c>
      <c r="Q161" s="410">
        <f t="shared" si="181"/>
        <v>0</v>
      </c>
      <c r="R161" s="410">
        <f t="shared" si="182"/>
        <v>0</v>
      </c>
      <c r="S161" s="410">
        <f t="shared" si="183"/>
        <v>0</v>
      </c>
      <c r="T161" s="410">
        <f t="shared" si="184"/>
        <v>0</v>
      </c>
      <c r="U161" s="410">
        <f t="shared" si="185"/>
        <v>0</v>
      </c>
      <c r="V161" s="410">
        <f t="shared" si="186"/>
        <v>0</v>
      </c>
      <c r="W161" s="410">
        <f t="shared" si="187"/>
        <v>0</v>
      </c>
      <c r="X161" s="410">
        <f t="shared" si="188"/>
        <v>0</v>
      </c>
      <c r="Y161" s="410">
        <f t="shared" si="189"/>
        <v>0</v>
      </c>
      <c r="Z161" s="410">
        <f t="shared" si="190"/>
        <v>0</v>
      </c>
      <c r="AA161" s="410">
        <f t="shared" si="190"/>
        <v>0</v>
      </c>
      <c r="AB161" s="410">
        <f t="shared" si="190"/>
        <v>0</v>
      </c>
      <c r="AC161" s="410">
        <f t="shared" si="190"/>
        <v>0</v>
      </c>
      <c r="AD161" s="410">
        <f t="shared" si="190"/>
        <v>0</v>
      </c>
      <c r="AE161" s="408">
        <f t="shared" si="190"/>
        <v>0</v>
      </c>
      <c r="AF161" s="409">
        <f t="shared" si="190"/>
        <v>0</v>
      </c>
      <c r="AG161" s="409">
        <f t="shared" si="190"/>
        <v>0</v>
      </c>
      <c r="AH161" s="409">
        <f t="shared" si="190"/>
        <v>0</v>
      </c>
      <c r="AI161" s="410">
        <f t="shared" si="190"/>
        <v>0</v>
      </c>
      <c r="AJ161" s="410">
        <f t="shared" si="191"/>
        <v>0</v>
      </c>
      <c r="AK161" s="410">
        <f t="shared" si="191"/>
        <v>0</v>
      </c>
      <c r="AL161" s="410">
        <f t="shared" si="191"/>
        <v>0</v>
      </c>
      <c r="AM161" s="410">
        <f t="shared" si="191"/>
        <v>0</v>
      </c>
      <c r="AN161" s="410">
        <f t="shared" si="191"/>
        <v>0</v>
      </c>
      <c r="AO161" s="410">
        <f t="shared" si="191"/>
        <v>0</v>
      </c>
      <c r="AP161" s="410">
        <f t="shared" si="191"/>
        <v>0</v>
      </c>
      <c r="AQ161" s="410">
        <f t="shared" si="191"/>
        <v>0</v>
      </c>
      <c r="AR161" s="410">
        <f t="shared" si="191"/>
        <v>0</v>
      </c>
      <c r="AS161" s="410">
        <f t="shared" si="191"/>
        <v>0</v>
      </c>
      <c r="AT161" s="410">
        <f t="shared" si="191"/>
        <v>0</v>
      </c>
      <c r="AU161" s="410">
        <f t="shared" si="191"/>
        <v>0</v>
      </c>
      <c r="AV161" s="411">
        <f t="shared" si="191"/>
        <v>0</v>
      </c>
    </row>
    <row r="162" spans="2:48" s="192" customFormat="1" ht="12.75" customHeight="1" x14ac:dyDescent="0.2">
      <c r="B162" s="163" t="s">
        <v>347</v>
      </c>
      <c r="C162" s="592" t="s">
        <v>348</v>
      </c>
      <c r="D162" s="582"/>
      <c r="E162" s="582"/>
      <c r="F162" s="642"/>
      <c r="G162" s="233">
        <f>'Priedas 5'!$K$155</f>
        <v>1600</v>
      </c>
      <c r="H162" s="408">
        <f t="shared" si="172"/>
        <v>1098.5420579668951</v>
      </c>
      <c r="I162" s="409">
        <f t="shared" si="173"/>
        <v>0</v>
      </c>
      <c r="J162" s="409">
        <f t="shared" si="174"/>
        <v>0</v>
      </c>
      <c r="K162" s="409">
        <f t="shared" si="175"/>
        <v>0</v>
      </c>
      <c r="L162" s="410">
        <f t="shared" si="176"/>
        <v>0</v>
      </c>
      <c r="M162" s="410">
        <f t="shared" si="177"/>
        <v>257.76747185420976</v>
      </c>
      <c r="N162" s="410">
        <f t="shared" si="178"/>
        <v>0</v>
      </c>
      <c r="O162" s="410">
        <f t="shared" si="179"/>
        <v>0</v>
      </c>
      <c r="P162" s="410">
        <f t="shared" si="180"/>
        <v>48.133188160484806</v>
      </c>
      <c r="Q162" s="410">
        <f t="shared" si="181"/>
        <v>28.197353684713956</v>
      </c>
      <c r="R162" s="410">
        <f t="shared" si="182"/>
        <v>0</v>
      </c>
      <c r="S162" s="410">
        <f t="shared" si="183"/>
        <v>63.051537806236425</v>
      </c>
      <c r="T162" s="410">
        <f t="shared" si="184"/>
        <v>0</v>
      </c>
      <c r="U162" s="410">
        <f t="shared" si="185"/>
        <v>0</v>
      </c>
      <c r="V162" s="410">
        <f t="shared" si="186"/>
        <v>15.639359432030952</v>
      </c>
      <c r="W162" s="410">
        <f t="shared" si="187"/>
        <v>0</v>
      </c>
      <c r="X162" s="410">
        <f t="shared" si="188"/>
        <v>0</v>
      </c>
      <c r="Y162" s="410">
        <f t="shared" si="189"/>
        <v>0</v>
      </c>
      <c r="Z162" s="410">
        <f t="shared" si="190"/>
        <v>0</v>
      </c>
      <c r="AA162" s="410">
        <f t="shared" si="190"/>
        <v>0</v>
      </c>
      <c r="AB162" s="410">
        <f t="shared" si="190"/>
        <v>1.1997497865581862E-2</v>
      </c>
      <c r="AC162" s="410">
        <f t="shared" si="190"/>
        <v>0</v>
      </c>
      <c r="AD162" s="410">
        <f t="shared" si="190"/>
        <v>88.65703359756337</v>
      </c>
      <c r="AE162" s="408">
        <f t="shared" si="190"/>
        <v>1098.5420579668951</v>
      </c>
      <c r="AF162" s="409">
        <f t="shared" si="190"/>
        <v>0</v>
      </c>
      <c r="AG162" s="409">
        <f t="shared" si="190"/>
        <v>0</v>
      </c>
      <c r="AH162" s="409">
        <f t="shared" si="190"/>
        <v>0</v>
      </c>
      <c r="AI162" s="410">
        <f t="shared" si="190"/>
        <v>0</v>
      </c>
      <c r="AJ162" s="410">
        <f t="shared" si="191"/>
        <v>257.76747185420976</v>
      </c>
      <c r="AK162" s="410">
        <f t="shared" si="191"/>
        <v>0</v>
      </c>
      <c r="AL162" s="410">
        <f t="shared" si="191"/>
        <v>0</v>
      </c>
      <c r="AM162" s="410">
        <f t="shared" si="191"/>
        <v>48.133188160484806</v>
      </c>
      <c r="AN162" s="410">
        <f t="shared" si="191"/>
        <v>28.197353684713956</v>
      </c>
      <c r="AO162" s="410">
        <f t="shared" si="191"/>
        <v>0</v>
      </c>
      <c r="AP162" s="410">
        <f t="shared" si="191"/>
        <v>63.051537806236425</v>
      </c>
      <c r="AQ162" s="410">
        <f t="shared" si="191"/>
        <v>0</v>
      </c>
      <c r="AR162" s="410">
        <f t="shared" si="191"/>
        <v>0</v>
      </c>
      <c r="AS162" s="410">
        <f t="shared" si="191"/>
        <v>15.639359432030952</v>
      </c>
      <c r="AT162" s="410">
        <f t="shared" si="191"/>
        <v>0</v>
      </c>
      <c r="AU162" s="410">
        <f t="shared" si="191"/>
        <v>0</v>
      </c>
      <c r="AV162" s="411">
        <f t="shared" si="191"/>
        <v>0</v>
      </c>
    </row>
    <row r="163" spans="2:48" s="192" customFormat="1" ht="12.75" customHeight="1" x14ac:dyDescent="0.2">
      <c r="B163" s="163" t="s">
        <v>349</v>
      </c>
      <c r="C163" s="592" t="s">
        <v>350</v>
      </c>
      <c r="D163" s="582"/>
      <c r="E163" s="582"/>
      <c r="F163" s="642"/>
      <c r="G163" s="233">
        <f>'Priedas 5'!$K$156</f>
        <v>1600</v>
      </c>
      <c r="H163" s="408">
        <f t="shared" si="172"/>
        <v>1098.5420579668951</v>
      </c>
      <c r="I163" s="409">
        <f t="shared" si="173"/>
        <v>0</v>
      </c>
      <c r="J163" s="409">
        <f t="shared" si="174"/>
        <v>0</v>
      </c>
      <c r="K163" s="409">
        <f t="shared" si="175"/>
        <v>0</v>
      </c>
      <c r="L163" s="410">
        <f t="shared" si="176"/>
        <v>0</v>
      </c>
      <c r="M163" s="410">
        <f t="shared" si="177"/>
        <v>257.76747185420976</v>
      </c>
      <c r="N163" s="410">
        <f t="shared" si="178"/>
        <v>0</v>
      </c>
      <c r="O163" s="410">
        <f t="shared" si="179"/>
        <v>0</v>
      </c>
      <c r="P163" s="410">
        <f t="shared" si="180"/>
        <v>48.133188160484806</v>
      </c>
      <c r="Q163" s="410">
        <f t="shared" si="181"/>
        <v>28.197353684713956</v>
      </c>
      <c r="R163" s="410">
        <f t="shared" si="182"/>
        <v>0</v>
      </c>
      <c r="S163" s="410">
        <f t="shared" si="183"/>
        <v>63.051537806236425</v>
      </c>
      <c r="T163" s="410">
        <f t="shared" si="184"/>
        <v>0</v>
      </c>
      <c r="U163" s="410">
        <f t="shared" si="185"/>
        <v>0</v>
      </c>
      <c r="V163" s="410">
        <f t="shared" si="186"/>
        <v>15.639359432030952</v>
      </c>
      <c r="W163" s="410">
        <f t="shared" si="187"/>
        <v>0</v>
      </c>
      <c r="X163" s="410">
        <f t="shared" si="188"/>
        <v>0</v>
      </c>
      <c r="Y163" s="410">
        <f t="shared" si="189"/>
        <v>0</v>
      </c>
      <c r="Z163" s="410">
        <f t="shared" si="190"/>
        <v>0</v>
      </c>
      <c r="AA163" s="410">
        <f t="shared" si="190"/>
        <v>0</v>
      </c>
      <c r="AB163" s="410">
        <f t="shared" si="190"/>
        <v>1.1997497865581862E-2</v>
      </c>
      <c r="AC163" s="410">
        <f t="shared" si="190"/>
        <v>0</v>
      </c>
      <c r="AD163" s="410">
        <f t="shared" si="190"/>
        <v>88.65703359756337</v>
      </c>
      <c r="AE163" s="408">
        <f t="shared" si="190"/>
        <v>1098.5420579668951</v>
      </c>
      <c r="AF163" s="409">
        <f t="shared" si="190"/>
        <v>0</v>
      </c>
      <c r="AG163" s="409">
        <f t="shared" si="190"/>
        <v>0</v>
      </c>
      <c r="AH163" s="409">
        <f t="shared" si="190"/>
        <v>0</v>
      </c>
      <c r="AI163" s="410">
        <f t="shared" si="190"/>
        <v>0</v>
      </c>
      <c r="AJ163" s="410">
        <f t="shared" si="191"/>
        <v>257.76747185420976</v>
      </c>
      <c r="AK163" s="410">
        <f t="shared" si="191"/>
        <v>0</v>
      </c>
      <c r="AL163" s="410">
        <f t="shared" si="191"/>
        <v>0</v>
      </c>
      <c r="AM163" s="410">
        <f t="shared" si="191"/>
        <v>48.133188160484806</v>
      </c>
      <c r="AN163" s="410">
        <f t="shared" si="191"/>
        <v>28.197353684713956</v>
      </c>
      <c r="AO163" s="410">
        <f t="shared" si="191"/>
        <v>0</v>
      </c>
      <c r="AP163" s="410">
        <f t="shared" si="191"/>
        <v>63.051537806236425</v>
      </c>
      <c r="AQ163" s="410">
        <f t="shared" si="191"/>
        <v>0</v>
      </c>
      <c r="AR163" s="410">
        <f t="shared" si="191"/>
        <v>0</v>
      </c>
      <c r="AS163" s="410">
        <f t="shared" si="191"/>
        <v>15.639359432030952</v>
      </c>
      <c r="AT163" s="410">
        <f t="shared" si="191"/>
        <v>0</v>
      </c>
      <c r="AU163" s="410">
        <f t="shared" si="191"/>
        <v>0</v>
      </c>
      <c r="AV163" s="411">
        <f t="shared" si="191"/>
        <v>0</v>
      </c>
    </row>
    <row r="164" spans="2:48" s="192" customFormat="1" ht="12.75" customHeight="1" x14ac:dyDescent="0.2">
      <c r="B164" s="163" t="s">
        <v>351</v>
      </c>
      <c r="C164" s="592" t="s">
        <v>352</v>
      </c>
      <c r="D164" s="582"/>
      <c r="E164" s="582"/>
      <c r="F164" s="642"/>
      <c r="G164" s="233">
        <f>'Priedas 5'!$K$157</f>
        <v>0</v>
      </c>
      <c r="H164" s="408">
        <f t="shared" si="172"/>
        <v>0</v>
      </c>
      <c r="I164" s="409">
        <f t="shared" si="173"/>
        <v>0</v>
      </c>
      <c r="J164" s="409">
        <f t="shared" si="174"/>
        <v>0</v>
      </c>
      <c r="K164" s="409">
        <f t="shared" si="175"/>
        <v>0</v>
      </c>
      <c r="L164" s="410">
        <f t="shared" si="176"/>
        <v>0</v>
      </c>
      <c r="M164" s="410">
        <f t="shared" si="177"/>
        <v>0</v>
      </c>
      <c r="N164" s="410">
        <f t="shared" si="178"/>
        <v>0</v>
      </c>
      <c r="O164" s="410">
        <f t="shared" si="179"/>
        <v>0</v>
      </c>
      <c r="P164" s="410">
        <f t="shared" si="180"/>
        <v>0</v>
      </c>
      <c r="Q164" s="410">
        <f t="shared" si="181"/>
        <v>0</v>
      </c>
      <c r="R164" s="410">
        <f t="shared" si="182"/>
        <v>0</v>
      </c>
      <c r="S164" s="410">
        <f t="shared" si="183"/>
        <v>0</v>
      </c>
      <c r="T164" s="410">
        <f t="shared" si="184"/>
        <v>0</v>
      </c>
      <c r="U164" s="410">
        <f t="shared" si="185"/>
        <v>0</v>
      </c>
      <c r="V164" s="410">
        <f t="shared" si="186"/>
        <v>0</v>
      </c>
      <c r="W164" s="410">
        <f t="shared" si="187"/>
        <v>0</v>
      </c>
      <c r="X164" s="410">
        <f t="shared" si="188"/>
        <v>0</v>
      </c>
      <c r="Y164" s="410">
        <f t="shared" si="189"/>
        <v>0</v>
      </c>
      <c r="Z164" s="410">
        <f t="shared" si="190"/>
        <v>0</v>
      </c>
      <c r="AA164" s="410">
        <f t="shared" si="190"/>
        <v>0</v>
      </c>
      <c r="AB164" s="410">
        <f t="shared" si="190"/>
        <v>0</v>
      </c>
      <c r="AC164" s="410">
        <f t="shared" si="190"/>
        <v>0</v>
      </c>
      <c r="AD164" s="410">
        <f t="shared" si="190"/>
        <v>0</v>
      </c>
      <c r="AE164" s="408">
        <f t="shared" si="190"/>
        <v>0</v>
      </c>
      <c r="AF164" s="409">
        <f t="shared" si="190"/>
        <v>0</v>
      </c>
      <c r="AG164" s="409">
        <f t="shared" si="190"/>
        <v>0</v>
      </c>
      <c r="AH164" s="409">
        <f t="shared" si="190"/>
        <v>0</v>
      </c>
      <c r="AI164" s="410">
        <f t="shared" si="190"/>
        <v>0</v>
      </c>
      <c r="AJ164" s="410">
        <f t="shared" si="191"/>
        <v>0</v>
      </c>
      <c r="AK164" s="410">
        <f t="shared" si="191"/>
        <v>0</v>
      </c>
      <c r="AL164" s="410">
        <f t="shared" si="191"/>
        <v>0</v>
      </c>
      <c r="AM164" s="410">
        <f t="shared" si="191"/>
        <v>0</v>
      </c>
      <c r="AN164" s="410">
        <f t="shared" si="191"/>
        <v>0</v>
      </c>
      <c r="AO164" s="410">
        <f t="shared" si="191"/>
        <v>0</v>
      </c>
      <c r="AP164" s="410">
        <f t="shared" si="191"/>
        <v>0</v>
      </c>
      <c r="AQ164" s="410">
        <f t="shared" si="191"/>
        <v>0</v>
      </c>
      <c r="AR164" s="410">
        <f t="shared" si="191"/>
        <v>0</v>
      </c>
      <c r="AS164" s="410">
        <f t="shared" si="191"/>
        <v>0</v>
      </c>
      <c r="AT164" s="410">
        <f t="shared" si="191"/>
        <v>0</v>
      </c>
      <c r="AU164" s="410">
        <f t="shared" si="191"/>
        <v>0</v>
      </c>
      <c r="AV164" s="411">
        <f t="shared" si="191"/>
        <v>0</v>
      </c>
    </row>
    <row r="165" spans="2:48" s="192" customFormat="1" ht="12.75" customHeight="1" x14ac:dyDescent="0.2">
      <c r="B165" s="163" t="s">
        <v>353</v>
      </c>
      <c r="C165" s="592" t="s">
        <v>354</v>
      </c>
      <c r="D165" s="582"/>
      <c r="E165" s="582"/>
      <c r="F165" s="642"/>
      <c r="G165" s="233">
        <f>'Priedas 5'!$K$158</f>
        <v>0</v>
      </c>
      <c r="H165" s="408">
        <f t="shared" si="172"/>
        <v>0</v>
      </c>
      <c r="I165" s="409">
        <f t="shared" si="173"/>
        <v>0</v>
      </c>
      <c r="J165" s="409">
        <f t="shared" si="174"/>
        <v>0</v>
      </c>
      <c r="K165" s="409">
        <f t="shared" si="175"/>
        <v>0</v>
      </c>
      <c r="L165" s="410">
        <f t="shared" si="176"/>
        <v>0</v>
      </c>
      <c r="M165" s="410">
        <f t="shared" si="177"/>
        <v>0</v>
      </c>
      <c r="N165" s="410">
        <f t="shared" si="178"/>
        <v>0</v>
      </c>
      <c r="O165" s="410">
        <f t="shared" si="179"/>
        <v>0</v>
      </c>
      <c r="P165" s="410">
        <f t="shared" si="180"/>
        <v>0</v>
      </c>
      <c r="Q165" s="410">
        <f t="shared" si="181"/>
        <v>0</v>
      </c>
      <c r="R165" s="410">
        <f t="shared" si="182"/>
        <v>0</v>
      </c>
      <c r="S165" s="410">
        <f t="shared" si="183"/>
        <v>0</v>
      </c>
      <c r="T165" s="410">
        <f t="shared" si="184"/>
        <v>0</v>
      </c>
      <c r="U165" s="410">
        <f t="shared" si="185"/>
        <v>0</v>
      </c>
      <c r="V165" s="410">
        <f t="shared" si="186"/>
        <v>0</v>
      </c>
      <c r="W165" s="410">
        <f t="shared" si="187"/>
        <v>0</v>
      </c>
      <c r="X165" s="410">
        <f t="shared" si="188"/>
        <v>0</v>
      </c>
      <c r="Y165" s="410">
        <f t="shared" si="189"/>
        <v>0</v>
      </c>
      <c r="Z165" s="410">
        <f t="shared" si="190"/>
        <v>0</v>
      </c>
      <c r="AA165" s="410">
        <f t="shared" si="190"/>
        <v>0</v>
      </c>
      <c r="AB165" s="410">
        <f t="shared" si="190"/>
        <v>0</v>
      </c>
      <c r="AC165" s="410">
        <f t="shared" si="190"/>
        <v>0</v>
      </c>
      <c r="AD165" s="410">
        <f t="shared" si="190"/>
        <v>0</v>
      </c>
      <c r="AE165" s="408">
        <f t="shared" si="190"/>
        <v>0</v>
      </c>
      <c r="AF165" s="409">
        <f t="shared" si="190"/>
        <v>0</v>
      </c>
      <c r="AG165" s="409">
        <f t="shared" si="190"/>
        <v>0</v>
      </c>
      <c r="AH165" s="409">
        <f t="shared" si="190"/>
        <v>0</v>
      </c>
      <c r="AI165" s="410">
        <f t="shared" si="190"/>
        <v>0</v>
      </c>
      <c r="AJ165" s="410">
        <f t="shared" si="191"/>
        <v>0</v>
      </c>
      <c r="AK165" s="410">
        <f t="shared" si="191"/>
        <v>0</v>
      </c>
      <c r="AL165" s="410">
        <f t="shared" si="191"/>
        <v>0</v>
      </c>
      <c r="AM165" s="410">
        <f t="shared" si="191"/>
        <v>0</v>
      </c>
      <c r="AN165" s="410">
        <f t="shared" si="191"/>
        <v>0</v>
      </c>
      <c r="AO165" s="410">
        <f t="shared" si="191"/>
        <v>0</v>
      </c>
      <c r="AP165" s="410">
        <f t="shared" si="191"/>
        <v>0</v>
      </c>
      <c r="AQ165" s="410">
        <f t="shared" si="191"/>
        <v>0</v>
      </c>
      <c r="AR165" s="410">
        <f t="shared" si="191"/>
        <v>0</v>
      </c>
      <c r="AS165" s="410">
        <f t="shared" si="191"/>
        <v>0</v>
      </c>
      <c r="AT165" s="410">
        <f t="shared" si="191"/>
        <v>0</v>
      </c>
      <c r="AU165" s="410">
        <f t="shared" si="191"/>
        <v>0</v>
      </c>
      <c r="AV165" s="411">
        <f t="shared" si="191"/>
        <v>0</v>
      </c>
    </row>
    <row r="166" spans="2:48" s="192" customFormat="1" ht="12.75" customHeight="1" x14ac:dyDescent="0.2">
      <c r="B166" s="163" t="s">
        <v>355</v>
      </c>
      <c r="C166" s="592" t="s">
        <v>356</v>
      </c>
      <c r="D166" s="582"/>
      <c r="E166" s="582"/>
      <c r="F166" s="642"/>
      <c r="G166" s="233">
        <f>'Priedas 5'!$K$159</f>
        <v>0</v>
      </c>
      <c r="H166" s="408">
        <f t="shared" si="172"/>
        <v>0</v>
      </c>
      <c r="I166" s="409">
        <f t="shared" si="173"/>
        <v>0</v>
      </c>
      <c r="J166" s="409">
        <f t="shared" si="174"/>
        <v>0</v>
      </c>
      <c r="K166" s="409">
        <f t="shared" si="175"/>
        <v>0</v>
      </c>
      <c r="L166" s="410">
        <f t="shared" si="176"/>
        <v>0</v>
      </c>
      <c r="M166" s="410">
        <f t="shared" si="177"/>
        <v>0</v>
      </c>
      <c r="N166" s="410">
        <f t="shared" si="178"/>
        <v>0</v>
      </c>
      <c r="O166" s="410">
        <f t="shared" si="179"/>
        <v>0</v>
      </c>
      <c r="P166" s="410">
        <f t="shared" si="180"/>
        <v>0</v>
      </c>
      <c r="Q166" s="410">
        <f t="shared" si="181"/>
        <v>0</v>
      </c>
      <c r="R166" s="410">
        <f t="shared" si="182"/>
        <v>0</v>
      </c>
      <c r="S166" s="410">
        <f t="shared" si="183"/>
        <v>0</v>
      </c>
      <c r="T166" s="410">
        <f t="shared" si="184"/>
        <v>0</v>
      </c>
      <c r="U166" s="410">
        <f t="shared" si="185"/>
        <v>0</v>
      </c>
      <c r="V166" s="410">
        <f t="shared" si="186"/>
        <v>0</v>
      </c>
      <c r="W166" s="410">
        <f t="shared" si="187"/>
        <v>0</v>
      </c>
      <c r="X166" s="410">
        <f t="shared" si="188"/>
        <v>0</v>
      </c>
      <c r="Y166" s="410">
        <f t="shared" si="189"/>
        <v>0</v>
      </c>
      <c r="Z166" s="410">
        <f t="shared" si="190"/>
        <v>0</v>
      </c>
      <c r="AA166" s="410">
        <f t="shared" si="190"/>
        <v>0</v>
      </c>
      <c r="AB166" s="410">
        <f t="shared" si="190"/>
        <v>0</v>
      </c>
      <c r="AC166" s="410">
        <f t="shared" si="190"/>
        <v>0</v>
      </c>
      <c r="AD166" s="410">
        <f t="shared" si="190"/>
        <v>0</v>
      </c>
      <c r="AE166" s="408">
        <f t="shared" si="190"/>
        <v>0</v>
      </c>
      <c r="AF166" s="409">
        <f t="shared" si="190"/>
        <v>0</v>
      </c>
      <c r="AG166" s="409">
        <f t="shared" si="190"/>
        <v>0</v>
      </c>
      <c r="AH166" s="409">
        <f t="shared" si="190"/>
        <v>0</v>
      </c>
      <c r="AI166" s="410">
        <f t="shared" si="190"/>
        <v>0</v>
      </c>
      <c r="AJ166" s="410">
        <f t="shared" si="191"/>
        <v>0</v>
      </c>
      <c r="AK166" s="410">
        <f t="shared" si="191"/>
        <v>0</v>
      </c>
      <c r="AL166" s="410">
        <f t="shared" si="191"/>
        <v>0</v>
      </c>
      <c r="AM166" s="410">
        <f t="shared" si="191"/>
        <v>0</v>
      </c>
      <c r="AN166" s="410">
        <f t="shared" si="191"/>
        <v>0</v>
      </c>
      <c r="AO166" s="410">
        <f t="shared" si="191"/>
        <v>0</v>
      </c>
      <c r="AP166" s="410">
        <f t="shared" si="191"/>
        <v>0</v>
      </c>
      <c r="AQ166" s="410">
        <f t="shared" si="191"/>
        <v>0</v>
      </c>
      <c r="AR166" s="410">
        <f t="shared" si="191"/>
        <v>0</v>
      </c>
      <c r="AS166" s="410">
        <f t="shared" si="191"/>
        <v>0</v>
      </c>
      <c r="AT166" s="410">
        <f t="shared" si="191"/>
        <v>0</v>
      </c>
      <c r="AU166" s="410">
        <f t="shared" si="191"/>
        <v>0</v>
      </c>
      <c r="AV166" s="411">
        <f t="shared" si="191"/>
        <v>0</v>
      </c>
    </row>
    <row r="167" spans="2:48" s="192" customFormat="1" ht="12.75" customHeight="1" x14ac:dyDescent="0.2">
      <c r="B167" s="163" t="s">
        <v>357</v>
      </c>
      <c r="C167" s="592" t="s">
        <v>358</v>
      </c>
      <c r="D167" s="582"/>
      <c r="E167" s="582"/>
      <c r="F167" s="642"/>
      <c r="G167" s="233">
        <f>'Priedas 5'!$K$160</f>
        <v>0</v>
      </c>
      <c r="H167" s="408">
        <f t="shared" si="172"/>
        <v>0</v>
      </c>
      <c r="I167" s="409">
        <f t="shared" si="173"/>
        <v>0</v>
      </c>
      <c r="J167" s="409">
        <f t="shared" si="174"/>
        <v>0</v>
      </c>
      <c r="K167" s="409">
        <f t="shared" si="175"/>
        <v>0</v>
      </c>
      <c r="L167" s="410">
        <f t="shared" si="176"/>
        <v>0</v>
      </c>
      <c r="M167" s="410">
        <f t="shared" si="177"/>
        <v>0</v>
      </c>
      <c r="N167" s="410">
        <f t="shared" si="178"/>
        <v>0</v>
      </c>
      <c r="O167" s="410">
        <f t="shared" si="179"/>
        <v>0</v>
      </c>
      <c r="P167" s="410">
        <f t="shared" si="180"/>
        <v>0</v>
      </c>
      <c r="Q167" s="410">
        <f t="shared" si="181"/>
        <v>0</v>
      </c>
      <c r="R167" s="410">
        <f t="shared" si="182"/>
        <v>0</v>
      </c>
      <c r="S167" s="410">
        <f t="shared" si="183"/>
        <v>0</v>
      </c>
      <c r="T167" s="410">
        <f t="shared" si="184"/>
        <v>0</v>
      </c>
      <c r="U167" s="410">
        <f t="shared" si="185"/>
        <v>0</v>
      </c>
      <c r="V167" s="410">
        <f t="shared" si="186"/>
        <v>0</v>
      </c>
      <c r="W167" s="410">
        <f t="shared" si="187"/>
        <v>0</v>
      </c>
      <c r="X167" s="410">
        <f t="shared" si="188"/>
        <v>0</v>
      </c>
      <c r="Y167" s="410">
        <f t="shared" si="189"/>
        <v>0</v>
      </c>
      <c r="Z167" s="410">
        <f t="shared" si="190"/>
        <v>0</v>
      </c>
      <c r="AA167" s="410">
        <f t="shared" si="190"/>
        <v>0</v>
      </c>
      <c r="AB167" s="410">
        <f t="shared" si="190"/>
        <v>0</v>
      </c>
      <c r="AC167" s="410">
        <f t="shared" si="190"/>
        <v>0</v>
      </c>
      <c r="AD167" s="410">
        <f t="shared" si="190"/>
        <v>0</v>
      </c>
      <c r="AE167" s="408">
        <f t="shared" si="190"/>
        <v>0</v>
      </c>
      <c r="AF167" s="409">
        <f t="shared" si="190"/>
        <v>0</v>
      </c>
      <c r="AG167" s="409">
        <f t="shared" si="190"/>
        <v>0</v>
      </c>
      <c r="AH167" s="409">
        <f t="shared" si="190"/>
        <v>0</v>
      </c>
      <c r="AI167" s="410">
        <f t="shared" si="190"/>
        <v>0</v>
      </c>
      <c r="AJ167" s="410">
        <f t="shared" si="191"/>
        <v>0</v>
      </c>
      <c r="AK167" s="410">
        <f t="shared" si="191"/>
        <v>0</v>
      </c>
      <c r="AL167" s="410">
        <f t="shared" si="191"/>
        <v>0</v>
      </c>
      <c r="AM167" s="410">
        <f t="shared" si="191"/>
        <v>0</v>
      </c>
      <c r="AN167" s="410">
        <f t="shared" si="191"/>
        <v>0</v>
      </c>
      <c r="AO167" s="410">
        <f t="shared" si="191"/>
        <v>0</v>
      </c>
      <c r="AP167" s="410">
        <f t="shared" si="191"/>
        <v>0</v>
      </c>
      <c r="AQ167" s="410">
        <f t="shared" si="191"/>
        <v>0</v>
      </c>
      <c r="AR167" s="410">
        <f t="shared" si="191"/>
        <v>0</v>
      </c>
      <c r="AS167" s="410">
        <f t="shared" si="191"/>
        <v>0</v>
      </c>
      <c r="AT167" s="410">
        <f t="shared" si="191"/>
        <v>0</v>
      </c>
      <c r="AU167" s="410">
        <f t="shared" si="191"/>
        <v>0</v>
      </c>
      <c r="AV167" s="411">
        <f t="shared" si="191"/>
        <v>0</v>
      </c>
    </row>
    <row r="168" spans="2:48" s="192" customFormat="1" ht="12.75" customHeight="1" x14ac:dyDescent="0.2">
      <c r="B168" s="163" t="s">
        <v>359</v>
      </c>
      <c r="C168" s="592" t="s">
        <v>360</v>
      </c>
      <c r="D168" s="582"/>
      <c r="E168" s="582"/>
      <c r="F168" s="642"/>
      <c r="G168" s="233">
        <f>'Priedas 5'!$K$161</f>
        <v>0</v>
      </c>
      <c r="H168" s="408">
        <f t="shared" si="172"/>
        <v>0</v>
      </c>
      <c r="I168" s="409">
        <f t="shared" si="173"/>
        <v>0</v>
      </c>
      <c r="J168" s="409">
        <f t="shared" si="174"/>
        <v>0</v>
      </c>
      <c r="K168" s="409">
        <f t="shared" si="175"/>
        <v>0</v>
      </c>
      <c r="L168" s="410">
        <f t="shared" si="176"/>
        <v>0</v>
      </c>
      <c r="M168" s="410">
        <f t="shared" si="177"/>
        <v>0</v>
      </c>
      <c r="N168" s="410">
        <f t="shared" si="178"/>
        <v>0</v>
      </c>
      <c r="O168" s="410">
        <f t="shared" si="179"/>
        <v>0</v>
      </c>
      <c r="P168" s="410">
        <f t="shared" si="180"/>
        <v>0</v>
      </c>
      <c r="Q168" s="410">
        <f t="shared" si="181"/>
        <v>0</v>
      </c>
      <c r="R168" s="410">
        <f t="shared" si="182"/>
        <v>0</v>
      </c>
      <c r="S168" s="410">
        <f t="shared" si="183"/>
        <v>0</v>
      </c>
      <c r="T168" s="410">
        <f t="shared" si="184"/>
        <v>0</v>
      </c>
      <c r="U168" s="410">
        <f t="shared" si="185"/>
        <v>0</v>
      </c>
      <c r="V168" s="410">
        <f t="shared" si="186"/>
        <v>0</v>
      </c>
      <c r="W168" s="410">
        <f t="shared" si="187"/>
        <v>0</v>
      </c>
      <c r="X168" s="410">
        <f t="shared" si="188"/>
        <v>0</v>
      </c>
      <c r="Y168" s="410">
        <f t="shared" si="189"/>
        <v>0</v>
      </c>
      <c r="Z168" s="410">
        <f t="shared" si="190"/>
        <v>0</v>
      </c>
      <c r="AA168" s="410">
        <f t="shared" si="190"/>
        <v>0</v>
      </c>
      <c r="AB168" s="410">
        <f t="shared" si="190"/>
        <v>0</v>
      </c>
      <c r="AC168" s="410">
        <f t="shared" si="190"/>
        <v>0</v>
      </c>
      <c r="AD168" s="410">
        <f t="shared" si="190"/>
        <v>0</v>
      </c>
      <c r="AE168" s="408">
        <f t="shared" si="190"/>
        <v>0</v>
      </c>
      <c r="AF168" s="409">
        <f t="shared" si="190"/>
        <v>0</v>
      </c>
      <c r="AG168" s="409">
        <f t="shared" si="190"/>
        <v>0</v>
      </c>
      <c r="AH168" s="409">
        <f t="shared" si="190"/>
        <v>0</v>
      </c>
      <c r="AI168" s="410">
        <f t="shared" si="190"/>
        <v>0</v>
      </c>
      <c r="AJ168" s="410">
        <f t="shared" si="191"/>
        <v>0</v>
      </c>
      <c r="AK168" s="410">
        <f t="shared" si="191"/>
        <v>0</v>
      </c>
      <c r="AL168" s="410">
        <f t="shared" si="191"/>
        <v>0</v>
      </c>
      <c r="AM168" s="410">
        <f t="shared" si="191"/>
        <v>0</v>
      </c>
      <c r="AN168" s="410">
        <f t="shared" si="191"/>
        <v>0</v>
      </c>
      <c r="AO168" s="410">
        <f t="shared" si="191"/>
        <v>0</v>
      </c>
      <c r="AP168" s="410">
        <f t="shared" si="191"/>
        <v>0</v>
      </c>
      <c r="AQ168" s="410">
        <f t="shared" si="191"/>
        <v>0</v>
      </c>
      <c r="AR168" s="410">
        <f t="shared" si="191"/>
        <v>0</v>
      </c>
      <c r="AS168" s="410">
        <f t="shared" si="191"/>
        <v>0</v>
      </c>
      <c r="AT168" s="410">
        <f t="shared" si="191"/>
        <v>0</v>
      </c>
      <c r="AU168" s="410">
        <f t="shared" si="191"/>
        <v>0</v>
      </c>
      <c r="AV168" s="411">
        <f t="shared" si="191"/>
        <v>0</v>
      </c>
    </row>
    <row r="169" spans="2:48" s="192" customFormat="1" ht="13.5" customHeight="1" x14ac:dyDescent="0.2">
      <c r="B169" s="163" t="s">
        <v>361</v>
      </c>
      <c r="C169" s="582" t="s">
        <v>362</v>
      </c>
      <c r="D169" s="582"/>
      <c r="E169" s="582"/>
      <c r="F169" s="583"/>
      <c r="G169" s="233">
        <f>'Priedas 5'!$K$162</f>
        <v>0</v>
      </c>
      <c r="H169" s="408">
        <f t="shared" si="172"/>
        <v>0</v>
      </c>
      <c r="I169" s="409">
        <f t="shared" si="173"/>
        <v>0</v>
      </c>
      <c r="J169" s="409">
        <f t="shared" si="174"/>
        <v>0</v>
      </c>
      <c r="K169" s="409">
        <f t="shared" si="175"/>
        <v>0</v>
      </c>
      <c r="L169" s="410">
        <f t="shared" si="176"/>
        <v>0</v>
      </c>
      <c r="M169" s="410">
        <f t="shared" si="177"/>
        <v>0</v>
      </c>
      <c r="N169" s="410">
        <f t="shared" si="178"/>
        <v>0</v>
      </c>
      <c r="O169" s="410">
        <f t="shared" si="179"/>
        <v>0</v>
      </c>
      <c r="P169" s="410">
        <f t="shared" si="180"/>
        <v>0</v>
      </c>
      <c r="Q169" s="410">
        <f t="shared" si="181"/>
        <v>0</v>
      </c>
      <c r="R169" s="410">
        <f t="shared" si="182"/>
        <v>0</v>
      </c>
      <c r="S169" s="410">
        <f t="shared" si="183"/>
        <v>0</v>
      </c>
      <c r="T169" s="410">
        <f t="shared" si="184"/>
        <v>0</v>
      </c>
      <c r="U169" s="410">
        <f t="shared" si="185"/>
        <v>0</v>
      </c>
      <c r="V169" s="410">
        <f t="shared" si="186"/>
        <v>0</v>
      </c>
      <c r="W169" s="410">
        <f t="shared" si="187"/>
        <v>0</v>
      </c>
      <c r="X169" s="410">
        <f t="shared" si="188"/>
        <v>0</v>
      </c>
      <c r="Y169" s="410">
        <f t="shared" si="189"/>
        <v>0</v>
      </c>
      <c r="Z169" s="410">
        <f t="shared" si="190"/>
        <v>0</v>
      </c>
      <c r="AA169" s="410">
        <f t="shared" si="190"/>
        <v>0</v>
      </c>
      <c r="AB169" s="410">
        <f t="shared" si="190"/>
        <v>0</v>
      </c>
      <c r="AC169" s="410">
        <f t="shared" si="190"/>
        <v>0</v>
      </c>
      <c r="AD169" s="410">
        <f t="shared" si="190"/>
        <v>0</v>
      </c>
      <c r="AE169" s="408">
        <f t="shared" si="190"/>
        <v>0</v>
      </c>
      <c r="AF169" s="409">
        <f t="shared" si="190"/>
        <v>0</v>
      </c>
      <c r="AG169" s="409">
        <f t="shared" si="190"/>
        <v>0</v>
      </c>
      <c r="AH169" s="409">
        <f t="shared" si="190"/>
        <v>0</v>
      </c>
      <c r="AI169" s="410">
        <f t="shared" si="190"/>
        <v>0</v>
      </c>
      <c r="AJ169" s="410">
        <f t="shared" si="191"/>
        <v>0</v>
      </c>
      <c r="AK169" s="410">
        <f t="shared" si="191"/>
        <v>0</v>
      </c>
      <c r="AL169" s="410">
        <f t="shared" si="191"/>
        <v>0</v>
      </c>
      <c r="AM169" s="410">
        <f t="shared" si="191"/>
        <v>0</v>
      </c>
      <c r="AN169" s="410">
        <f t="shared" si="191"/>
        <v>0</v>
      </c>
      <c r="AO169" s="410">
        <f t="shared" si="191"/>
        <v>0</v>
      </c>
      <c r="AP169" s="410">
        <f t="shared" si="191"/>
        <v>0</v>
      </c>
      <c r="AQ169" s="410">
        <f t="shared" si="191"/>
        <v>0</v>
      </c>
      <c r="AR169" s="410">
        <f t="shared" si="191"/>
        <v>0</v>
      </c>
      <c r="AS169" s="410">
        <f t="shared" si="191"/>
        <v>0</v>
      </c>
      <c r="AT169" s="410">
        <f t="shared" si="191"/>
        <v>0</v>
      </c>
      <c r="AU169" s="410">
        <f t="shared" si="191"/>
        <v>0</v>
      </c>
      <c r="AV169" s="411">
        <f t="shared" si="191"/>
        <v>0</v>
      </c>
    </row>
    <row r="170" spans="2:48" s="192" customFormat="1" ht="13.5" customHeight="1" x14ac:dyDescent="0.2">
      <c r="B170" s="180" t="s">
        <v>363</v>
      </c>
      <c r="C170" s="582" t="s">
        <v>364</v>
      </c>
      <c r="D170" s="582"/>
      <c r="E170" s="582"/>
      <c r="F170" s="583"/>
      <c r="G170" s="233">
        <f>'Priedas 5'!$K$163</f>
        <v>0</v>
      </c>
      <c r="H170" s="408">
        <f t="shared" si="172"/>
        <v>0</v>
      </c>
      <c r="I170" s="409">
        <f t="shared" si="173"/>
        <v>0</v>
      </c>
      <c r="J170" s="409">
        <f t="shared" si="174"/>
        <v>0</v>
      </c>
      <c r="K170" s="409">
        <f t="shared" si="175"/>
        <v>0</v>
      </c>
      <c r="L170" s="410">
        <f t="shared" si="176"/>
        <v>0</v>
      </c>
      <c r="M170" s="410">
        <f t="shared" si="177"/>
        <v>0</v>
      </c>
      <c r="N170" s="410">
        <f t="shared" si="178"/>
        <v>0</v>
      </c>
      <c r="O170" s="410">
        <f t="shared" si="179"/>
        <v>0</v>
      </c>
      <c r="P170" s="410">
        <f t="shared" si="180"/>
        <v>0</v>
      </c>
      <c r="Q170" s="410">
        <f t="shared" si="181"/>
        <v>0</v>
      </c>
      <c r="R170" s="410">
        <f t="shared" si="182"/>
        <v>0</v>
      </c>
      <c r="S170" s="410">
        <f t="shared" si="183"/>
        <v>0</v>
      </c>
      <c r="T170" s="410">
        <f t="shared" si="184"/>
        <v>0</v>
      </c>
      <c r="U170" s="410">
        <f t="shared" si="185"/>
        <v>0</v>
      </c>
      <c r="V170" s="410">
        <f t="shared" si="186"/>
        <v>0</v>
      </c>
      <c r="W170" s="410">
        <f t="shared" si="187"/>
        <v>0</v>
      </c>
      <c r="X170" s="410">
        <f t="shared" si="188"/>
        <v>0</v>
      </c>
      <c r="Y170" s="410">
        <f t="shared" si="189"/>
        <v>0</v>
      </c>
      <c r="Z170" s="410">
        <f t="shared" ref="Z170:AI175" si="192">IFERROR((Z$18/$G$18)*$G170,"0")</f>
        <v>0</v>
      </c>
      <c r="AA170" s="410">
        <f t="shared" si="192"/>
        <v>0</v>
      </c>
      <c r="AB170" s="410">
        <f t="shared" si="192"/>
        <v>0</v>
      </c>
      <c r="AC170" s="410">
        <f t="shared" si="192"/>
        <v>0</v>
      </c>
      <c r="AD170" s="410">
        <f t="shared" si="192"/>
        <v>0</v>
      </c>
      <c r="AE170" s="408">
        <f t="shared" si="192"/>
        <v>0</v>
      </c>
      <c r="AF170" s="409">
        <f t="shared" si="192"/>
        <v>0</v>
      </c>
      <c r="AG170" s="409">
        <f t="shared" si="192"/>
        <v>0</v>
      </c>
      <c r="AH170" s="409">
        <f t="shared" si="192"/>
        <v>0</v>
      </c>
      <c r="AI170" s="410">
        <f t="shared" si="192"/>
        <v>0</v>
      </c>
      <c r="AJ170" s="410">
        <f t="shared" ref="AJ170:AV175" si="193">IFERROR((AJ$18/$G$18)*$G170,"0")</f>
        <v>0</v>
      </c>
      <c r="AK170" s="410">
        <f t="shared" si="193"/>
        <v>0</v>
      </c>
      <c r="AL170" s="410">
        <f t="shared" si="193"/>
        <v>0</v>
      </c>
      <c r="AM170" s="410">
        <f t="shared" si="193"/>
        <v>0</v>
      </c>
      <c r="AN170" s="410">
        <f t="shared" si="193"/>
        <v>0</v>
      </c>
      <c r="AO170" s="410">
        <f t="shared" si="193"/>
        <v>0</v>
      </c>
      <c r="AP170" s="410">
        <f t="shared" si="193"/>
        <v>0</v>
      </c>
      <c r="AQ170" s="410">
        <f t="shared" si="193"/>
        <v>0</v>
      </c>
      <c r="AR170" s="410">
        <f t="shared" si="193"/>
        <v>0</v>
      </c>
      <c r="AS170" s="410">
        <f t="shared" si="193"/>
        <v>0</v>
      </c>
      <c r="AT170" s="410">
        <f t="shared" si="193"/>
        <v>0</v>
      </c>
      <c r="AU170" s="410">
        <f t="shared" si="193"/>
        <v>0</v>
      </c>
      <c r="AV170" s="411">
        <f t="shared" si="193"/>
        <v>0</v>
      </c>
    </row>
    <row r="171" spans="2:48" s="192" customFormat="1" ht="13.5" customHeight="1" x14ac:dyDescent="0.2">
      <c r="B171" s="180" t="s">
        <v>365</v>
      </c>
      <c r="C171" s="582" t="s">
        <v>366</v>
      </c>
      <c r="D171" s="582"/>
      <c r="E171" s="582"/>
      <c r="F171" s="583"/>
      <c r="G171" s="233">
        <f>'Priedas 5'!$K$164</f>
        <v>0</v>
      </c>
      <c r="H171" s="408">
        <f t="shared" si="172"/>
        <v>0</v>
      </c>
      <c r="I171" s="409">
        <f t="shared" si="173"/>
        <v>0</v>
      </c>
      <c r="J171" s="409">
        <f t="shared" si="174"/>
        <v>0</v>
      </c>
      <c r="K171" s="409">
        <f t="shared" si="175"/>
        <v>0</v>
      </c>
      <c r="L171" s="410">
        <f t="shared" si="176"/>
        <v>0</v>
      </c>
      <c r="M171" s="410">
        <f t="shared" si="177"/>
        <v>0</v>
      </c>
      <c r="N171" s="410">
        <f t="shared" si="178"/>
        <v>0</v>
      </c>
      <c r="O171" s="410">
        <f t="shared" si="179"/>
        <v>0</v>
      </c>
      <c r="P171" s="410">
        <f t="shared" si="180"/>
        <v>0</v>
      </c>
      <c r="Q171" s="410">
        <f t="shared" si="181"/>
        <v>0</v>
      </c>
      <c r="R171" s="410">
        <f t="shared" si="182"/>
        <v>0</v>
      </c>
      <c r="S171" s="410">
        <f t="shared" si="183"/>
        <v>0</v>
      </c>
      <c r="T171" s="410">
        <f t="shared" si="184"/>
        <v>0</v>
      </c>
      <c r="U171" s="410">
        <f t="shared" si="185"/>
        <v>0</v>
      </c>
      <c r="V171" s="410">
        <f t="shared" si="186"/>
        <v>0</v>
      </c>
      <c r="W171" s="410">
        <f t="shared" si="187"/>
        <v>0</v>
      </c>
      <c r="X171" s="410">
        <f t="shared" si="188"/>
        <v>0</v>
      </c>
      <c r="Y171" s="410">
        <f t="shared" si="189"/>
        <v>0</v>
      </c>
      <c r="Z171" s="410">
        <f t="shared" si="192"/>
        <v>0</v>
      </c>
      <c r="AA171" s="410">
        <f t="shared" si="192"/>
        <v>0</v>
      </c>
      <c r="AB171" s="410">
        <f t="shared" si="192"/>
        <v>0</v>
      </c>
      <c r="AC171" s="410">
        <f t="shared" si="192"/>
        <v>0</v>
      </c>
      <c r="AD171" s="410">
        <f t="shared" si="192"/>
        <v>0</v>
      </c>
      <c r="AE171" s="408">
        <f t="shared" si="192"/>
        <v>0</v>
      </c>
      <c r="AF171" s="409">
        <f t="shared" si="192"/>
        <v>0</v>
      </c>
      <c r="AG171" s="409">
        <f t="shared" si="192"/>
        <v>0</v>
      </c>
      <c r="AH171" s="409">
        <f t="shared" si="192"/>
        <v>0</v>
      </c>
      <c r="AI171" s="410">
        <f t="shared" si="192"/>
        <v>0</v>
      </c>
      <c r="AJ171" s="410">
        <f t="shared" si="193"/>
        <v>0</v>
      </c>
      <c r="AK171" s="410">
        <f t="shared" si="193"/>
        <v>0</v>
      </c>
      <c r="AL171" s="410">
        <f t="shared" si="193"/>
        <v>0</v>
      </c>
      <c r="AM171" s="410">
        <f t="shared" si="193"/>
        <v>0</v>
      </c>
      <c r="AN171" s="410">
        <f t="shared" si="193"/>
        <v>0</v>
      </c>
      <c r="AO171" s="410">
        <f t="shared" si="193"/>
        <v>0</v>
      </c>
      <c r="AP171" s="410">
        <f t="shared" si="193"/>
        <v>0</v>
      </c>
      <c r="AQ171" s="410">
        <f t="shared" si="193"/>
        <v>0</v>
      </c>
      <c r="AR171" s="410">
        <f t="shared" si="193"/>
        <v>0</v>
      </c>
      <c r="AS171" s="410">
        <f t="shared" si="193"/>
        <v>0</v>
      </c>
      <c r="AT171" s="410">
        <f t="shared" si="193"/>
        <v>0</v>
      </c>
      <c r="AU171" s="410">
        <f t="shared" si="193"/>
        <v>0</v>
      </c>
      <c r="AV171" s="411">
        <f t="shared" si="193"/>
        <v>0</v>
      </c>
    </row>
    <row r="172" spans="2:48" s="192" customFormat="1" ht="13.5" customHeight="1" x14ac:dyDescent="0.2">
      <c r="B172" s="180" t="s">
        <v>367</v>
      </c>
      <c r="C172" s="582" t="s">
        <v>368</v>
      </c>
      <c r="D172" s="582"/>
      <c r="E172" s="582"/>
      <c r="F172" s="583"/>
      <c r="G172" s="233">
        <f>'Priedas 5'!$K$165</f>
        <v>0</v>
      </c>
      <c r="H172" s="408">
        <f t="shared" si="172"/>
        <v>0</v>
      </c>
      <c r="I172" s="409">
        <f t="shared" si="173"/>
        <v>0</v>
      </c>
      <c r="J172" s="409">
        <f t="shared" si="174"/>
        <v>0</v>
      </c>
      <c r="K172" s="409">
        <f t="shared" si="175"/>
        <v>0</v>
      </c>
      <c r="L172" s="410">
        <f t="shared" si="176"/>
        <v>0</v>
      </c>
      <c r="M172" s="410">
        <f t="shared" si="177"/>
        <v>0</v>
      </c>
      <c r="N172" s="410">
        <f t="shared" si="178"/>
        <v>0</v>
      </c>
      <c r="O172" s="410">
        <f t="shared" si="179"/>
        <v>0</v>
      </c>
      <c r="P172" s="410">
        <f t="shared" si="180"/>
        <v>0</v>
      </c>
      <c r="Q172" s="410">
        <f t="shared" si="181"/>
        <v>0</v>
      </c>
      <c r="R172" s="410">
        <f t="shared" si="182"/>
        <v>0</v>
      </c>
      <c r="S172" s="410">
        <f t="shared" si="183"/>
        <v>0</v>
      </c>
      <c r="T172" s="410">
        <f t="shared" si="184"/>
        <v>0</v>
      </c>
      <c r="U172" s="410">
        <f t="shared" si="185"/>
        <v>0</v>
      </c>
      <c r="V172" s="410">
        <f t="shared" si="186"/>
        <v>0</v>
      </c>
      <c r="W172" s="410">
        <f t="shared" si="187"/>
        <v>0</v>
      </c>
      <c r="X172" s="410">
        <f t="shared" si="188"/>
        <v>0</v>
      </c>
      <c r="Y172" s="410">
        <f t="shared" si="189"/>
        <v>0</v>
      </c>
      <c r="Z172" s="410">
        <f t="shared" si="192"/>
        <v>0</v>
      </c>
      <c r="AA172" s="410">
        <f t="shared" si="192"/>
        <v>0</v>
      </c>
      <c r="AB172" s="410">
        <f t="shared" si="192"/>
        <v>0</v>
      </c>
      <c r="AC172" s="410">
        <f t="shared" si="192"/>
        <v>0</v>
      </c>
      <c r="AD172" s="410">
        <f t="shared" si="192"/>
        <v>0</v>
      </c>
      <c r="AE172" s="408">
        <f t="shared" si="192"/>
        <v>0</v>
      </c>
      <c r="AF172" s="409">
        <f t="shared" si="192"/>
        <v>0</v>
      </c>
      <c r="AG172" s="409">
        <f t="shared" si="192"/>
        <v>0</v>
      </c>
      <c r="AH172" s="409">
        <f t="shared" si="192"/>
        <v>0</v>
      </c>
      <c r="AI172" s="410">
        <f t="shared" si="192"/>
        <v>0</v>
      </c>
      <c r="AJ172" s="410">
        <f t="shared" si="193"/>
        <v>0</v>
      </c>
      <c r="AK172" s="410">
        <f t="shared" si="193"/>
        <v>0</v>
      </c>
      <c r="AL172" s="410">
        <f t="shared" si="193"/>
        <v>0</v>
      </c>
      <c r="AM172" s="410">
        <f t="shared" si="193"/>
        <v>0</v>
      </c>
      <c r="AN172" s="410">
        <f t="shared" si="193"/>
        <v>0</v>
      </c>
      <c r="AO172" s="410">
        <f t="shared" si="193"/>
        <v>0</v>
      </c>
      <c r="AP172" s="410">
        <f t="shared" si="193"/>
        <v>0</v>
      </c>
      <c r="AQ172" s="410">
        <f t="shared" si="193"/>
        <v>0</v>
      </c>
      <c r="AR172" s="410">
        <f t="shared" si="193"/>
        <v>0</v>
      </c>
      <c r="AS172" s="410">
        <f t="shared" si="193"/>
        <v>0</v>
      </c>
      <c r="AT172" s="410">
        <f t="shared" si="193"/>
        <v>0</v>
      </c>
      <c r="AU172" s="410">
        <f t="shared" si="193"/>
        <v>0</v>
      </c>
      <c r="AV172" s="411">
        <f t="shared" si="193"/>
        <v>0</v>
      </c>
    </row>
    <row r="173" spans="2:48" s="192" customFormat="1" ht="13.5" customHeight="1" x14ac:dyDescent="0.2">
      <c r="B173" s="180" t="s">
        <v>369</v>
      </c>
      <c r="C173" s="582" t="s">
        <v>370</v>
      </c>
      <c r="D173" s="582"/>
      <c r="E173" s="582"/>
      <c r="F173" s="583"/>
      <c r="G173" s="233">
        <f>'Priedas 5'!$K$166</f>
        <v>0</v>
      </c>
      <c r="H173" s="408">
        <f t="shared" si="172"/>
        <v>0</v>
      </c>
      <c r="I173" s="409">
        <f t="shared" si="173"/>
        <v>0</v>
      </c>
      <c r="J173" s="409">
        <f t="shared" si="174"/>
        <v>0</v>
      </c>
      <c r="K173" s="409">
        <f t="shared" si="175"/>
        <v>0</v>
      </c>
      <c r="L173" s="410">
        <f t="shared" si="176"/>
        <v>0</v>
      </c>
      <c r="M173" s="410">
        <f t="shared" si="177"/>
        <v>0</v>
      </c>
      <c r="N173" s="410">
        <f t="shared" si="178"/>
        <v>0</v>
      </c>
      <c r="O173" s="410">
        <f t="shared" si="179"/>
        <v>0</v>
      </c>
      <c r="P173" s="410">
        <f t="shared" si="180"/>
        <v>0</v>
      </c>
      <c r="Q173" s="410">
        <f t="shared" si="181"/>
        <v>0</v>
      </c>
      <c r="R173" s="410">
        <f t="shared" si="182"/>
        <v>0</v>
      </c>
      <c r="S173" s="410">
        <f t="shared" si="183"/>
        <v>0</v>
      </c>
      <c r="T173" s="410">
        <f t="shared" si="184"/>
        <v>0</v>
      </c>
      <c r="U173" s="410">
        <f t="shared" si="185"/>
        <v>0</v>
      </c>
      <c r="V173" s="410">
        <f t="shared" si="186"/>
        <v>0</v>
      </c>
      <c r="W173" s="410">
        <f t="shared" si="187"/>
        <v>0</v>
      </c>
      <c r="X173" s="410">
        <f t="shared" si="188"/>
        <v>0</v>
      </c>
      <c r="Y173" s="410">
        <f t="shared" si="189"/>
        <v>0</v>
      </c>
      <c r="Z173" s="410">
        <f t="shared" si="192"/>
        <v>0</v>
      </c>
      <c r="AA173" s="410">
        <f t="shared" si="192"/>
        <v>0</v>
      </c>
      <c r="AB173" s="410">
        <f t="shared" si="192"/>
        <v>0</v>
      </c>
      <c r="AC173" s="410">
        <f t="shared" si="192"/>
        <v>0</v>
      </c>
      <c r="AD173" s="410">
        <f t="shared" si="192"/>
        <v>0</v>
      </c>
      <c r="AE173" s="408">
        <f t="shared" si="192"/>
        <v>0</v>
      </c>
      <c r="AF173" s="409">
        <f t="shared" si="192"/>
        <v>0</v>
      </c>
      <c r="AG173" s="409">
        <f t="shared" si="192"/>
        <v>0</v>
      </c>
      <c r="AH173" s="409">
        <f t="shared" si="192"/>
        <v>0</v>
      </c>
      <c r="AI173" s="410">
        <f t="shared" si="192"/>
        <v>0</v>
      </c>
      <c r="AJ173" s="410">
        <f t="shared" si="193"/>
        <v>0</v>
      </c>
      <c r="AK173" s="410">
        <f t="shared" si="193"/>
        <v>0</v>
      </c>
      <c r="AL173" s="410">
        <f t="shared" si="193"/>
        <v>0</v>
      </c>
      <c r="AM173" s="410">
        <f t="shared" si="193"/>
        <v>0</v>
      </c>
      <c r="AN173" s="410">
        <f t="shared" si="193"/>
        <v>0</v>
      </c>
      <c r="AO173" s="410">
        <f t="shared" si="193"/>
        <v>0</v>
      </c>
      <c r="AP173" s="410">
        <f t="shared" si="193"/>
        <v>0</v>
      </c>
      <c r="AQ173" s="410">
        <f t="shared" si="193"/>
        <v>0</v>
      </c>
      <c r="AR173" s="410">
        <f t="shared" si="193"/>
        <v>0</v>
      </c>
      <c r="AS173" s="410">
        <f t="shared" si="193"/>
        <v>0</v>
      </c>
      <c r="AT173" s="410">
        <f t="shared" si="193"/>
        <v>0</v>
      </c>
      <c r="AU173" s="410">
        <f t="shared" si="193"/>
        <v>0</v>
      </c>
      <c r="AV173" s="411">
        <f t="shared" si="193"/>
        <v>0</v>
      </c>
    </row>
    <row r="174" spans="2:48" s="192" customFormat="1" ht="13.5" customHeight="1" x14ac:dyDescent="0.2">
      <c r="B174" s="180" t="s">
        <v>371</v>
      </c>
      <c r="C174" s="643" t="str">
        <f>'Priedas 5'!$C$167</f>
        <v>Kitos pastoviosios sąnaudos (nurodyti)</v>
      </c>
      <c r="D174" s="643"/>
      <c r="E174" s="643"/>
      <c r="F174" s="644"/>
      <c r="G174" s="247">
        <f>'Priedas 5'!$K$167</f>
        <v>0</v>
      </c>
      <c r="H174" s="420">
        <f t="shared" si="172"/>
        <v>0</v>
      </c>
      <c r="I174" s="421">
        <f t="shared" si="173"/>
        <v>0</v>
      </c>
      <c r="J174" s="410">
        <f t="shared" si="174"/>
        <v>0</v>
      </c>
      <c r="K174" s="409">
        <f t="shared" si="175"/>
        <v>0</v>
      </c>
      <c r="L174" s="410">
        <f t="shared" si="176"/>
        <v>0</v>
      </c>
      <c r="M174" s="410">
        <f t="shared" si="177"/>
        <v>0</v>
      </c>
      <c r="N174" s="410">
        <f t="shared" si="178"/>
        <v>0</v>
      </c>
      <c r="O174" s="410">
        <f t="shared" si="179"/>
        <v>0</v>
      </c>
      <c r="P174" s="410">
        <f t="shared" si="180"/>
        <v>0</v>
      </c>
      <c r="Q174" s="410">
        <f t="shared" si="181"/>
        <v>0</v>
      </c>
      <c r="R174" s="410">
        <f t="shared" si="182"/>
        <v>0</v>
      </c>
      <c r="S174" s="410">
        <f t="shared" si="183"/>
        <v>0</v>
      </c>
      <c r="T174" s="410">
        <f t="shared" si="184"/>
        <v>0</v>
      </c>
      <c r="U174" s="410">
        <f t="shared" si="185"/>
        <v>0</v>
      </c>
      <c r="V174" s="410">
        <f t="shared" si="186"/>
        <v>0</v>
      </c>
      <c r="W174" s="410">
        <f t="shared" si="187"/>
        <v>0</v>
      </c>
      <c r="X174" s="410">
        <f t="shared" si="188"/>
        <v>0</v>
      </c>
      <c r="Y174" s="410">
        <f t="shared" si="189"/>
        <v>0</v>
      </c>
      <c r="Z174" s="410">
        <f t="shared" si="192"/>
        <v>0</v>
      </c>
      <c r="AA174" s="410">
        <f t="shared" si="192"/>
        <v>0</v>
      </c>
      <c r="AB174" s="410">
        <f t="shared" si="192"/>
        <v>0</v>
      </c>
      <c r="AC174" s="410">
        <f t="shared" si="192"/>
        <v>0</v>
      </c>
      <c r="AD174" s="410">
        <f t="shared" si="192"/>
        <v>0</v>
      </c>
      <c r="AE174" s="408">
        <f t="shared" si="192"/>
        <v>0</v>
      </c>
      <c r="AF174" s="409">
        <f t="shared" si="192"/>
        <v>0</v>
      </c>
      <c r="AG174" s="409">
        <f t="shared" si="192"/>
        <v>0</v>
      </c>
      <c r="AH174" s="409">
        <f t="shared" si="192"/>
        <v>0</v>
      </c>
      <c r="AI174" s="410">
        <f t="shared" si="192"/>
        <v>0</v>
      </c>
      <c r="AJ174" s="410">
        <f t="shared" si="193"/>
        <v>0</v>
      </c>
      <c r="AK174" s="410">
        <f t="shared" si="193"/>
        <v>0</v>
      </c>
      <c r="AL174" s="410">
        <f t="shared" si="193"/>
        <v>0</v>
      </c>
      <c r="AM174" s="410">
        <f t="shared" si="193"/>
        <v>0</v>
      </c>
      <c r="AN174" s="410">
        <f t="shared" si="193"/>
        <v>0</v>
      </c>
      <c r="AO174" s="410">
        <f t="shared" si="193"/>
        <v>0</v>
      </c>
      <c r="AP174" s="410">
        <f t="shared" si="193"/>
        <v>0</v>
      </c>
      <c r="AQ174" s="410">
        <f t="shared" si="193"/>
        <v>0</v>
      </c>
      <c r="AR174" s="410">
        <f t="shared" si="193"/>
        <v>0</v>
      </c>
      <c r="AS174" s="410">
        <f t="shared" si="193"/>
        <v>0</v>
      </c>
      <c r="AT174" s="410">
        <f t="shared" si="193"/>
        <v>0</v>
      </c>
      <c r="AU174" s="410">
        <f t="shared" si="193"/>
        <v>0</v>
      </c>
      <c r="AV174" s="411">
        <f t="shared" si="193"/>
        <v>0</v>
      </c>
    </row>
    <row r="175" spans="2:48" s="192" customFormat="1" ht="13.5" customHeight="1" x14ac:dyDescent="0.2">
      <c r="B175" s="180" t="s">
        <v>373</v>
      </c>
      <c r="C175" s="643" t="str">
        <f>'Priedas 5'!$C$168</f>
        <v/>
      </c>
      <c r="D175" s="643"/>
      <c r="E175" s="643"/>
      <c r="F175" s="644"/>
      <c r="G175" s="422">
        <f>'Priedas 5'!$K$168</f>
        <v>0</v>
      </c>
      <c r="H175" s="423">
        <f t="shared" si="172"/>
        <v>0</v>
      </c>
      <c r="I175" s="424">
        <f t="shared" si="173"/>
        <v>0</v>
      </c>
      <c r="J175" s="425">
        <f t="shared" si="174"/>
        <v>0</v>
      </c>
      <c r="K175" s="425">
        <f t="shared" si="175"/>
        <v>0</v>
      </c>
      <c r="L175" s="426">
        <f t="shared" si="176"/>
        <v>0</v>
      </c>
      <c r="M175" s="426">
        <f t="shared" si="177"/>
        <v>0</v>
      </c>
      <c r="N175" s="426">
        <f t="shared" si="178"/>
        <v>0</v>
      </c>
      <c r="O175" s="426">
        <f t="shared" si="179"/>
        <v>0</v>
      </c>
      <c r="P175" s="426">
        <f t="shared" si="180"/>
        <v>0</v>
      </c>
      <c r="Q175" s="426">
        <f t="shared" si="181"/>
        <v>0</v>
      </c>
      <c r="R175" s="426">
        <f t="shared" si="182"/>
        <v>0</v>
      </c>
      <c r="S175" s="426">
        <f t="shared" si="183"/>
        <v>0</v>
      </c>
      <c r="T175" s="426">
        <f t="shared" si="184"/>
        <v>0</v>
      </c>
      <c r="U175" s="426">
        <f t="shared" si="185"/>
        <v>0</v>
      </c>
      <c r="V175" s="426">
        <f t="shared" si="186"/>
        <v>0</v>
      </c>
      <c r="W175" s="426">
        <f t="shared" si="187"/>
        <v>0</v>
      </c>
      <c r="X175" s="426">
        <f t="shared" si="188"/>
        <v>0</v>
      </c>
      <c r="Y175" s="426">
        <f t="shared" si="189"/>
        <v>0</v>
      </c>
      <c r="Z175" s="426">
        <f t="shared" si="192"/>
        <v>0</v>
      </c>
      <c r="AA175" s="426">
        <f t="shared" si="192"/>
        <v>0</v>
      </c>
      <c r="AB175" s="426">
        <f t="shared" si="192"/>
        <v>0</v>
      </c>
      <c r="AC175" s="426">
        <f t="shared" si="192"/>
        <v>0</v>
      </c>
      <c r="AD175" s="426">
        <f t="shared" si="192"/>
        <v>0</v>
      </c>
      <c r="AE175" s="427">
        <f t="shared" si="192"/>
        <v>0</v>
      </c>
      <c r="AF175" s="425">
        <f t="shared" si="192"/>
        <v>0</v>
      </c>
      <c r="AG175" s="425">
        <f t="shared" si="192"/>
        <v>0</v>
      </c>
      <c r="AH175" s="425">
        <f t="shared" si="192"/>
        <v>0</v>
      </c>
      <c r="AI175" s="426">
        <f t="shared" si="192"/>
        <v>0</v>
      </c>
      <c r="AJ175" s="426">
        <f t="shared" si="193"/>
        <v>0</v>
      </c>
      <c r="AK175" s="426">
        <f t="shared" si="193"/>
        <v>0</v>
      </c>
      <c r="AL175" s="426">
        <f t="shared" si="193"/>
        <v>0</v>
      </c>
      <c r="AM175" s="426">
        <f t="shared" si="193"/>
        <v>0</v>
      </c>
      <c r="AN175" s="426">
        <f t="shared" si="193"/>
        <v>0</v>
      </c>
      <c r="AO175" s="426">
        <f t="shared" si="193"/>
        <v>0</v>
      </c>
      <c r="AP175" s="426">
        <f t="shared" si="193"/>
        <v>0</v>
      </c>
      <c r="AQ175" s="426">
        <f t="shared" si="193"/>
        <v>0</v>
      </c>
      <c r="AR175" s="426">
        <f t="shared" si="193"/>
        <v>0</v>
      </c>
      <c r="AS175" s="426">
        <f t="shared" si="193"/>
        <v>0</v>
      </c>
      <c r="AT175" s="426">
        <f t="shared" si="193"/>
        <v>0</v>
      </c>
      <c r="AU175" s="426">
        <f t="shared" si="193"/>
        <v>0</v>
      </c>
      <c r="AV175" s="428">
        <f t="shared" si="193"/>
        <v>0</v>
      </c>
    </row>
    <row r="176" spans="2:48" s="192" customFormat="1" ht="14.25" customHeight="1" x14ac:dyDescent="0.2">
      <c r="B176" s="793" t="s">
        <v>448</v>
      </c>
      <c r="C176" s="705"/>
      <c r="D176" s="705"/>
      <c r="E176" s="705"/>
      <c r="F176" s="794"/>
      <c r="G176" s="254">
        <f t="shared" ref="G176:AV176" si="194">SUM(G159,G156,G145,G132,G126,G118,G105,G78,G50,G42,G38,G34,G31,G22,G19)</f>
        <v>230729.25</v>
      </c>
      <c r="H176" s="255">
        <f t="shared" si="194"/>
        <v>158970.40487056569</v>
      </c>
      <c r="I176" s="255">
        <f t="shared" si="194"/>
        <v>0</v>
      </c>
      <c r="J176" s="255">
        <f t="shared" si="194"/>
        <v>0</v>
      </c>
      <c r="K176" s="255">
        <f t="shared" si="194"/>
        <v>0</v>
      </c>
      <c r="L176" s="256">
        <f t="shared" si="194"/>
        <v>0</v>
      </c>
      <c r="M176" s="256">
        <f t="shared" si="194"/>
        <v>38898.268125337134</v>
      </c>
      <c r="N176" s="256">
        <f t="shared" si="194"/>
        <v>0</v>
      </c>
      <c r="O176" s="256">
        <f t="shared" si="194"/>
        <v>0</v>
      </c>
      <c r="P176" s="256">
        <f t="shared" si="194"/>
        <v>6490.5465315864885</v>
      </c>
      <c r="Q176" s="256">
        <f t="shared" si="194"/>
        <v>3802.2878423932398</v>
      </c>
      <c r="R176" s="256">
        <f t="shared" si="194"/>
        <v>0</v>
      </c>
      <c r="S176" s="256">
        <f t="shared" si="194"/>
        <v>8502.2196878998548</v>
      </c>
      <c r="T176" s="256">
        <f t="shared" si="194"/>
        <v>0</v>
      </c>
      <c r="U176" s="256">
        <f t="shared" si="194"/>
        <v>0</v>
      </c>
      <c r="V176" s="256">
        <f t="shared" si="194"/>
        <v>2108.8981220058977</v>
      </c>
      <c r="W176" s="256">
        <f t="shared" si="194"/>
        <v>0</v>
      </c>
      <c r="X176" s="256">
        <f t="shared" si="194"/>
        <v>0</v>
      </c>
      <c r="Y176" s="256">
        <f t="shared" si="194"/>
        <v>0</v>
      </c>
      <c r="Z176" s="256">
        <f t="shared" si="194"/>
        <v>0</v>
      </c>
      <c r="AA176" s="256">
        <f t="shared" si="194"/>
        <v>0</v>
      </c>
      <c r="AB176" s="256">
        <f t="shared" si="194"/>
        <v>1.6178092732925737</v>
      </c>
      <c r="AC176" s="256">
        <f t="shared" si="194"/>
        <v>0</v>
      </c>
      <c r="AD176" s="256">
        <f t="shared" si="194"/>
        <v>11955.007010938371</v>
      </c>
      <c r="AE176" s="399">
        <f t="shared" si="194"/>
        <v>158970.40487056569</v>
      </c>
      <c r="AF176" s="255">
        <f t="shared" si="194"/>
        <v>0</v>
      </c>
      <c r="AG176" s="255">
        <f t="shared" si="194"/>
        <v>0</v>
      </c>
      <c r="AH176" s="255">
        <f t="shared" si="194"/>
        <v>0</v>
      </c>
      <c r="AI176" s="256">
        <f t="shared" si="194"/>
        <v>0</v>
      </c>
      <c r="AJ176" s="256">
        <f t="shared" si="194"/>
        <v>38898.268125337134</v>
      </c>
      <c r="AK176" s="256">
        <f t="shared" si="194"/>
        <v>0</v>
      </c>
      <c r="AL176" s="256">
        <f t="shared" si="194"/>
        <v>0</v>
      </c>
      <c r="AM176" s="256">
        <f t="shared" si="194"/>
        <v>6490.5465315864885</v>
      </c>
      <c r="AN176" s="256">
        <f t="shared" si="194"/>
        <v>3802.2878423932398</v>
      </c>
      <c r="AO176" s="256">
        <f t="shared" si="194"/>
        <v>0</v>
      </c>
      <c r="AP176" s="256">
        <f t="shared" si="194"/>
        <v>8502.2196878998548</v>
      </c>
      <c r="AQ176" s="256">
        <f t="shared" si="194"/>
        <v>0</v>
      </c>
      <c r="AR176" s="256">
        <f t="shared" si="194"/>
        <v>0</v>
      </c>
      <c r="AS176" s="256">
        <f t="shared" si="194"/>
        <v>2108.8981220058977</v>
      </c>
      <c r="AT176" s="256">
        <f t="shared" si="194"/>
        <v>0</v>
      </c>
      <c r="AU176" s="256">
        <f t="shared" si="194"/>
        <v>0</v>
      </c>
      <c r="AV176" s="257">
        <f t="shared" si="194"/>
        <v>0</v>
      </c>
    </row>
    <row r="178" spans="2:48" s="2" customFormat="1" x14ac:dyDescent="0.25">
      <c r="B178" s="853" t="s">
        <v>68</v>
      </c>
      <c r="C178" s="853"/>
      <c r="D178" s="853"/>
      <c r="E178" s="853"/>
      <c r="F178" s="853"/>
    </row>
    <row r="179" spans="2:48" s="2" customFormat="1" x14ac:dyDescent="0.25">
      <c r="B179" s="850" t="s">
        <v>402</v>
      </c>
      <c r="C179" s="850"/>
      <c r="D179" s="850"/>
      <c r="E179" s="850"/>
      <c r="F179" s="850"/>
    </row>
    <row r="180" spans="2:48" s="2" customFormat="1" ht="32.25" customHeight="1" x14ac:dyDescent="0.25">
      <c r="B180" s="850" t="s">
        <v>433</v>
      </c>
      <c r="C180" s="850"/>
      <c r="D180" s="850"/>
      <c r="E180" s="850"/>
      <c r="F180" s="850"/>
    </row>
    <row r="181" spans="2:48" s="2" customFormat="1" ht="31.5" customHeight="1" x14ac:dyDescent="0.25">
      <c r="B181" s="850" t="s">
        <v>449</v>
      </c>
      <c r="C181" s="850"/>
      <c r="D181" s="850"/>
      <c r="E181" s="850"/>
      <c r="F181" s="850"/>
    </row>
    <row r="182" spans="2:48" s="2" customFormat="1" ht="78.75" customHeight="1" x14ac:dyDescent="0.25">
      <c r="B182" s="850" t="s">
        <v>450</v>
      </c>
      <c r="C182" s="850"/>
      <c r="D182" s="850"/>
      <c r="E182" s="850"/>
      <c r="F182" s="850"/>
    </row>
    <row r="184" spans="2:48" s="2" customFormat="1" x14ac:dyDescent="0.25"/>
    <row r="185" spans="2:48" s="192" customFormat="1" ht="24" customHeight="1" x14ac:dyDescent="0.2">
      <c r="B185" s="851" t="s">
        <v>451</v>
      </c>
      <c r="C185" s="852"/>
      <c r="D185" s="852"/>
      <c r="E185" s="852"/>
      <c r="F185" s="398" t="s">
        <v>452</v>
      </c>
      <c r="G185" s="398" t="s">
        <v>6</v>
      </c>
      <c r="H185" s="838" t="s">
        <v>6</v>
      </c>
      <c r="I185" s="839"/>
      <c r="J185" s="839"/>
      <c r="K185" s="839"/>
      <c r="L185" s="840"/>
      <c r="M185" s="840"/>
      <c r="N185" s="840"/>
      <c r="O185" s="840"/>
      <c r="P185" s="840"/>
      <c r="Q185" s="840"/>
      <c r="R185" s="840"/>
      <c r="S185" s="840"/>
      <c r="T185" s="840"/>
      <c r="U185" s="840"/>
      <c r="V185" s="840"/>
      <c r="W185" s="840"/>
      <c r="X185" s="840"/>
      <c r="Y185" s="840"/>
      <c r="Z185" s="840"/>
      <c r="AA185" s="840"/>
      <c r="AB185" s="840"/>
      <c r="AC185" s="840"/>
      <c r="AD185" s="840"/>
      <c r="AE185" s="841" t="str">
        <f>AE9</f>
        <v>CŠT sistema 1</v>
      </c>
      <c r="AF185" s="842"/>
      <c r="AG185" s="842"/>
      <c r="AH185" s="842"/>
      <c r="AI185" s="842"/>
      <c r="AJ185" s="842"/>
      <c r="AK185" s="842"/>
      <c r="AL185" s="842"/>
      <c r="AM185" s="842"/>
      <c r="AN185" s="842"/>
      <c r="AO185" s="842"/>
      <c r="AP185" s="842"/>
      <c r="AQ185" s="842"/>
      <c r="AR185" s="842"/>
      <c r="AS185" s="842"/>
      <c r="AT185" s="842"/>
      <c r="AU185" s="842"/>
      <c r="AV185" s="843"/>
    </row>
    <row r="186" spans="2:48" s="192" customFormat="1" ht="12.75" x14ac:dyDescent="0.2">
      <c r="B186" s="740" t="s">
        <v>453</v>
      </c>
      <c r="C186" s="741"/>
      <c r="D186" s="741"/>
      <c r="E186" s="741"/>
      <c r="F186" s="429" t="s">
        <v>454</v>
      </c>
      <c r="G186" s="430">
        <f>SUM(H186:AD186)</f>
        <v>0</v>
      </c>
      <c r="H186" s="253">
        <f t="shared" ref="H186:Q189" si="195">SUM(AE186)</f>
        <v>0</v>
      </c>
      <c r="I186" s="431">
        <f t="shared" si="195"/>
        <v>0</v>
      </c>
      <c r="J186" s="431">
        <f t="shared" si="195"/>
        <v>0</v>
      </c>
      <c r="K186" s="431">
        <f t="shared" si="195"/>
        <v>0</v>
      </c>
      <c r="L186" s="431">
        <f t="shared" si="195"/>
        <v>0</v>
      </c>
      <c r="M186" s="431">
        <f t="shared" si="195"/>
        <v>0</v>
      </c>
      <c r="N186" s="431">
        <f t="shared" si="195"/>
        <v>0</v>
      </c>
      <c r="O186" s="431">
        <f t="shared" si="195"/>
        <v>0</v>
      </c>
      <c r="P186" s="431">
        <f t="shared" si="195"/>
        <v>0</v>
      </c>
      <c r="Q186" s="431">
        <f t="shared" si="195"/>
        <v>0</v>
      </c>
      <c r="R186" s="431">
        <f t="shared" ref="R186:Y189" si="196">SUM(AO186)</f>
        <v>0</v>
      </c>
      <c r="S186" s="431">
        <f t="shared" si="196"/>
        <v>0</v>
      </c>
      <c r="T186" s="431">
        <f t="shared" si="196"/>
        <v>0</v>
      </c>
      <c r="U186" s="431">
        <f t="shared" si="196"/>
        <v>0</v>
      </c>
      <c r="V186" s="431">
        <f t="shared" si="196"/>
        <v>0</v>
      </c>
      <c r="W186" s="431">
        <f t="shared" si="196"/>
        <v>0</v>
      </c>
      <c r="X186" s="431">
        <f t="shared" si="196"/>
        <v>0</v>
      </c>
      <c r="Y186" s="431">
        <f t="shared" si="196"/>
        <v>0</v>
      </c>
      <c r="Z186" s="432"/>
      <c r="AA186" s="432"/>
      <c r="AB186" s="432"/>
      <c r="AC186" s="432"/>
      <c r="AD186" s="433"/>
      <c r="AE186" s="434"/>
      <c r="AF186" s="432"/>
      <c r="AG186" s="432"/>
      <c r="AH186" s="432"/>
      <c r="AI186" s="432"/>
      <c r="AJ186" s="432"/>
      <c r="AK186" s="432"/>
      <c r="AL186" s="432"/>
      <c r="AM186" s="432"/>
      <c r="AN186" s="432"/>
      <c r="AO186" s="432"/>
      <c r="AP186" s="432"/>
      <c r="AQ186" s="432"/>
      <c r="AR186" s="432"/>
      <c r="AS186" s="432"/>
      <c r="AT186" s="432"/>
      <c r="AU186" s="432"/>
      <c r="AV186" s="435"/>
    </row>
    <row r="187" spans="2:48" s="2" customFormat="1" x14ac:dyDescent="0.25">
      <c r="B187" s="740" t="s">
        <v>453</v>
      </c>
      <c r="C187" s="741"/>
      <c r="D187" s="741"/>
      <c r="E187" s="741"/>
      <c r="F187" s="429" t="s">
        <v>454</v>
      </c>
      <c r="G187" s="430">
        <f>SUM(H187:AD187)</f>
        <v>0</v>
      </c>
      <c r="H187" s="253">
        <f t="shared" si="195"/>
        <v>0</v>
      </c>
      <c r="I187" s="431">
        <f t="shared" si="195"/>
        <v>0</v>
      </c>
      <c r="J187" s="431">
        <f t="shared" si="195"/>
        <v>0</v>
      </c>
      <c r="K187" s="431">
        <f t="shared" si="195"/>
        <v>0</v>
      </c>
      <c r="L187" s="431">
        <f t="shared" si="195"/>
        <v>0</v>
      </c>
      <c r="M187" s="431">
        <f t="shared" si="195"/>
        <v>0</v>
      </c>
      <c r="N187" s="431">
        <f t="shared" si="195"/>
        <v>0</v>
      </c>
      <c r="O187" s="431">
        <f t="shared" si="195"/>
        <v>0</v>
      </c>
      <c r="P187" s="431">
        <f t="shared" si="195"/>
        <v>0</v>
      </c>
      <c r="Q187" s="431">
        <f t="shared" si="195"/>
        <v>0</v>
      </c>
      <c r="R187" s="431">
        <f t="shared" si="196"/>
        <v>0</v>
      </c>
      <c r="S187" s="431">
        <f t="shared" si="196"/>
        <v>0</v>
      </c>
      <c r="T187" s="431">
        <f t="shared" si="196"/>
        <v>0</v>
      </c>
      <c r="U187" s="431">
        <f t="shared" si="196"/>
        <v>0</v>
      </c>
      <c r="V187" s="431">
        <f t="shared" si="196"/>
        <v>0</v>
      </c>
      <c r="W187" s="431">
        <f t="shared" si="196"/>
        <v>0</v>
      </c>
      <c r="X187" s="431">
        <f t="shared" si="196"/>
        <v>0</v>
      </c>
      <c r="Y187" s="431">
        <f t="shared" si="196"/>
        <v>0</v>
      </c>
      <c r="Z187" s="432"/>
      <c r="AA187" s="432"/>
      <c r="AB187" s="432"/>
      <c r="AC187" s="432"/>
      <c r="AD187" s="433"/>
      <c r="AE187" s="434"/>
      <c r="AF187" s="432"/>
      <c r="AG187" s="432"/>
      <c r="AH187" s="432"/>
      <c r="AI187" s="432"/>
      <c r="AJ187" s="432"/>
      <c r="AK187" s="432"/>
      <c r="AL187" s="432"/>
      <c r="AM187" s="432"/>
      <c r="AN187" s="432"/>
      <c r="AO187" s="432"/>
      <c r="AP187" s="432"/>
      <c r="AQ187" s="432"/>
      <c r="AR187" s="432"/>
      <c r="AS187" s="432"/>
      <c r="AT187" s="432"/>
      <c r="AU187" s="432"/>
      <c r="AV187" s="435"/>
    </row>
    <row r="188" spans="2:48" s="2" customFormat="1" x14ac:dyDescent="0.25">
      <c r="B188" s="740" t="s">
        <v>453</v>
      </c>
      <c r="C188" s="741"/>
      <c r="D188" s="741"/>
      <c r="E188" s="741"/>
      <c r="F188" s="429" t="s">
        <v>454</v>
      </c>
      <c r="G188" s="430">
        <f>SUM(H188:AD188)</f>
        <v>0</v>
      </c>
      <c r="H188" s="253">
        <f t="shared" si="195"/>
        <v>0</v>
      </c>
      <c r="I188" s="431">
        <f t="shared" si="195"/>
        <v>0</v>
      </c>
      <c r="J188" s="431">
        <f t="shared" si="195"/>
        <v>0</v>
      </c>
      <c r="K188" s="431">
        <f t="shared" si="195"/>
        <v>0</v>
      </c>
      <c r="L188" s="431">
        <f t="shared" si="195"/>
        <v>0</v>
      </c>
      <c r="M188" s="431">
        <f t="shared" si="195"/>
        <v>0</v>
      </c>
      <c r="N188" s="431">
        <f t="shared" si="195"/>
        <v>0</v>
      </c>
      <c r="O188" s="431">
        <f t="shared" si="195"/>
        <v>0</v>
      </c>
      <c r="P188" s="431">
        <f t="shared" si="195"/>
        <v>0</v>
      </c>
      <c r="Q188" s="431">
        <f t="shared" si="195"/>
        <v>0</v>
      </c>
      <c r="R188" s="431">
        <f t="shared" si="196"/>
        <v>0</v>
      </c>
      <c r="S188" s="431">
        <f t="shared" si="196"/>
        <v>0</v>
      </c>
      <c r="T188" s="431">
        <f t="shared" si="196"/>
        <v>0</v>
      </c>
      <c r="U188" s="431">
        <f t="shared" si="196"/>
        <v>0</v>
      </c>
      <c r="V188" s="431">
        <f t="shared" si="196"/>
        <v>0</v>
      </c>
      <c r="W188" s="431">
        <f t="shared" si="196"/>
        <v>0</v>
      </c>
      <c r="X188" s="431">
        <f t="shared" si="196"/>
        <v>0</v>
      </c>
      <c r="Y188" s="431">
        <f t="shared" si="196"/>
        <v>0</v>
      </c>
      <c r="Z188" s="432"/>
      <c r="AA188" s="432"/>
      <c r="AB188" s="432"/>
      <c r="AC188" s="432"/>
      <c r="AD188" s="433"/>
      <c r="AE188" s="434"/>
      <c r="AF188" s="432"/>
      <c r="AG188" s="432"/>
      <c r="AH188" s="432"/>
      <c r="AI188" s="432"/>
      <c r="AJ188" s="432"/>
      <c r="AK188" s="432"/>
      <c r="AL188" s="432"/>
      <c r="AM188" s="432"/>
      <c r="AN188" s="432"/>
      <c r="AO188" s="432"/>
      <c r="AP188" s="432"/>
      <c r="AQ188" s="432"/>
      <c r="AR188" s="432"/>
      <c r="AS188" s="432"/>
      <c r="AT188" s="432"/>
      <c r="AU188" s="432"/>
      <c r="AV188" s="435"/>
    </row>
    <row r="189" spans="2:48" s="2" customFormat="1" x14ac:dyDescent="0.25">
      <c r="B189" s="740" t="s">
        <v>453</v>
      </c>
      <c r="C189" s="741"/>
      <c r="D189" s="741"/>
      <c r="E189" s="741"/>
      <c r="F189" s="429" t="s">
        <v>454</v>
      </c>
      <c r="G189" s="430">
        <f>SUM(H189:AD189)</f>
        <v>0</v>
      </c>
      <c r="H189" s="253">
        <f t="shared" si="195"/>
        <v>0</v>
      </c>
      <c r="I189" s="431">
        <f t="shared" si="195"/>
        <v>0</v>
      </c>
      <c r="J189" s="431">
        <f t="shared" si="195"/>
        <v>0</v>
      </c>
      <c r="K189" s="431">
        <f t="shared" si="195"/>
        <v>0</v>
      </c>
      <c r="L189" s="431">
        <f t="shared" si="195"/>
        <v>0</v>
      </c>
      <c r="M189" s="431">
        <f t="shared" si="195"/>
        <v>0</v>
      </c>
      <c r="N189" s="431">
        <f t="shared" si="195"/>
        <v>0</v>
      </c>
      <c r="O189" s="431">
        <f t="shared" si="195"/>
        <v>0</v>
      </c>
      <c r="P189" s="431">
        <f t="shared" si="195"/>
        <v>0</v>
      </c>
      <c r="Q189" s="431">
        <f t="shared" si="195"/>
        <v>0</v>
      </c>
      <c r="R189" s="431">
        <f t="shared" si="196"/>
        <v>0</v>
      </c>
      <c r="S189" s="431">
        <f t="shared" si="196"/>
        <v>0</v>
      </c>
      <c r="T189" s="431">
        <f t="shared" si="196"/>
        <v>0</v>
      </c>
      <c r="U189" s="431">
        <f t="shared" si="196"/>
        <v>0</v>
      </c>
      <c r="V189" s="431">
        <f t="shared" si="196"/>
        <v>0</v>
      </c>
      <c r="W189" s="431">
        <f t="shared" si="196"/>
        <v>0</v>
      </c>
      <c r="X189" s="431">
        <f t="shared" si="196"/>
        <v>0</v>
      </c>
      <c r="Y189" s="431">
        <f t="shared" si="196"/>
        <v>0</v>
      </c>
      <c r="Z189" s="432"/>
      <c r="AA189" s="432"/>
      <c r="AB189" s="432"/>
      <c r="AC189" s="432"/>
      <c r="AD189" s="433"/>
      <c r="AE189" s="434"/>
      <c r="AF189" s="432"/>
      <c r="AG189" s="432"/>
      <c r="AH189" s="432"/>
      <c r="AI189" s="432"/>
      <c r="AJ189" s="432"/>
      <c r="AK189" s="432"/>
      <c r="AL189" s="432"/>
      <c r="AM189" s="432"/>
      <c r="AN189" s="432"/>
      <c r="AO189" s="432"/>
      <c r="AP189" s="432"/>
      <c r="AQ189" s="432"/>
      <c r="AR189" s="432"/>
      <c r="AS189" s="432"/>
      <c r="AT189" s="432"/>
      <c r="AU189" s="432"/>
      <c r="AV189" s="435"/>
    </row>
  </sheetData>
  <mergeCells count="238">
    <mergeCell ref="B186:E186"/>
    <mergeCell ref="B180:F180"/>
    <mergeCell ref="B181:F181"/>
    <mergeCell ref="B182:F182"/>
    <mergeCell ref="B185:E185"/>
    <mergeCell ref="H185:AD185"/>
    <mergeCell ref="AE185:AV185"/>
    <mergeCell ref="C172:F172"/>
    <mergeCell ref="C174:F174"/>
    <mergeCell ref="C175:F175"/>
    <mergeCell ref="B176:F176"/>
    <mergeCell ref="B178:F178"/>
    <mergeCell ref="B179:F179"/>
    <mergeCell ref="C166:F166"/>
    <mergeCell ref="C167:F167"/>
    <mergeCell ref="C168:F168"/>
    <mergeCell ref="C169:F169"/>
    <mergeCell ref="C170:F170"/>
    <mergeCell ref="C171:F171"/>
    <mergeCell ref="C173:F173"/>
    <mergeCell ref="A1:AV1"/>
    <mergeCell ref="A2:AV2"/>
    <mergeCell ref="A3:AV3"/>
    <mergeCell ref="A5:AV5"/>
    <mergeCell ref="C165:F165"/>
    <mergeCell ref="C154:F154"/>
    <mergeCell ref="C155:F155"/>
    <mergeCell ref="C156:F156"/>
    <mergeCell ref="C157:F157"/>
    <mergeCell ref="C158:F158"/>
    <mergeCell ref="C159:F159"/>
    <mergeCell ref="C160:F160"/>
    <mergeCell ref="C161:F161"/>
    <mergeCell ref="C162:F162"/>
    <mergeCell ref="C163:F163"/>
    <mergeCell ref="C164:F164"/>
    <mergeCell ref="C153:F153"/>
    <mergeCell ref="C151:F151"/>
    <mergeCell ref="C152:F152"/>
    <mergeCell ref="C141:F141"/>
    <mergeCell ref="C130:F130"/>
    <mergeCell ref="C131:F131"/>
    <mergeCell ref="C132:F132"/>
    <mergeCell ref="C133:F133"/>
    <mergeCell ref="C134:F134"/>
    <mergeCell ref="C135:F135"/>
    <mergeCell ref="C136:F136"/>
    <mergeCell ref="C137:F137"/>
    <mergeCell ref="C138:F138"/>
    <mergeCell ref="C139:F139"/>
    <mergeCell ref="C140:F140"/>
    <mergeCell ref="C142:F142"/>
    <mergeCell ref="C143:F143"/>
    <mergeCell ref="C144:F144"/>
    <mergeCell ref="C145:F145"/>
    <mergeCell ref="C146:F146"/>
    <mergeCell ref="C147:F147"/>
    <mergeCell ref="C148:F148"/>
    <mergeCell ref="C149:F149"/>
    <mergeCell ref="C150:F150"/>
    <mergeCell ref="C129:F129"/>
    <mergeCell ref="C118:F118"/>
    <mergeCell ref="C119:F119"/>
    <mergeCell ref="C120:F120"/>
    <mergeCell ref="C121:F121"/>
    <mergeCell ref="C122:F122"/>
    <mergeCell ref="C123:F123"/>
    <mergeCell ref="C124:F124"/>
    <mergeCell ref="C125:F125"/>
    <mergeCell ref="C126:F126"/>
    <mergeCell ref="C127:F127"/>
    <mergeCell ref="C128:F128"/>
    <mergeCell ref="C117:F117"/>
    <mergeCell ref="C105:F105"/>
    <mergeCell ref="C106:F106"/>
    <mergeCell ref="C107:F107"/>
    <mergeCell ref="C108:F108"/>
    <mergeCell ref="C109:F109"/>
    <mergeCell ref="C110:F110"/>
    <mergeCell ref="C113:F113"/>
    <mergeCell ref="C111:F111"/>
    <mergeCell ref="C112:F112"/>
    <mergeCell ref="C114:F114"/>
    <mergeCell ref="C115:F115"/>
    <mergeCell ref="C116:F116"/>
    <mergeCell ref="C104:F104"/>
    <mergeCell ref="C93:F93"/>
    <mergeCell ref="C94:F94"/>
    <mergeCell ref="C95:F95"/>
    <mergeCell ref="C96:F96"/>
    <mergeCell ref="C97:F97"/>
    <mergeCell ref="C98:F98"/>
    <mergeCell ref="C99:F99"/>
    <mergeCell ref="C100:F100"/>
    <mergeCell ref="C101:F101"/>
    <mergeCell ref="C102:F102"/>
    <mergeCell ref="C103:F103"/>
    <mergeCell ref="C92:F92"/>
    <mergeCell ref="C81:F81"/>
    <mergeCell ref="C82:F82"/>
    <mergeCell ref="C83:F83"/>
    <mergeCell ref="C84:F84"/>
    <mergeCell ref="C85:F85"/>
    <mergeCell ref="C86:F86"/>
    <mergeCell ref="C87:F87"/>
    <mergeCell ref="C88:F88"/>
    <mergeCell ref="C89:F89"/>
    <mergeCell ref="C90:F90"/>
    <mergeCell ref="C91:F91"/>
    <mergeCell ref="C80:F80"/>
    <mergeCell ref="C69:F69"/>
    <mergeCell ref="C70:F70"/>
    <mergeCell ref="C71:F71"/>
    <mergeCell ref="C72:F72"/>
    <mergeCell ref="C73:F73"/>
    <mergeCell ref="C74:F74"/>
    <mergeCell ref="C75:F75"/>
    <mergeCell ref="C76:F76"/>
    <mergeCell ref="C77:F77"/>
    <mergeCell ref="C78:F78"/>
    <mergeCell ref="C79:F79"/>
    <mergeCell ref="C68:F68"/>
    <mergeCell ref="C57:F57"/>
    <mergeCell ref="C58:F58"/>
    <mergeCell ref="C59:F59"/>
    <mergeCell ref="C60:F60"/>
    <mergeCell ref="C61:F61"/>
    <mergeCell ref="C62:F62"/>
    <mergeCell ref="C63:F63"/>
    <mergeCell ref="C64:F64"/>
    <mergeCell ref="C65:F65"/>
    <mergeCell ref="C66:F66"/>
    <mergeCell ref="C67:F67"/>
    <mergeCell ref="C56:F56"/>
    <mergeCell ref="C43:F43"/>
    <mergeCell ref="C44:F44"/>
    <mergeCell ref="C46:F46"/>
    <mergeCell ref="C48:F48"/>
    <mergeCell ref="C49:F49"/>
    <mergeCell ref="C50:F50"/>
    <mergeCell ref="C51:F51"/>
    <mergeCell ref="C52:F52"/>
    <mergeCell ref="C53:F53"/>
    <mergeCell ref="C54:F54"/>
    <mergeCell ref="C55:F55"/>
    <mergeCell ref="C42:F42"/>
    <mergeCell ref="C33:F33"/>
    <mergeCell ref="C34:F34"/>
    <mergeCell ref="C35:F35"/>
    <mergeCell ref="C24:F24"/>
    <mergeCell ref="C25:F25"/>
    <mergeCell ref="C26:F26"/>
    <mergeCell ref="C27:F27"/>
    <mergeCell ref="C28:F28"/>
    <mergeCell ref="C29:F29"/>
    <mergeCell ref="C37:F37"/>
    <mergeCell ref="C38:F38"/>
    <mergeCell ref="C39:F39"/>
    <mergeCell ref="C40:F40"/>
    <mergeCell ref="C41:F41"/>
    <mergeCell ref="C23:F23"/>
    <mergeCell ref="C30:F30"/>
    <mergeCell ref="C31:F31"/>
    <mergeCell ref="C32:F32"/>
    <mergeCell ref="AS13:AS17"/>
    <mergeCell ref="AK13:AK17"/>
    <mergeCell ref="AL13:AL17"/>
    <mergeCell ref="AG15:AG17"/>
    <mergeCell ref="AH15:AH17"/>
    <mergeCell ref="AM13:AM17"/>
    <mergeCell ref="AN13:AN17"/>
    <mergeCell ref="H13:I14"/>
    <mergeCell ref="J13:K14"/>
    <mergeCell ref="L13:L17"/>
    <mergeCell ref="M13:M17"/>
    <mergeCell ref="N13:N17"/>
    <mergeCell ref="B18:F18"/>
    <mergeCell ref="C19:F19"/>
    <mergeCell ref="C20:F20"/>
    <mergeCell ref="C21:F21"/>
    <mergeCell ref="C22:F22"/>
    <mergeCell ref="W13:W17"/>
    <mergeCell ref="X13:X17"/>
    <mergeCell ref="AT13:AT17"/>
    <mergeCell ref="AU13:AU17"/>
    <mergeCell ref="AV13:AV17"/>
    <mergeCell ref="H15:H17"/>
    <mergeCell ref="I15:I17"/>
    <mergeCell ref="J15:J17"/>
    <mergeCell ref="K15:K17"/>
    <mergeCell ref="AE15:AE17"/>
    <mergeCell ref="AF15:AF17"/>
    <mergeCell ref="AP13:AP17"/>
    <mergeCell ref="AQ13:AQ17"/>
    <mergeCell ref="AR13:AR17"/>
    <mergeCell ref="AE13:AF14"/>
    <mergeCell ref="AG13:AH14"/>
    <mergeCell ref="AI13:AI17"/>
    <mergeCell ref="AJ13:AJ17"/>
    <mergeCell ref="R13:R17"/>
    <mergeCell ref="AO13:AO17"/>
    <mergeCell ref="V13:V17"/>
    <mergeCell ref="AV10:AV12"/>
    <mergeCell ref="AE10:AI12"/>
    <mergeCell ref="AJ10:AL12"/>
    <mergeCell ref="AM10:AM12"/>
    <mergeCell ref="AN10:AQ12"/>
    <mergeCell ref="AR10:AR12"/>
    <mergeCell ref="AS10:AU12"/>
    <mergeCell ref="AE9:AV9"/>
    <mergeCell ref="V10:X12"/>
    <mergeCell ref="Y10:Y12"/>
    <mergeCell ref="Z10:AB12"/>
    <mergeCell ref="AC10:AD12"/>
    <mergeCell ref="B187:E187"/>
    <mergeCell ref="B188:E188"/>
    <mergeCell ref="B189:E189"/>
    <mergeCell ref="B7:Y7"/>
    <mergeCell ref="B9:F17"/>
    <mergeCell ref="G9:G17"/>
    <mergeCell ref="H9:AD9"/>
    <mergeCell ref="Y13:Y17"/>
    <mergeCell ref="Z13:Z17"/>
    <mergeCell ref="AA13:AA17"/>
    <mergeCell ref="AB13:AB17"/>
    <mergeCell ref="AC13:AC17"/>
    <mergeCell ref="AD13:AD17"/>
    <mergeCell ref="S13:S17"/>
    <mergeCell ref="T13:T17"/>
    <mergeCell ref="U13:U17"/>
    <mergeCell ref="O13:O17"/>
    <mergeCell ref="P13:P17"/>
    <mergeCell ref="Q13:Q17"/>
    <mergeCell ref="H10:L12"/>
    <mergeCell ref="M10:O12"/>
    <mergeCell ref="P10:P12"/>
    <mergeCell ref="Q10:T12"/>
    <mergeCell ref="U10:U12"/>
  </mergeCells>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180"/>
  <sheetViews>
    <sheetView zoomScale="85" zoomScaleNormal="85" workbookViewId="0">
      <selection sqref="A1:AV1"/>
    </sheetView>
  </sheetViews>
  <sheetFormatPr defaultColWidth="9.140625" defaultRowHeight="15" customHeight="1" x14ac:dyDescent="0.25"/>
  <cols>
    <col min="1" max="1" width="2.5703125" style="188" customWidth="1"/>
    <col min="2" max="2" width="11.28515625" style="188" customWidth="1"/>
    <col min="3" max="5" width="9.140625" style="188" bestFit="1" customWidth="1"/>
    <col min="6" max="6" width="31.5703125" style="188" customWidth="1"/>
    <col min="7" max="7" width="13.85546875" style="188" customWidth="1"/>
    <col min="8" max="8" width="11.140625" style="188" hidden="1" customWidth="1"/>
    <col min="9" max="9" width="11" style="188" hidden="1" customWidth="1"/>
    <col min="10" max="10" width="12.85546875" style="188" hidden="1" customWidth="1"/>
    <col min="11" max="11" width="11.85546875" style="188" hidden="1" customWidth="1"/>
    <col min="12" max="12" width="9.140625" style="188" hidden="1" customWidth="1"/>
    <col min="13" max="13" width="11.85546875" style="188" hidden="1" customWidth="1"/>
    <col min="14" max="14" width="11" style="188" hidden="1" customWidth="1"/>
    <col min="15" max="15" width="9.140625" style="188" hidden="1" customWidth="1"/>
    <col min="16" max="16" width="11.5703125" style="188" hidden="1" customWidth="1"/>
    <col min="17" max="17" width="12.7109375" style="188" customWidth="1"/>
    <col min="18" max="18" width="10.7109375" style="188" customWidth="1"/>
    <col min="19" max="19" width="10.42578125" style="188" customWidth="1"/>
    <col min="20" max="20" width="9.140625" style="188" bestFit="1" customWidth="1"/>
    <col min="21" max="21" width="13.140625" style="188" customWidth="1"/>
    <col min="22" max="22" width="11.5703125" style="188" customWidth="1"/>
    <col min="23" max="23" width="11.140625" style="188" customWidth="1"/>
    <col min="24" max="24" width="9.140625" style="188" bestFit="1" customWidth="1"/>
    <col min="25" max="25" width="16.140625" style="188" customWidth="1"/>
    <col min="26" max="26" width="9.42578125" style="188" customWidth="1"/>
    <col min="27" max="27" width="10.140625" style="188" customWidth="1"/>
    <col min="28" max="28" width="11.85546875" style="188" customWidth="1"/>
    <col min="29" max="29" width="9.28515625" style="188" customWidth="1"/>
    <col min="30" max="30" width="16.42578125" style="188" customWidth="1"/>
    <col min="31" max="31" width="14.28515625" style="188" customWidth="1"/>
    <col min="32" max="32" width="11.42578125" style="188" customWidth="1"/>
    <col min="33" max="34" width="10.85546875" style="188" customWidth="1"/>
    <col min="35" max="35" width="9.140625" style="188" bestFit="1" customWidth="1"/>
    <col min="36" max="36" width="12.42578125" style="188" customWidth="1"/>
    <col min="37" max="37" width="10.7109375" style="188" customWidth="1"/>
    <col min="38" max="38" width="9.140625" style="188" bestFit="1" customWidth="1"/>
    <col min="39" max="39" width="13.140625" style="188" customWidth="1"/>
    <col min="40" max="40" width="11.5703125" style="188" customWidth="1"/>
    <col min="41" max="41" width="9.140625" style="188" bestFit="1" customWidth="1"/>
    <col min="42" max="42" width="10.28515625" style="188" customWidth="1"/>
    <col min="43" max="43" width="9.140625" style="188" bestFit="1" customWidth="1"/>
    <col min="44" max="44" width="16.28515625" style="188" customWidth="1"/>
    <col min="45" max="45" width="11.7109375" style="188" customWidth="1"/>
    <col min="46" max="46" width="10.28515625" style="188" customWidth="1"/>
    <col min="47" max="47" width="9.140625" style="188" bestFit="1" customWidth="1"/>
    <col min="48" max="48" width="15.28515625" style="188" customWidth="1"/>
    <col min="49" max="49" width="9.140625" style="188" bestFit="1" customWidth="1"/>
    <col min="50" max="16384" width="9.140625" style="188"/>
  </cols>
  <sheetData>
    <row r="1" spans="1:48" s="2" customFormat="1" x14ac:dyDescent="0.25">
      <c r="A1" s="669" t="s">
        <v>0</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row>
    <row r="2" spans="1:48" s="2" customFormat="1" x14ac:dyDescent="0.25">
      <c r="A2" s="669" t="s">
        <v>1</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c r="AP2" s="670"/>
      <c r="AQ2" s="670"/>
      <c r="AR2" s="670"/>
      <c r="AS2" s="670"/>
      <c r="AT2" s="670"/>
      <c r="AU2" s="670"/>
      <c r="AV2" s="670"/>
    </row>
    <row r="3" spans="1:48" s="2" customFormat="1" x14ac:dyDescent="0.25">
      <c r="A3" s="672"/>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row>
    <row r="4" spans="1:48" s="2" customFormat="1" x14ac:dyDescent="0.25">
      <c r="A4" s="190"/>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row>
    <row r="5" spans="1:48" s="2" customFormat="1" x14ac:dyDescent="0.25">
      <c r="A5" s="675" t="s">
        <v>455</v>
      </c>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6"/>
      <c r="AV5" s="676"/>
    </row>
    <row r="6" spans="1:48" s="2" customFormat="1" x14ac:dyDescent="0.25">
      <c r="A6" s="190"/>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row>
    <row r="7" spans="1:48" s="192" customFormat="1" ht="15.75" x14ac:dyDescent="0.2">
      <c r="B7" s="678"/>
      <c r="C7" s="678"/>
      <c r="D7" s="678"/>
      <c r="E7" s="678"/>
      <c r="F7" s="678"/>
      <c r="G7" s="678"/>
      <c r="H7" s="678"/>
      <c r="I7" s="678"/>
      <c r="J7" s="678"/>
      <c r="K7" s="678"/>
      <c r="L7" s="678"/>
      <c r="M7" s="678"/>
      <c r="N7" s="678"/>
      <c r="O7" s="678"/>
      <c r="P7" s="678"/>
      <c r="Q7" s="678"/>
      <c r="R7" s="678"/>
      <c r="S7" s="678"/>
      <c r="T7" s="678"/>
      <c r="U7" s="678"/>
      <c r="V7" s="678"/>
      <c r="W7" s="678"/>
      <c r="X7" s="678"/>
      <c r="Y7" s="678"/>
    </row>
    <row r="8" spans="1:48" s="192" customFormat="1" ht="15.75" customHeight="1" x14ac:dyDescent="0.2">
      <c r="AP8" s="192" t="s">
        <v>456</v>
      </c>
    </row>
    <row r="9" spans="1:48" s="194" customFormat="1" ht="12.75" customHeight="1" x14ac:dyDescent="0.2">
      <c r="B9" s="687" t="s">
        <v>79</v>
      </c>
      <c r="C9" s="688"/>
      <c r="D9" s="688"/>
      <c r="E9" s="688"/>
      <c r="F9" s="768"/>
      <c r="G9" s="854" t="s">
        <v>457</v>
      </c>
      <c r="H9" s="838" t="s">
        <v>6</v>
      </c>
      <c r="I9" s="839"/>
      <c r="J9" s="839"/>
      <c r="K9" s="839"/>
      <c r="L9" s="840"/>
      <c r="M9" s="840"/>
      <c r="N9" s="840"/>
      <c r="O9" s="840"/>
      <c r="P9" s="840"/>
      <c r="Q9" s="840"/>
      <c r="R9" s="840"/>
      <c r="S9" s="840"/>
      <c r="T9" s="840"/>
      <c r="U9" s="840"/>
      <c r="V9" s="840"/>
      <c r="W9" s="840"/>
      <c r="X9" s="840"/>
      <c r="Y9" s="840"/>
      <c r="Z9" s="840"/>
      <c r="AA9" s="840"/>
      <c r="AB9" s="840"/>
      <c r="AC9" s="840"/>
      <c r="AD9" s="840"/>
      <c r="AE9" s="841" t="str">
        <f>'Priedas 6'!$AE$9</f>
        <v>CŠT sistema 1</v>
      </c>
      <c r="AF9" s="842"/>
      <c r="AG9" s="842"/>
      <c r="AH9" s="842"/>
      <c r="AI9" s="842"/>
      <c r="AJ9" s="842"/>
      <c r="AK9" s="842"/>
      <c r="AL9" s="842"/>
      <c r="AM9" s="842"/>
      <c r="AN9" s="842"/>
      <c r="AO9" s="842"/>
      <c r="AP9" s="842"/>
      <c r="AQ9" s="842"/>
      <c r="AR9" s="842"/>
      <c r="AS9" s="842"/>
      <c r="AT9" s="842"/>
      <c r="AU9" s="842"/>
      <c r="AV9" s="843"/>
    </row>
    <row r="10" spans="1:48" s="194" customFormat="1" ht="12.75" customHeight="1" x14ac:dyDescent="0.25">
      <c r="B10" s="689"/>
      <c r="C10" s="690"/>
      <c r="D10" s="690"/>
      <c r="E10" s="690"/>
      <c r="F10" s="769"/>
      <c r="G10" s="855"/>
      <c r="H10" s="766" t="s">
        <v>9</v>
      </c>
      <c r="I10" s="767"/>
      <c r="J10" s="767"/>
      <c r="K10" s="767"/>
      <c r="L10" s="762"/>
      <c r="M10" s="762" t="s">
        <v>10</v>
      </c>
      <c r="N10" s="762"/>
      <c r="O10" s="762"/>
      <c r="P10" s="762" t="s">
        <v>11</v>
      </c>
      <c r="Q10" s="762" t="s">
        <v>12</v>
      </c>
      <c r="R10" s="762"/>
      <c r="S10" s="762"/>
      <c r="T10" s="762"/>
      <c r="U10" s="750" t="s">
        <v>425</v>
      </c>
      <c r="V10" s="762" t="s">
        <v>14</v>
      </c>
      <c r="W10" s="762"/>
      <c r="X10" s="762"/>
      <c r="Y10" s="762" t="s">
        <v>15</v>
      </c>
      <c r="Z10" s="762" t="s">
        <v>16</v>
      </c>
      <c r="AA10" s="762"/>
      <c r="AB10" s="762"/>
      <c r="AC10" s="755" t="s">
        <v>17</v>
      </c>
      <c r="AD10" s="763"/>
      <c r="AE10" s="766" t="s">
        <v>9</v>
      </c>
      <c r="AF10" s="767"/>
      <c r="AG10" s="767"/>
      <c r="AH10" s="767"/>
      <c r="AI10" s="762"/>
      <c r="AJ10" s="762" t="s">
        <v>10</v>
      </c>
      <c r="AK10" s="762"/>
      <c r="AL10" s="762"/>
      <c r="AM10" s="762" t="s">
        <v>11</v>
      </c>
      <c r="AN10" s="762" t="s">
        <v>12</v>
      </c>
      <c r="AO10" s="762"/>
      <c r="AP10" s="762"/>
      <c r="AQ10" s="762"/>
      <c r="AR10" s="750" t="s">
        <v>425</v>
      </c>
      <c r="AS10" s="762" t="s">
        <v>14</v>
      </c>
      <c r="AT10" s="762"/>
      <c r="AU10" s="762"/>
      <c r="AV10" s="774" t="s">
        <v>15</v>
      </c>
    </row>
    <row r="11" spans="1:48" s="194" customFormat="1" ht="35.25" customHeight="1" x14ac:dyDescent="0.25">
      <c r="B11" s="689"/>
      <c r="C11" s="690"/>
      <c r="D11" s="690"/>
      <c r="E11" s="690"/>
      <c r="F11" s="769"/>
      <c r="G11" s="855"/>
      <c r="H11" s="766"/>
      <c r="I11" s="767"/>
      <c r="J11" s="767"/>
      <c r="K11" s="767"/>
      <c r="L11" s="762"/>
      <c r="M11" s="762"/>
      <c r="N11" s="762"/>
      <c r="O11" s="762"/>
      <c r="P11" s="762"/>
      <c r="Q11" s="762"/>
      <c r="R11" s="762"/>
      <c r="S11" s="762"/>
      <c r="T11" s="762"/>
      <c r="U11" s="751"/>
      <c r="V11" s="762"/>
      <c r="W11" s="762"/>
      <c r="X11" s="762"/>
      <c r="Y11" s="762"/>
      <c r="Z11" s="762"/>
      <c r="AA11" s="762"/>
      <c r="AB11" s="762"/>
      <c r="AC11" s="661"/>
      <c r="AD11" s="764"/>
      <c r="AE11" s="766"/>
      <c r="AF11" s="767"/>
      <c r="AG11" s="767"/>
      <c r="AH11" s="767"/>
      <c r="AI11" s="762"/>
      <c r="AJ11" s="762"/>
      <c r="AK11" s="762"/>
      <c r="AL11" s="762"/>
      <c r="AM11" s="762"/>
      <c r="AN11" s="762"/>
      <c r="AO11" s="762"/>
      <c r="AP11" s="762"/>
      <c r="AQ11" s="762"/>
      <c r="AR11" s="751"/>
      <c r="AS11" s="762"/>
      <c r="AT11" s="762"/>
      <c r="AU11" s="762"/>
      <c r="AV11" s="774"/>
    </row>
    <row r="12" spans="1:48" s="194" customFormat="1" ht="29.25" customHeight="1" x14ac:dyDescent="0.25">
      <c r="B12" s="689"/>
      <c r="C12" s="690"/>
      <c r="D12" s="690"/>
      <c r="E12" s="690"/>
      <c r="F12" s="769"/>
      <c r="G12" s="855"/>
      <c r="H12" s="766"/>
      <c r="I12" s="767"/>
      <c r="J12" s="767"/>
      <c r="K12" s="767"/>
      <c r="L12" s="762"/>
      <c r="M12" s="762"/>
      <c r="N12" s="762"/>
      <c r="O12" s="762"/>
      <c r="P12" s="762"/>
      <c r="Q12" s="762"/>
      <c r="R12" s="762"/>
      <c r="S12" s="762"/>
      <c r="T12" s="762"/>
      <c r="U12" s="773"/>
      <c r="V12" s="762"/>
      <c r="W12" s="762"/>
      <c r="X12" s="762"/>
      <c r="Y12" s="762"/>
      <c r="Z12" s="762"/>
      <c r="AA12" s="762"/>
      <c r="AB12" s="762"/>
      <c r="AC12" s="664"/>
      <c r="AD12" s="765"/>
      <c r="AE12" s="766"/>
      <c r="AF12" s="767"/>
      <c r="AG12" s="767"/>
      <c r="AH12" s="767"/>
      <c r="AI12" s="762"/>
      <c r="AJ12" s="762"/>
      <c r="AK12" s="762"/>
      <c r="AL12" s="762"/>
      <c r="AM12" s="762"/>
      <c r="AN12" s="762"/>
      <c r="AO12" s="762"/>
      <c r="AP12" s="762"/>
      <c r="AQ12" s="762"/>
      <c r="AR12" s="773"/>
      <c r="AS12" s="762"/>
      <c r="AT12" s="762"/>
      <c r="AU12" s="762"/>
      <c r="AV12" s="774"/>
    </row>
    <row r="13" spans="1:48" s="194" customFormat="1" ht="15" customHeight="1" x14ac:dyDescent="0.25">
      <c r="B13" s="689"/>
      <c r="C13" s="690"/>
      <c r="D13" s="690"/>
      <c r="E13" s="690"/>
      <c r="F13" s="769"/>
      <c r="G13" s="855"/>
      <c r="H13" s="753" t="s">
        <v>18</v>
      </c>
      <c r="I13" s="754"/>
      <c r="J13" s="755" t="s">
        <v>19</v>
      </c>
      <c r="K13" s="754"/>
      <c r="L13" s="750" t="str">
        <f>'Priedas 6'!$L$13</f>
        <v xml:space="preserve">... paslauga (produktas) </v>
      </c>
      <c r="M13" s="751" t="s">
        <v>20</v>
      </c>
      <c r="N13" s="751" t="s">
        <v>21</v>
      </c>
      <c r="O13" s="751" t="str">
        <f>'Priedas 6'!$O$13</f>
        <v xml:space="preserve">... paslauga (produktas) </v>
      </c>
      <c r="P13" s="750" t="str">
        <f>'Priedas 6'!$P$13</f>
        <v xml:space="preserve">... paslauga (produktas) </v>
      </c>
      <c r="Q13" s="751" t="s">
        <v>22</v>
      </c>
      <c r="R13" s="750" t="s">
        <v>23</v>
      </c>
      <c r="S13" s="750" t="s">
        <v>24</v>
      </c>
      <c r="T13" s="751" t="str">
        <f>'Priedas 6'!$T$13</f>
        <v xml:space="preserve">... paslauga (produktas) </v>
      </c>
      <c r="U13" s="762" t="str">
        <f>'Priedas 6'!$U$13</f>
        <v xml:space="preserve">... paslauga (produktas) </v>
      </c>
      <c r="V13" s="751" t="s">
        <v>426</v>
      </c>
      <c r="W13" s="751" t="s">
        <v>26</v>
      </c>
      <c r="X13" s="751" t="str">
        <f>'Priedas 6'!$X$13</f>
        <v xml:space="preserve">... paslauga (produktas) </v>
      </c>
      <c r="Y13" s="751" t="str">
        <f>'Priedas 6'!$Y$13</f>
        <v xml:space="preserve">... paslauga (produktas) </v>
      </c>
      <c r="Z13" s="751" t="s">
        <v>27</v>
      </c>
      <c r="AA13" s="751" t="s">
        <v>63</v>
      </c>
      <c r="AB13" s="751" t="str">
        <f>'Priedas 6'!$AB$13</f>
        <v xml:space="preserve">... paslauga (produktas) </v>
      </c>
      <c r="AC13" s="751" t="s">
        <v>27</v>
      </c>
      <c r="AD13" s="779" t="str">
        <f>'Priedas 6'!$AD$13</f>
        <v>Daugiabučių namų modernizacija</v>
      </c>
      <c r="AE13" s="753" t="s">
        <v>18</v>
      </c>
      <c r="AF13" s="754"/>
      <c r="AG13" s="755" t="s">
        <v>19</v>
      </c>
      <c r="AH13" s="754"/>
      <c r="AI13" s="750" t="str">
        <f>'Priedas 6'!$AI$13</f>
        <v xml:space="preserve">... paslauga (produktas) </v>
      </c>
      <c r="AJ13" s="751" t="s">
        <v>20</v>
      </c>
      <c r="AK13" s="751" t="s">
        <v>21</v>
      </c>
      <c r="AL13" s="751" t="str">
        <f>'Priedas 6'!$AL$13</f>
        <v xml:space="preserve">... paslauga (produktas) </v>
      </c>
      <c r="AM13" s="750" t="str">
        <f>'Priedas 6'!$AM$13</f>
        <v xml:space="preserve">... paslauga (produktas) </v>
      </c>
      <c r="AN13" s="751" t="s">
        <v>22</v>
      </c>
      <c r="AO13" s="750" t="s">
        <v>23</v>
      </c>
      <c r="AP13" s="750" t="s">
        <v>24</v>
      </c>
      <c r="AQ13" s="751">
        <f>'Priedas 6'!$L$133</f>
        <v>0</v>
      </c>
      <c r="AR13" s="762">
        <f>'Priedas 6'!$L$134</f>
        <v>0</v>
      </c>
      <c r="AS13" s="751" t="s">
        <v>426</v>
      </c>
      <c r="AT13" s="751" t="s">
        <v>26</v>
      </c>
      <c r="AU13" s="751">
        <f>'Priedas 6'!$L$135</f>
        <v>0</v>
      </c>
      <c r="AV13" s="779">
        <f>'Priedas 6'!$L$136</f>
        <v>0</v>
      </c>
    </row>
    <row r="14" spans="1:48" s="194" customFormat="1" ht="15" customHeight="1" x14ac:dyDescent="0.25">
      <c r="B14" s="689"/>
      <c r="C14" s="690"/>
      <c r="D14" s="690"/>
      <c r="E14" s="690"/>
      <c r="F14" s="769"/>
      <c r="G14" s="855"/>
      <c r="H14" s="700"/>
      <c r="I14" s="666"/>
      <c r="J14" s="664"/>
      <c r="K14" s="666"/>
      <c r="L14" s="751"/>
      <c r="M14" s="751"/>
      <c r="N14" s="751"/>
      <c r="O14" s="751"/>
      <c r="P14" s="751"/>
      <c r="Q14" s="751"/>
      <c r="R14" s="751"/>
      <c r="S14" s="751"/>
      <c r="T14" s="751"/>
      <c r="U14" s="750"/>
      <c r="V14" s="751"/>
      <c r="W14" s="751"/>
      <c r="X14" s="751"/>
      <c r="Y14" s="751"/>
      <c r="Z14" s="751"/>
      <c r="AA14" s="751"/>
      <c r="AB14" s="751"/>
      <c r="AC14" s="751"/>
      <c r="AD14" s="779"/>
      <c r="AE14" s="700"/>
      <c r="AF14" s="666"/>
      <c r="AG14" s="664"/>
      <c r="AH14" s="666"/>
      <c r="AI14" s="751"/>
      <c r="AJ14" s="751"/>
      <c r="AK14" s="751"/>
      <c r="AL14" s="751"/>
      <c r="AM14" s="751"/>
      <c r="AN14" s="751"/>
      <c r="AO14" s="751"/>
      <c r="AP14" s="751"/>
      <c r="AQ14" s="751"/>
      <c r="AR14" s="750"/>
      <c r="AS14" s="751"/>
      <c r="AT14" s="751"/>
      <c r="AU14" s="751"/>
      <c r="AV14" s="779"/>
    </row>
    <row r="15" spans="1:48" s="194" customFormat="1" ht="15" customHeight="1" x14ac:dyDescent="0.25">
      <c r="B15" s="689"/>
      <c r="C15" s="690"/>
      <c r="D15" s="690"/>
      <c r="E15" s="690"/>
      <c r="F15" s="769"/>
      <c r="G15" s="855"/>
      <c r="H15" s="756" t="s">
        <v>427</v>
      </c>
      <c r="I15" s="755" t="s">
        <v>428</v>
      </c>
      <c r="J15" s="750" t="s">
        <v>427</v>
      </c>
      <c r="K15" s="750" t="s">
        <v>428</v>
      </c>
      <c r="L15" s="751"/>
      <c r="M15" s="751"/>
      <c r="N15" s="751"/>
      <c r="O15" s="751"/>
      <c r="P15" s="751"/>
      <c r="Q15" s="751"/>
      <c r="R15" s="751"/>
      <c r="S15" s="751"/>
      <c r="T15" s="751"/>
      <c r="U15" s="750"/>
      <c r="V15" s="751"/>
      <c r="W15" s="751"/>
      <c r="X15" s="751"/>
      <c r="Y15" s="751"/>
      <c r="Z15" s="751"/>
      <c r="AA15" s="751"/>
      <c r="AB15" s="751"/>
      <c r="AC15" s="751"/>
      <c r="AD15" s="779"/>
      <c r="AE15" s="756" t="s">
        <v>427</v>
      </c>
      <c r="AF15" s="755" t="s">
        <v>428</v>
      </c>
      <c r="AG15" s="750" t="s">
        <v>427</v>
      </c>
      <c r="AH15" s="750" t="s">
        <v>428</v>
      </c>
      <c r="AI15" s="751"/>
      <c r="AJ15" s="751"/>
      <c r="AK15" s="751"/>
      <c r="AL15" s="751"/>
      <c r="AM15" s="751"/>
      <c r="AN15" s="751"/>
      <c r="AO15" s="751"/>
      <c r="AP15" s="751"/>
      <c r="AQ15" s="751"/>
      <c r="AR15" s="750"/>
      <c r="AS15" s="751"/>
      <c r="AT15" s="751"/>
      <c r="AU15" s="751"/>
      <c r="AV15" s="779"/>
    </row>
    <row r="16" spans="1:48" s="194" customFormat="1" ht="15" customHeight="1" x14ac:dyDescent="0.25">
      <c r="B16" s="689"/>
      <c r="C16" s="690"/>
      <c r="D16" s="690"/>
      <c r="E16" s="690"/>
      <c r="F16" s="769"/>
      <c r="G16" s="855"/>
      <c r="H16" s="757"/>
      <c r="I16" s="661"/>
      <c r="J16" s="751"/>
      <c r="K16" s="751"/>
      <c r="L16" s="751"/>
      <c r="M16" s="751"/>
      <c r="N16" s="751"/>
      <c r="O16" s="751"/>
      <c r="P16" s="751"/>
      <c r="Q16" s="751"/>
      <c r="R16" s="751"/>
      <c r="S16" s="751"/>
      <c r="T16" s="751"/>
      <c r="U16" s="750"/>
      <c r="V16" s="751"/>
      <c r="W16" s="751"/>
      <c r="X16" s="751"/>
      <c r="Y16" s="751"/>
      <c r="Z16" s="751"/>
      <c r="AA16" s="751"/>
      <c r="AB16" s="751"/>
      <c r="AC16" s="751"/>
      <c r="AD16" s="779"/>
      <c r="AE16" s="757"/>
      <c r="AF16" s="661"/>
      <c r="AG16" s="751"/>
      <c r="AH16" s="751"/>
      <c r="AI16" s="751"/>
      <c r="AJ16" s="751"/>
      <c r="AK16" s="751"/>
      <c r="AL16" s="751"/>
      <c r="AM16" s="751"/>
      <c r="AN16" s="751"/>
      <c r="AO16" s="751"/>
      <c r="AP16" s="751"/>
      <c r="AQ16" s="751"/>
      <c r="AR16" s="750"/>
      <c r="AS16" s="751"/>
      <c r="AT16" s="751"/>
      <c r="AU16" s="751"/>
      <c r="AV16" s="779"/>
    </row>
    <row r="17" spans="2:49" s="401" customFormat="1" ht="18.75" customHeight="1" x14ac:dyDescent="0.25">
      <c r="B17" s="691"/>
      <c r="C17" s="692"/>
      <c r="D17" s="692"/>
      <c r="E17" s="692"/>
      <c r="F17" s="770"/>
      <c r="G17" s="856"/>
      <c r="H17" s="758"/>
      <c r="I17" s="759"/>
      <c r="J17" s="752"/>
      <c r="K17" s="752"/>
      <c r="L17" s="752"/>
      <c r="M17" s="752"/>
      <c r="N17" s="752"/>
      <c r="O17" s="752"/>
      <c r="P17" s="752"/>
      <c r="Q17" s="752"/>
      <c r="R17" s="752"/>
      <c r="S17" s="752"/>
      <c r="T17" s="752"/>
      <c r="U17" s="778"/>
      <c r="V17" s="752"/>
      <c r="W17" s="752"/>
      <c r="X17" s="752"/>
      <c r="Y17" s="752"/>
      <c r="Z17" s="752"/>
      <c r="AA17" s="752"/>
      <c r="AB17" s="752"/>
      <c r="AC17" s="752"/>
      <c r="AD17" s="780"/>
      <c r="AE17" s="758"/>
      <c r="AF17" s="759"/>
      <c r="AG17" s="752"/>
      <c r="AH17" s="752"/>
      <c r="AI17" s="752"/>
      <c r="AJ17" s="752"/>
      <c r="AK17" s="752"/>
      <c r="AL17" s="752"/>
      <c r="AM17" s="752"/>
      <c r="AN17" s="752"/>
      <c r="AO17" s="752"/>
      <c r="AP17" s="752"/>
      <c r="AQ17" s="752"/>
      <c r="AR17" s="778"/>
      <c r="AS17" s="752"/>
      <c r="AT17" s="752"/>
      <c r="AU17" s="752"/>
      <c r="AV17" s="780"/>
      <c r="AW17" s="436"/>
    </row>
    <row r="18" spans="2:49" s="192" customFormat="1" ht="12.75" x14ac:dyDescent="0.2">
      <c r="B18" s="144" t="s">
        <v>80</v>
      </c>
      <c r="C18" s="847" t="s">
        <v>81</v>
      </c>
      <c r="D18" s="848"/>
      <c r="E18" s="848"/>
      <c r="F18" s="849"/>
      <c r="G18" s="229">
        <f t="shared" ref="G18:AV18" si="0">SUM(G19:G20)</f>
        <v>0</v>
      </c>
      <c r="H18" s="437">
        <f t="shared" si="0"/>
        <v>0</v>
      </c>
      <c r="I18" s="438">
        <f t="shared" si="0"/>
        <v>0</v>
      </c>
      <c r="J18" s="438">
        <f t="shared" si="0"/>
        <v>0</v>
      </c>
      <c r="K18" s="438">
        <f t="shared" si="0"/>
        <v>0</v>
      </c>
      <c r="L18" s="439">
        <f t="shared" si="0"/>
        <v>0</v>
      </c>
      <c r="M18" s="439">
        <f t="shared" si="0"/>
        <v>0</v>
      </c>
      <c r="N18" s="439">
        <f t="shared" si="0"/>
        <v>0</v>
      </c>
      <c r="O18" s="439">
        <f t="shared" si="0"/>
        <v>0</v>
      </c>
      <c r="P18" s="439">
        <f t="shared" si="0"/>
        <v>0</v>
      </c>
      <c r="Q18" s="439">
        <f t="shared" si="0"/>
        <v>0</v>
      </c>
      <c r="R18" s="439">
        <f t="shared" si="0"/>
        <v>0</v>
      </c>
      <c r="S18" s="439">
        <f t="shared" si="0"/>
        <v>0</v>
      </c>
      <c r="T18" s="439">
        <f t="shared" si="0"/>
        <v>0</v>
      </c>
      <c r="U18" s="439">
        <f t="shared" si="0"/>
        <v>0</v>
      </c>
      <c r="V18" s="439">
        <f t="shared" si="0"/>
        <v>0</v>
      </c>
      <c r="W18" s="439">
        <f t="shared" si="0"/>
        <v>0</v>
      </c>
      <c r="X18" s="439">
        <f t="shared" si="0"/>
        <v>0</v>
      </c>
      <c r="Y18" s="439">
        <f t="shared" si="0"/>
        <v>0</v>
      </c>
      <c r="Z18" s="439">
        <f t="shared" si="0"/>
        <v>0</v>
      </c>
      <c r="AA18" s="439">
        <f t="shared" si="0"/>
        <v>0</v>
      </c>
      <c r="AB18" s="439">
        <f t="shared" si="0"/>
        <v>0</v>
      </c>
      <c r="AC18" s="439">
        <f t="shared" si="0"/>
        <v>0</v>
      </c>
      <c r="AD18" s="439">
        <f t="shared" si="0"/>
        <v>0</v>
      </c>
      <c r="AE18" s="437">
        <f t="shared" si="0"/>
        <v>0</v>
      </c>
      <c r="AF18" s="438">
        <f t="shared" si="0"/>
        <v>0</v>
      </c>
      <c r="AG18" s="438">
        <f t="shared" si="0"/>
        <v>0</v>
      </c>
      <c r="AH18" s="438">
        <f t="shared" si="0"/>
        <v>0</v>
      </c>
      <c r="AI18" s="439">
        <f t="shared" si="0"/>
        <v>0</v>
      </c>
      <c r="AJ18" s="439">
        <f t="shared" si="0"/>
        <v>0</v>
      </c>
      <c r="AK18" s="439">
        <f t="shared" si="0"/>
        <v>0</v>
      </c>
      <c r="AL18" s="439">
        <f t="shared" si="0"/>
        <v>0</v>
      </c>
      <c r="AM18" s="439">
        <f t="shared" si="0"/>
        <v>0</v>
      </c>
      <c r="AN18" s="439">
        <f t="shared" si="0"/>
        <v>0</v>
      </c>
      <c r="AO18" s="439">
        <f t="shared" si="0"/>
        <v>0</v>
      </c>
      <c r="AP18" s="439">
        <f t="shared" si="0"/>
        <v>0</v>
      </c>
      <c r="AQ18" s="439">
        <f t="shared" si="0"/>
        <v>0</v>
      </c>
      <c r="AR18" s="439">
        <f t="shared" si="0"/>
        <v>0</v>
      </c>
      <c r="AS18" s="439">
        <f t="shared" si="0"/>
        <v>0</v>
      </c>
      <c r="AT18" s="439">
        <f t="shared" si="0"/>
        <v>0</v>
      </c>
      <c r="AU18" s="439">
        <f t="shared" si="0"/>
        <v>0</v>
      </c>
      <c r="AV18" s="440">
        <f t="shared" si="0"/>
        <v>0</v>
      </c>
    </row>
    <row r="19" spans="2:49" s="192" customFormat="1" ht="12.75" x14ac:dyDescent="0.2">
      <c r="B19" s="148" t="s">
        <v>82</v>
      </c>
      <c r="C19" s="805" t="s">
        <v>83</v>
      </c>
      <c r="D19" s="596"/>
      <c r="E19" s="596"/>
      <c r="F19" s="748"/>
      <c r="G19" s="233">
        <f>SUM(H19:AD19)</f>
        <v>0</v>
      </c>
      <c r="H19" s="408">
        <f t="shared" ref="H19:Q20" si="1">SUM(AE19)</f>
        <v>0</v>
      </c>
      <c r="I19" s="409">
        <f t="shared" si="1"/>
        <v>0</v>
      </c>
      <c r="J19" s="409">
        <f t="shared" si="1"/>
        <v>0</v>
      </c>
      <c r="K19" s="409">
        <f t="shared" si="1"/>
        <v>0</v>
      </c>
      <c r="L19" s="410">
        <f t="shared" si="1"/>
        <v>0</v>
      </c>
      <c r="M19" s="410">
        <f t="shared" si="1"/>
        <v>0</v>
      </c>
      <c r="N19" s="410">
        <f t="shared" si="1"/>
        <v>0</v>
      </c>
      <c r="O19" s="410">
        <f t="shared" si="1"/>
        <v>0</v>
      </c>
      <c r="P19" s="410">
        <f t="shared" si="1"/>
        <v>0</v>
      </c>
      <c r="Q19" s="410">
        <f t="shared" si="1"/>
        <v>0</v>
      </c>
      <c r="R19" s="410">
        <f t="shared" ref="R19:Y20" si="2">SUM(AO19)</f>
        <v>0</v>
      </c>
      <c r="S19" s="410">
        <f t="shared" si="2"/>
        <v>0</v>
      </c>
      <c r="T19" s="410">
        <f t="shared" si="2"/>
        <v>0</v>
      </c>
      <c r="U19" s="410">
        <f t="shared" si="2"/>
        <v>0</v>
      </c>
      <c r="V19" s="410">
        <f t="shared" si="2"/>
        <v>0</v>
      </c>
      <c r="W19" s="410">
        <f t="shared" si="2"/>
        <v>0</v>
      </c>
      <c r="X19" s="410">
        <f t="shared" si="2"/>
        <v>0</v>
      </c>
      <c r="Y19" s="410">
        <f t="shared" si="2"/>
        <v>0</v>
      </c>
      <c r="Z19" s="410">
        <f>'Priedas 10'!$AC$24</f>
        <v>0</v>
      </c>
      <c r="AA19" s="410">
        <f>SUM('Priedas 6'!$AA$19,'Priedas 8'!$AA$19,'Priedas 11'!$AA$20)</f>
        <v>0</v>
      </c>
      <c r="AB19" s="410">
        <f>SUM('Priedas 6'!$AB$19,'Priedas 8'!$AB$19,'Priedas 11'!$AB$20)</f>
        <v>0</v>
      </c>
      <c r="AC19" s="410">
        <f>'Priedas 10'!$AF$24</f>
        <v>0</v>
      </c>
      <c r="AD19" s="410">
        <f>SUM('Priedas 6'!$AD$19,'Priedas 8'!$AD$19,'Priedas 11'!$AD$20)</f>
        <v>0</v>
      </c>
      <c r="AE19" s="413"/>
      <c r="AF19" s="414"/>
      <c r="AG19" s="414"/>
      <c r="AH19" s="414"/>
      <c r="AI19" s="412"/>
      <c r="AJ19" s="412"/>
      <c r="AK19" s="412"/>
      <c r="AL19" s="412"/>
      <c r="AM19" s="412"/>
      <c r="AN19" s="412"/>
      <c r="AO19" s="412"/>
      <c r="AP19" s="412"/>
      <c r="AQ19" s="412"/>
      <c r="AR19" s="412"/>
      <c r="AS19" s="412"/>
      <c r="AT19" s="412"/>
      <c r="AU19" s="412"/>
      <c r="AV19" s="415"/>
    </row>
    <row r="20" spans="2:49" s="192" customFormat="1" ht="12.75" x14ac:dyDescent="0.2">
      <c r="B20" s="148" t="s">
        <v>84</v>
      </c>
      <c r="C20" s="805" t="str">
        <f>'Priedas 5'!$C$14</f>
        <v>Kitos sąnaudos, susijusios su šilumos įsigijimu (nurodyti)</v>
      </c>
      <c r="D20" s="596"/>
      <c r="E20" s="596"/>
      <c r="F20" s="748"/>
      <c r="G20" s="233">
        <f>SUM(H20:AD20)</f>
        <v>0</v>
      </c>
      <c r="H20" s="408">
        <f t="shared" si="1"/>
        <v>0</v>
      </c>
      <c r="I20" s="409">
        <f t="shared" si="1"/>
        <v>0</v>
      </c>
      <c r="J20" s="409">
        <f t="shared" si="1"/>
        <v>0</v>
      </c>
      <c r="K20" s="409">
        <f t="shared" si="1"/>
        <v>0</v>
      </c>
      <c r="L20" s="410">
        <f t="shared" si="1"/>
        <v>0</v>
      </c>
      <c r="M20" s="410">
        <f t="shared" si="1"/>
        <v>0</v>
      </c>
      <c r="N20" s="410">
        <f t="shared" si="1"/>
        <v>0</v>
      </c>
      <c r="O20" s="410">
        <f t="shared" si="1"/>
        <v>0</v>
      </c>
      <c r="P20" s="410">
        <f t="shared" si="1"/>
        <v>0</v>
      </c>
      <c r="Q20" s="410">
        <f t="shared" si="1"/>
        <v>0</v>
      </c>
      <c r="R20" s="410">
        <f t="shared" si="2"/>
        <v>0</v>
      </c>
      <c r="S20" s="410">
        <f t="shared" si="2"/>
        <v>0</v>
      </c>
      <c r="T20" s="410">
        <f t="shared" si="2"/>
        <v>0</v>
      </c>
      <c r="U20" s="410">
        <f t="shared" si="2"/>
        <v>0</v>
      </c>
      <c r="V20" s="410">
        <f t="shared" si="2"/>
        <v>0</v>
      </c>
      <c r="W20" s="410">
        <f t="shared" si="2"/>
        <v>0</v>
      </c>
      <c r="X20" s="410">
        <f t="shared" si="2"/>
        <v>0</v>
      </c>
      <c r="Y20" s="410">
        <f t="shared" si="2"/>
        <v>0</v>
      </c>
      <c r="Z20" s="410">
        <f>'Priedas 10'!$AC$25</f>
        <v>0</v>
      </c>
      <c r="AA20" s="410">
        <f>SUM('Priedas 6'!$AA$20,'Priedas 8'!$AA$20,'Priedas 11'!$AA$21)</f>
        <v>0</v>
      </c>
      <c r="AB20" s="410">
        <f>SUM('Priedas 6'!$AB$20,'Priedas 8'!$AB$20,'Priedas 11'!$AB$21)</f>
        <v>0</v>
      </c>
      <c r="AC20" s="410">
        <f>'Priedas 10'!$AF$25</f>
        <v>0</v>
      </c>
      <c r="AD20" s="410">
        <f>SUM('Priedas 6'!$AD$20,'Priedas 8'!$AD$20,'Priedas 11'!$AD$21)</f>
        <v>0</v>
      </c>
      <c r="AE20" s="413"/>
      <c r="AF20" s="414"/>
      <c r="AG20" s="414"/>
      <c r="AH20" s="414"/>
      <c r="AI20" s="412"/>
      <c r="AJ20" s="412"/>
      <c r="AK20" s="412"/>
      <c r="AL20" s="412"/>
      <c r="AM20" s="412"/>
      <c r="AN20" s="412"/>
      <c r="AO20" s="412"/>
      <c r="AP20" s="412"/>
      <c r="AQ20" s="412"/>
      <c r="AR20" s="412"/>
      <c r="AS20" s="412"/>
      <c r="AT20" s="412"/>
      <c r="AU20" s="412"/>
      <c r="AV20" s="415"/>
    </row>
    <row r="21" spans="2:49" s="192" customFormat="1" ht="12.75" x14ac:dyDescent="0.2">
      <c r="B21" s="155" t="s">
        <v>86</v>
      </c>
      <c r="C21" s="602" t="s">
        <v>87</v>
      </c>
      <c r="D21" s="600"/>
      <c r="E21" s="600"/>
      <c r="F21" s="749"/>
      <c r="G21" s="233">
        <f t="shared" ref="G21:AD21" si="3">SUM(G22:G29)</f>
        <v>1004682.31</v>
      </c>
      <c r="H21" s="227">
        <f t="shared" si="3"/>
        <v>1004682.31</v>
      </c>
      <c r="I21" s="179">
        <f t="shared" si="3"/>
        <v>0</v>
      </c>
      <c r="J21" s="179">
        <f t="shared" si="3"/>
        <v>0</v>
      </c>
      <c r="K21" s="179">
        <f t="shared" si="3"/>
        <v>0</v>
      </c>
      <c r="L21" s="183">
        <f t="shared" si="3"/>
        <v>0</v>
      </c>
      <c r="M21" s="183">
        <f t="shared" si="3"/>
        <v>0</v>
      </c>
      <c r="N21" s="183">
        <f t="shared" si="3"/>
        <v>0</v>
      </c>
      <c r="O21" s="183">
        <f t="shared" si="3"/>
        <v>0</v>
      </c>
      <c r="P21" s="183">
        <f t="shared" si="3"/>
        <v>0</v>
      </c>
      <c r="Q21" s="183">
        <f t="shared" si="3"/>
        <v>0</v>
      </c>
      <c r="R21" s="183">
        <f t="shared" si="3"/>
        <v>0</v>
      </c>
      <c r="S21" s="183">
        <f t="shared" si="3"/>
        <v>0</v>
      </c>
      <c r="T21" s="183">
        <f t="shared" si="3"/>
        <v>0</v>
      </c>
      <c r="U21" s="183">
        <f t="shared" si="3"/>
        <v>0</v>
      </c>
      <c r="V21" s="183">
        <f t="shared" si="3"/>
        <v>0</v>
      </c>
      <c r="W21" s="183">
        <f t="shared" si="3"/>
        <v>0</v>
      </c>
      <c r="X21" s="183">
        <f t="shared" si="3"/>
        <v>0</v>
      </c>
      <c r="Y21" s="183">
        <f t="shared" si="3"/>
        <v>0</v>
      </c>
      <c r="Z21" s="183">
        <f t="shared" si="3"/>
        <v>0</v>
      </c>
      <c r="AA21" s="183">
        <f t="shared" si="3"/>
        <v>0</v>
      </c>
      <c r="AB21" s="183">
        <f t="shared" si="3"/>
        <v>0</v>
      </c>
      <c r="AC21" s="183">
        <f t="shared" si="3"/>
        <v>0</v>
      </c>
      <c r="AD21" s="183">
        <f t="shared" si="3"/>
        <v>0</v>
      </c>
      <c r="AE21" s="441">
        <v>1004682.31</v>
      </c>
      <c r="AF21" s="179">
        <f t="shared" ref="AF21:AV21" si="4">SUM(AF22:AF29)</f>
        <v>0</v>
      </c>
      <c r="AG21" s="179">
        <f t="shared" si="4"/>
        <v>0</v>
      </c>
      <c r="AH21" s="179">
        <f t="shared" si="4"/>
        <v>0</v>
      </c>
      <c r="AI21" s="183">
        <f t="shared" si="4"/>
        <v>0</v>
      </c>
      <c r="AJ21" s="183">
        <f t="shared" si="4"/>
        <v>0</v>
      </c>
      <c r="AK21" s="183">
        <f t="shared" si="4"/>
        <v>0</v>
      </c>
      <c r="AL21" s="183">
        <f t="shared" si="4"/>
        <v>0</v>
      </c>
      <c r="AM21" s="183">
        <f t="shared" si="4"/>
        <v>0</v>
      </c>
      <c r="AN21" s="183">
        <f t="shared" si="4"/>
        <v>0</v>
      </c>
      <c r="AO21" s="183">
        <f t="shared" si="4"/>
        <v>0</v>
      </c>
      <c r="AP21" s="183">
        <f t="shared" si="4"/>
        <v>0</v>
      </c>
      <c r="AQ21" s="183">
        <f t="shared" si="4"/>
        <v>0</v>
      </c>
      <c r="AR21" s="183">
        <f t="shared" si="4"/>
        <v>0</v>
      </c>
      <c r="AS21" s="183">
        <f t="shared" si="4"/>
        <v>0</v>
      </c>
      <c r="AT21" s="183">
        <f t="shared" si="4"/>
        <v>0</v>
      </c>
      <c r="AU21" s="183">
        <f t="shared" si="4"/>
        <v>0</v>
      </c>
      <c r="AV21" s="228">
        <f t="shared" si="4"/>
        <v>0</v>
      </c>
    </row>
    <row r="22" spans="2:49" s="192" customFormat="1" ht="12.75" x14ac:dyDescent="0.2">
      <c r="B22" s="148" t="s">
        <v>88</v>
      </c>
      <c r="C22" s="796" t="s">
        <v>89</v>
      </c>
      <c r="D22" s="797"/>
      <c r="E22" s="797"/>
      <c r="F22" s="798"/>
      <c r="G22" s="233">
        <f t="shared" ref="G22:G29" si="5">SUM(H22:AD22)</f>
        <v>0</v>
      </c>
      <c r="H22" s="408">
        <f t="shared" ref="H22:Q29" si="6">SUM(AE22)</f>
        <v>0</v>
      </c>
      <c r="I22" s="409">
        <f t="shared" si="6"/>
        <v>0</v>
      </c>
      <c r="J22" s="409">
        <f t="shared" si="6"/>
        <v>0</v>
      </c>
      <c r="K22" s="409">
        <f t="shared" si="6"/>
        <v>0</v>
      </c>
      <c r="L22" s="410">
        <f t="shared" si="6"/>
        <v>0</v>
      </c>
      <c r="M22" s="410">
        <f t="shared" si="6"/>
        <v>0</v>
      </c>
      <c r="N22" s="410">
        <f t="shared" si="6"/>
        <v>0</v>
      </c>
      <c r="O22" s="410">
        <f t="shared" si="6"/>
        <v>0</v>
      </c>
      <c r="P22" s="410">
        <f t="shared" si="6"/>
        <v>0</v>
      </c>
      <c r="Q22" s="410">
        <f t="shared" si="6"/>
        <v>0</v>
      </c>
      <c r="R22" s="410">
        <f t="shared" ref="R22:Y29" si="7">SUM(AO22)</f>
        <v>0</v>
      </c>
      <c r="S22" s="410">
        <f t="shared" si="7"/>
        <v>0</v>
      </c>
      <c r="T22" s="410">
        <f t="shared" si="7"/>
        <v>0</v>
      </c>
      <c r="U22" s="410">
        <f t="shared" si="7"/>
        <v>0</v>
      </c>
      <c r="V22" s="410">
        <f t="shared" si="7"/>
        <v>0</v>
      </c>
      <c r="W22" s="410">
        <f t="shared" si="7"/>
        <v>0</v>
      </c>
      <c r="X22" s="410">
        <f t="shared" si="7"/>
        <v>0</v>
      </c>
      <c r="Y22" s="410">
        <f t="shared" si="7"/>
        <v>0</v>
      </c>
      <c r="Z22" s="410">
        <f>'Priedas 10'!$AC$27</f>
        <v>0</v>
      </c>
      <c r="AA22" s="410">
        <f>SUM('Priedas 6'!$AA$22,'Priedas 8'!$AA$22,'Priedas 11'!$AA$23)</f>
        <v>0</v>
      </c>
      <c r="AB22" s="410">
        <f>SUM('Priedas 6'!$AB$22,'Priedas 8'!$AB$22,'Priedas 11'!$AB$23)</f>
        <v>0</v>
      </c>
      <c r="AC22" s="410">
        <f>'Priedas 10'!$AF$27</f>
        <v>0</v>
      </c>
      <c r="AD22" s="410">
        <f>SUM('Priedas 6'!$AD$22,'Priedas 8'!$AD$22,'Priedas 11'!$AD$23)</f>
        <v>0</v>
      </c>
      <c r="AE22" s="413"/>
      <c r="AF22" s="414"/>
      <c r="AG22" s="414"/>
      <c r="AH22" s="414"/>
      <c r="AI22" s="412"/>
      <c r="AJ22" s="412"/>
      <c r="AK22" s="412"/>
      <c r="AL22" s="412"/>
      <c r="AM22" s="412"/>
      <c r="AN22" s="412"/>
      <c r="AO22" s="412"/>
      <c r="AP22" s="412"/>
      <c r="AQ22" s="412"/>
      <c r="AR22" s="412"/>
      <c r="AS22" s="412"/>
      <c r="AT22" s="412"/>
      <c r="AU22" s="412"/>
      <c r="AV22" s="415"/>
    </row>
    <row r="23" spans="2:49" s="192" customFormat="1" ht="12.75" x14ac:dyDescent="0.2">
      <c r="B23" s="148" t="s">
        <v>90</v>
      </c>
      <c r="C23" s="796" t="s">
        <v>91</v>
      </c>
      <c r="D23" s="797"/>
      <c r="E23" s="797"/>
      <c r="F23" s="798"/>
      <c r="G23" s="233">
        <f t="shared" si="5"/>
        <v>0</v>
      </c>
      <c r="H23" s="408">
        <f t="shared" si="6"/>
        <v>0</v>
      </c>
      <c r="I23" s="409">
        <f t="shared" si="6"/>
        <v>0</v>
      </c>
      <c r="J23" s="409">
        <f t="shared" si="6"/>
        <v>0</v>
      </c>
      <c r="K23" s="409">
        <f t="shared" si="6"/>
        <v>0</v>
      </c>
      <c r="L23" s="410">
        <f t="shared" si="6"/>
        <v>0</v>
      </c>
      <c r="M23" s="410">
        <f t="shared" si="6"/>
        <v>0</v>
      </c>
      <c r="N23" s="410">
        <f t="shared" si="6"/>
        <v>0</v>
      </c>
      <c r="O23" s="410">
        <f t="shared" si="6"/>
        <v>0</v>
      </c>
      <c r="P23" s="410">
        <f t="shared" si="6"/>
        <v>0</v>
      </c>
      <c r="Q23" s="410">
        <f t="shared" si="6"/>
        <v>0</v>
      </c>
      <c r="R23" s="410">
        <f t="shared" si="7"/>
        <v>0</v>
      </c>
      <c r="S23" s="410">
        <f t="shared" si="7"/>
        <v>0</v>
      </c>
      <c r="T23" s="410">
        <f t="shared" si="7"/>
        <v>0</v>
      </c>
      <c r="U23" s="410">
        <f t="shared" si="7"/>
        <v>0</v>
      </c>
      <c r="V23" s="410">
        <f t="shared" si="7"/>
        <v>0</v>
      </c>
      <c r="W23" s="410">
        <f t="shared" si="7"/>
        <v>0</v>
      </c>
      <c r="X23" s="410">
        <f t="shared" si="7"/>
        <v>0</v>
      </c>
      <c r="Y23" s="410">
        <f t="shared" si="7"/>
        <v>0</v>
      </c>
      <c r="Z23" s="410">
        <f>'Priedas 10'!$AC$28</f>
        <v>0</v>
      </c>
      <c r="AA23" s="410">
        <f>SUM('Priedas 6'!$AA$23,'Priedas 8'!$AA$23,'Priedas 11'!$AA$24)</f>
        <v>0</v>
      </c>
      <c r="AB23" s="410">
        <f>SUM('Priedas 6'!$AB$23,'Priedas 8'!$AB$23,'Priedas 11'!$AB$24)</f>
        <v>0</v>
      </c>
      <c r="AC23" s="410">
        <f>'Priedas 10'!$AF$28</f>
        <v>0</v>
      </c>
      <c r="AD23" s="410">
        <f>SUM('Priedas 6'!$AD$23,'Priedas 8'!$AD$23,'Priedas 11'!$AD$24)</f>
        <v>0</v>
      </c>
      <c r="AE23" s="413"/>
      <c r="AF23" s="414"/>
      <c r="AG23" s="414"/>
      <c r="AH23" s="414"/>
      <c r="AI23" s="412"/>
      <c r="AJ23" s="412"/>
      <c r="AK23" s="412"/>
      <c r="AL23" s="412"/>
      <c r="AM23" s="412"/>
      <c r="AN23" s="412"/>
      <c r="AO23" s="412"/>
      <c r="AP23" s="412"/>
      <c r="AQ23" s="412"/>
      <c r="AR23" s="412"/>
      <c r="AS23" s="412"/>
      <c r="AT23" s="412"/>
      <c r="AU23" s="412"/>
      <c r="AV23" s="415"/>
    </row>
    <row r="24" spans="2:49" s="192" customFormat="1" ht="12.75" x14ac:dyDescent="0.2">
      <c r="B24" s="148" t="s">
        <v>92</v>
      </c>
      <c r="C24" s="796" t="s">
        <v>93</v>
      </c>
      <c r="D24" s="797"/>
      <c r="E24" s="797"/>
      <c r="F24" s="798"/>
      <c r="G24" s="233">
        <f t="shared" si="5"/>
        <v>966596.73</v>
      </c>
      <c r="H24" s="408">
        <f t="shared" si="6"/>
        <v>966596.73</v>
      </c>
      <c r="I24" s="409">
        <f t="shared" si="6"/>
        <v>0</v>
      </c>
      <c r="J24" s="409">
        <f t="shared" si="6"/>
        <v>0</v>
      </c>
      <c r="K24" s="409">
        <f t="shared" si="6"/>
        <v>0</v>
      </c>
      <c r="L24" s="410">
        <f t="shared" si="6"/>
        <v>0</v>
      </c>
      <c r="M24" s="410">
        <f t="shared" si="6"/>
        <v>0</v>
      </c>
      <c r="N24" s="410">
        <f t="shared" si="6"/>
        <v>0</v>
      </c>
      <c r="O24" s="410">
        <f t="shared" si="6"/>
        <v>0</v>
      </c>
      <c r="P24" s="410">
        <f t="shared" si="6"/>
        <v>0</v>
      </c>
      <c r="Q24" s="410">
        <f t="shared" si="6"/>
        <v>0</v>
      </c>
      <c r="R24" s="410">
        <f t="shared" si="7"/>
        <v>0</v>
      </c>
      <c r="S24" s="410">
        <f t="shared" si="7"/>
        <v>0</v>
      </c>
      <c r="T24" s="410">
        <f t="shared" si="7"/>
        <v>0</v>
      </c>
      <c r="U24" s="410">
        <f t="shared" si="7"/>
        <v>0</v>
      </c>
      <c r="V24" s="410">
        <f t="shared" si="7"/>
        <v>0</v>
      </c>
      <c r="W24" s="410">
        <f t="shared" si="7"/>
        <v>0</v>
      </c>
      <c r="X24" s="410">
        <f t="shared" si="7"/>
        <v>0</v>
      </c>
      <c r="Y24" s="410">
        <f t="shared" si="7"/>
        <v>0</v>
      </c>
      <c r="Z24" s="410">
        <f>'Priedas 10'!$AC$29</f>
        <v>0</v>
      </c>
      <c r="AA24" s="410">
        <f>SUM('Priedas 6'!$AA$24,'Priedas 8'!$AA$24,'Priedas 11'!$AA$25)</f>
        <v>0</v>
      </c>
      <c r="AB24" s="410">
        <f>SUM('Priedas 6'!$AB$24,'Priedas 8'!$AB$24,'Priedas 11'!$AB$25)</f>
        <v>0</v>
      </c>
      <c r="AC24" s="410">
        <f>'Priedas 10'!$AF$29</f>
        <v>0</v>
      </c>
      <c r="AD24" s="410">
        <f>SUM('Priedas 6'!$AD$24,'Priedas 8'!$AD$24,'Priedas 11'!$AD$25)</f>
        <v>0</v>
      </c>
      <c r="AE24" s="418">
        <v>966596.73</v>
      </c>
      <c r="AF24" s="414"/>
      <c r="AG24" s="414"/>
      <c r="AH24" s="414"/>
      <c r="AI24" s="412"/>
      <c r="AJ24" s="412"/>
      <c r="AK24" s="412"/>
      <c r="AL24" s="412"/>
      <c r="AM24" s="412"/>
      <c r="AN24" s="412"/>
      <c r="AO24" s="412"/>
      <c r="AP24" s="412"/>
      <c r="AQ24" s="412"/>
      <c r="AR24" s="412"/>
      <c r="AS24" s="412"/>
      <c r="AT24" s="412"/>
      <c r="AU24" s="412"/>
      <c r="AV24" s="415"/>
    </row>
    <row r="25" spans="2:49" s="192" customFormat="1" ht="12.75" x14ac:dyDescent="0.2">
      <c r="B25" s="148" t="s">
        <v>94</v>
      </c>
      <c r="C25" s="796" t="s">
        <v>95</v>
      </c>
      <c r="D25" s="797"/>
      <c r="E25" s="797"/>
      <c r="F25" s="798"/>
      <c r="G25" s="233">
        <f t="shared" si="5"/>
        <v>29063.15</v>
      </c>
      <c r="H25" s="408">
        <f t="shared" si="6"/>
        <v>29063.15</v>
      </c>
      <c r="I25" s="409">
        <f t="shared" si="6"/>
        <v>0</v>
      </c>
      <c r="J25" s="409">
        <f t="shared" si="6"/>
        <v>0</v>
      </c>
      <c r="K25" s="409">
        <f t="shared" si="6"/>
        <v>0</v>
      </c>
      <c r="L25" s="410">
        <f t="shared" si="6"/>
        <v>0</v>
      </c>
      <c r="M25" s="410">
        <f t="shared" si="6"/>
        <v>0</v>
      </c>
      <c r="N25" s="410">
        <f t="shared" si="6"/>
        <v>0</v>
      </c>
      <c r="O25" s="410">
        <f t="shared" si="6"/>
        <v>0</v>
      </c>
      <c r="P25" s="410">
        <f t="shared" si="6"/>
        <v>0</v>
      </c>
      <c r="Q25" s="410">
        <f t="shared" si="6"/>
        <v>0</v>
      </c>
      <c r="R25" s="410">
        <f t="shared" si="7"/>
        <v>0</v>
      </c>
      <c r="S25" s="410">
        <f t="shared" si="7"/>
        <v>0</v>
      </c>
      <c r="T25" s="410">
        <f t="shared" si="7"/>
        <v>0</v>
      </c>
      <c r="U25" s="410">
        <f t="shared" si="7"/>
        <v>0</v>
      </c>
      <c r="V25" s="410">
        <f t="shared" si="7"/>
        <v>0</v>
      </c>
      <c r="W25" s="410">
        <f t="shared" si="7"/>
        <v>0</v>
      </c>
      <c r="X25" s="410">
        <f t="shared" si="7"/>
        <v>0</v>
      </c>
      <c r="Y25" s="410">
        <f t="shared" si="7"/>
        <v>0</v>
      </c>
      <c r="Z25" s="410">
        <f>'Priedas 10'!$AC$30</f>
        <v>0</v>
      </c>
      <c r="AA25" s="410">
        <f>SUM('Priedas 6'!$AA$25,'Priedas 8'!$AA$25,'Priedas 11'!$AA$26)</f>
        <v>0</v>
      </c>
      <c r="AB25" s="410">
        <f>SUM('Priedas 6'!$AB$25,'Priedas 8'!$AB$25,'Priedas 11'!$AB$26)</f>
        <v>0</v>
      </c>
      <c r="AC25" s="410">
        <f>'Priedas 10'!$AF$30</f>
        <v>0</v>
      </c>
      <c r="AD25" s="410">
        <f>SUM('Priedas 6'!$AD$25,'Priedas 8'!$AD$25,'Priedas 11'!$AD$26)</f>
        <v>0</v>
      </c>
      <c r="AE25" s="418">
        <v>29063.15</v>
      </c>
      <c r="AF25" s="414"/>
      <c r="AG25" s="414"/>
      <c r="AH25" s="414"/>
      <c r="AI25" s="412"/>
      <c r="AJ25" s="412"/>
      <c r="AK25" s="412"/>
      <c r="AL25" s="412"/>
      <c r="AM25" s="412"/>
      <c r="AN25" s="412"/>
      <c r="AO25" s="412"/>
      <c r="AP25" s="412"/>
      <c r="AQ25" s="412"/>
      <c r="AR25" s="412"/>
      <c r="AS25" s="412"/>
      <c r="AT25" s="412"/>
      <c r="AU25" s="412"/>
      <c r="AV25" s="415"/>
    </row>
    <row r="26" spans="2:49" s="192" customFormat="1" ht="12.75" x14ac:dyDescent="0.2">
      <c r="B26" s="148" t="s">
        <v>96</v>
      </c>
      <c r="C26" s="796" t="s">
        <v>97</v>
      </c>
      <c r="D26" s="797"/>
      <c r="E26" s="797"/>
      <c r="F26" s="798"/>
      <c r="G26" s="233">
        <f t="shared" si="5"/>
        <v>3081.43</v>
      </c>
      <c r="H26" s="408">
        <f t="shared" si="6"/>
        <v>3081.43</v>
      </c>
      <c r="I26" s="409">
        <f t="shared" si="6"/>
        <v>0</v>
      </c>
      <c r="J26" s="409">
        <f t="shared" si="6"/>
        <v>0</v>
      </c>
      <c r="K26" s="409">
        <f t="shared" si="6"/>
        <v>0</v>
      </c>
      <c r="L26" s="410">
        <f t="shared" si="6"/>
        <v>0</v>
      </c>
      <c r="M26" s="410">
        <f t="shared" si="6"/>
        <v>0</v>
      </c>
      <c r="N26" s="410">
        <f t="shared" si="6"/>
        <v>0</v>
      </c>
      <c r="O26" s="410">
        <f t="shared" si="6"/>
        <v>0</v>
      </c>
      <c r="P26" s="410">
        <f t="shared" si="6"/>
        <v>0</v>
      </c>
      <c r="Q26" s="410">
        <f t="shared" si="6"/>
        <v>0</v>
      </c>
      <c r="R26" s="410">
        <f t="shared" si="7"/>
        <v>0</v>
      </c>
      <c r="S26" s="410">
        <f t="shared" si="7"/>
        <v>0</v>
      </c>
      <c r="T26" s="410">
        <f t="shared" si="7"/>
        <v>0</v>
      </c>
      <c r="U26" s="410">
        <f t="shared" si="7"/>
        <v>0</v>
      </c>
      <c r="V26" s="410">
        <f t="shared" si="7"/>
        <v>0</v>
      </c>
      <c r="W26" s="410">
        <f t="shared" si="7"/>
        <v>0</v>
      </c>
      <c r="X26" s="410">
        <f t="shared" si="7"/>
        <v>0</v>
      </c>
      <c r="Y26" s="410">
        <f t="shared" si="7"/>
        <v>0</v>
      </c>
      <c r="Z26" s="410">
        <f>'Priedas 10'!$AC$31</f>
        <v>0</v>
      </c>
      <c r="AA26" s="410">
        <f>SUM('Priedas 6'!$AA$26,'Priedas 8'!$AA$26,'Priedas 11'!$AA$27)</f>
        <v>0</v>
      </c>
      <c r="AB26" s="410">
        <f>SUM('Priedas 6'!$AB$26,'Priedas 8'!$AB$26,'Priedas 11'!$AB$27)</f>
        <v>0</v>
      </c>
      <c r="AC26" s="410">
        <f>'Priedas 10'!$AF$31</f>
        <v>0</v>
      </c>
      <c r="AD26" s="410">
        <f>SUM('Priedas 6'!$AD$26,'Priedas 8'!$AD$26,'Priedas 11'!$AD$27)</f>
        <v>0</v>
      </c>
      <c r="AE26" s="418">
        <v>3081.43</v>
      </c>
      <c r="AF26" s="414"/>
      <c r="AG26" s="414"/>
      <c r="AH26" s="414"/>
      <c r="AI26" s="412"/>
      <c r="AJ26" s="412"/>
      <c r="AK26" s="412"/>
      <c r="AL26" s="412"/>
      <c r="AM26" s="412"/>
      <c r="AN26" s="412"/>
      <c r="AO26" s="412"/>
      <c r="AP26" s="412"/>
      <c r="AQ26" s="412"/>
      <c r="AR26" s="412"/>
      <c r="AS26" s="412"/>
      <c r="AT26" s="412"/>
      <c r="AU26" s="412"/>
      <c r="AV26" s="415"/>
    </row>
    <row r="27" spans="2:49" s="192" customFormat="1" ht="12.75" x14ac:dyDescent="0.2">
      <c r="B27" s="148" t="s">
        <v>98</v>
      </c>
      <c r="C27" s="796" t="s">
        <v>99</v>
      </c>
      <c r="D27" s="797"/>
      <c r="E27" s="797"/>
      <c r="F27" s="798"/>
      <c r="G27" s="233">
        <f t="shared" si="5"/>
        <v>5941</v>
      </c>
      <c r="H27" s="408">
        <f t="shared" si="6"/>
        <v>5941</v>
      </c>
      <c r="I27" s="409">
        <f t="shared" si="6"/>
        <v>0</v>
      </c>
      <c r="J27" s="409">
        <f t="shared" si="6"/>
        <v>0</v>
      </c>
      <c r="K27" s="409">
        <f t="shared" si="6"/>
        <v>0</v>
      </c>
      <c r="L27" s="410">
        <f t="shared" si="6"/>
        <v>0</v>
      </c>
      <c r="M27" s="410">
        <f t="shared" si="6"/>
        <v>0</v>
      </c>
      <c r="N27" s="410">
        <f t="shared" si="6"/>
        <v>0</v>
      </c>
      <c r="O27" s="410">
        <f t="shared" si="6"/>
        <v>0</v>
      </c>
      <c r="P27" s="410">
        <f t="shared" si="6"/>
        <v>0</v>
      </c>
      <c r="Q27" s="410">
        <f t="shared" si="6"/>
        <v>0</v>
      </c>
      <c r="R27" s="410">
        <f t="shared" si="7"/>
        <v>0</v>
      </c>
      <c r="S27" s="410">
        <f t="shared" si="7"/>
        <v>0</v>
      </c>
      <c r="T27" s="410">
        <f t="shared" si="7"/>
        <v>0</v>
      </c>
      <c r="U27" s="410">
        <f t="shared" si="7"/>
        <v>0</v>
      </c>
      <c r="V27" s="410">
        <f t="shared" si="7"/>
        <v>0</v>
      </c>
      <c r="W27" s="410">
        <f t="shared" si="7"/>
        <v>0</v>
      </c>
      <c r="X27" s="410">
        <f t="shared" si="7"/>
        <v>0</v>
      </c>
      <c r="Y27" s="410">
        <f t="shared" si="7"/>
        <v>0</v>
      </c>
      <c r="Z27" s="410">
        <f>'Priedas 10'!$AC$32</f>
        <v>0</v>
      </c>
      <c r="AA27" s="410">
        <f>SUM('Priedas 6'!$AA$27,'Priedas 8'!$AA$27,'Priedas 11'!$AA$28)</f>
        <v>0</v>
      </c>
      <c r="AB27" s="410">
        <f>SUM('Priedas 6'!$AB$27,'Priedas 8'!$AB$27,'Priedas 11'!$AB$28)</f>
        <v>0</v>
      </c>
      <c r="AC27" s="410">
        <f>'Priedas 10'!$AF$32</f>
        <v>0</v>
      </c>
      <c r="AD27" s="410">
        <f>SUM('Priedas 6'!$AD$27,'Priedas 8'!$AD$27,'Priedas 11'!$AD$28)</f>
        <v>0</v>
      </c>
      <c r="AE27" s="418">
        <v>5941</v>
      </c>
      <c r="AF27" s="414"/>
      <c r="AG27" s="414"/>
      <c r="AH27" s="414"/>
      <c r="AI27" s="412"/>
      <c r="AJ27" s="412"/>
      <c r="AK27" s="412"/>
      <c r="AL27" s="412"/>
      <c r="AM27" s="412"/>
      <c r="AN27" s="412"/>
      <c r="AO27" s="412"/>
      <c r="AP27" s="412"/>
      <c r="AQ27" s="412"/>
      <c r="AR27" s="412"/>
      <c r="AS27" s="412"/>
      <c r="AT27" s="412"/>
      <c r="AU27" s="412"/>
      <c r="AV27" s="415"/>
    </row>
    <row r="28" spans="2:49" s="192" customFormat="1" ht="12.75" x14ac:dyDescent="0.2">
      <c r="B28" s="148" t="s">
        <v>100</v>
      </c>
      <c r="C28" s="796" t="s">
        <v>101</v>
      </c>
      <c r="D28" s="797"/>
      <c r="E28" s="797"/>
      <c r="F28" s="798"/>
      <c r="G28" s="233">
        <f t="shared" si="5"/>
        <v>0</v>
      </c>
      <c r="H28" s="408">
        <f t="shared" si="6"/>
        <v>0</v>
      </c>
      <c r="I28" s="409">
        <f t="shared" si="6"/>
        <v>0</v>
      </c>
      <c r="J28" s="409">
        <f t="shared" si="6"/>
        <v>0</v>
      </c>
      <c r="K28" s="409">
        <f t="shared" si="6"/>
        <v>0</v>
      </c>
      <c r="L28" s="410">
        <f t="shared" si="6"/>
        <v>0</v>
      </c>
      <c r="M28" s="410">
        <f t="shared" si="6"/>
        <v>0</v>
      </c>
      <c r="N28" s="410">
        <f t="shared" si="6"/>
        <v>0</v>
      </c>
      <c r="O28" s="410">
        <f t="shared" si="6"/>
        <v>0</v>
      </c>
      <c r="P28" s="410">
        <f t="shared" si="6"/>
        <v>0</v>
      </c>
      <c r="Q28" s="410">
        <f t="shared" si="6"/>
        <v>0</v>
      </c>
      <c r="R28" s="410">
        <f t="shared" si="7"/>
        <v>0</v>
      </c>
      <c r="S28" s="410">
        <f t="shared" si="7"/>
        <v>0</v>
      </c>
      <c r="T28" s="410">
        <f t="shared" si="7"/>
        <v>0</v>
      </c>
      <c r="U28" s="410">
        <f t="shared" si="7"/>
        <v>0</v>
      </c>
      <c r="V28" s="410">
        <f t="shared" si="7"/>
        <v>0</v>
      </c>
      <c r="W28" s="410">
        <f t="shared" si="7"/>
        <v>0</v>
      </c>
      <c r="X28" s="410">
        <f t="shared" si="7"/>
        <v>0</v>
      </c>
      <c r="Y28" s="410">
        <f t="shared" si="7"/>
        <v>0</v>
      </c>
      <c r="Z28" s="410">
        <f>'Priedas 10'!$AC$33</f>
        <v>0</v>
      </c>
      <c r="AA28" s="410">
        <f>SUM('Priedas 6'!$AA$28,'Priedas 8'!$AA$28,'Priedas 11'!$AA$29)</f>
        <v>0</v>
      </c>
      <c r="AB28" s="410">
        <f>SUM('Priedas 6'!$AB$28,'Priedas 8'!$AB$28,'Priedas 11'!$AB$29)</f>
        <v>0</v>
      </c>
      <c r="AC28" s="410">
        <f>'Priedas 10'!$AF$33</f>
        <v>0</v>
      </c>
      <c r="AD28" s="410">
        <f>SUM('Priedas 6'!$AD$28,'Priedas 8'!$AD$28,'Priedas 11'!$AD$29)</f>
        <v>0</v>
      </c>
      <c r="AE28" s="413"/>
      <c r="AF28" s="414"/>
      <c r="AG28" s="414"/>
      <c r="AH28" s="414"/>
      <c r="AI28" s="412"/>
      <c r="AJ28" s="412"/>
      <c r="AK28" s="412"/>
      <c r="AL28" s="412"/>
      <c r="AM28" s="412"/>
      <c r="AN28" s="412"/>
      <c r="AO28" s="412"/>
      <c r="AP28" s="412"/>
      <c r="AQ28" s="412"/>
      <c r="AR28" s="412"/>
      <c r="AS28" s="412"/>
      <c r="AT28" s="412"/>
      <c r="AU28" s="412"/>
      <c r="AV28" s="415"/>
    </row>
    <row r="29" spans="2:49" s="192" customFormat="1" ht="12.75" x14ac:dyDescent="0.2">
      <c r="B29" s="148" t="s">
        <v>102</v>
      </c>
      <c r="C29" s="805" t="s">
        <v>101</v>
      </c>
      <c r="D29" s="596"/>
      <c r="E29" s="596"/>
      <c r="F29" s="748"/>
      <c r="G29" s="233">
        <f t="shared" si="5"/>
        <v>0</v>
      </c>
      <c r="H29" s="408">
        <f t="shared" si="6"/>
        <v>0</v>
      </c>
      <c r="I29" s="409">
        <f t="shared" si="6"/>
        <v>0</v>
      </c>
      <c r="J29" s="409">
        <f t="shared" si="6"/>
        <v>0</v>
      </c>
      <c r="K29" s="409">
        <f t="shared" si="6"/>
        <v>0</v>
      </c>
      <c r="L29" s="410">
        <f t="shared" si="6"/>
        <v>0</v>
      </c>
      <c r="M29" s="410">
        <f t="shared" si="6"/>
        <v>0</v>
      </c>
      <c r="N29" s="410">
        <f t="shared" si="6"/>
        <v>0</v>
      </c>
      <c r="O29" s="410">
        <f t="shared" si="6"/>
        <v>0</v>
      </c>
      <c r="P29" s="410">
        <f t="shared" si="6"/>
        <v>0</v>
      </c>
      <c r="Q29" s="410">
        <f t="shared" si="6"/>
        <v>0</v>
      </c>
      <c r="R29" s="410">
        <f t="shared" si="7"/>
        <v>0</v>
      </c>
      <c r="S29" s="410">
        <f t="shared" si="7"/>
        <v>0</v>
      </c>
      <c r="T29" s="410">
        <f t="shared" si="7"/>
        <v>0</v>
      </c>
      <c r="U29" s="410">
        <f t="shared" si="7"/>
        <v>0</v>
      </c>
      <c r="V29" s="410">
        <f t="shared" si="7"/>
        <v>0</v>
      </c>
      <c r="W29" s="410">
        <f t="shared" si="7"/>
        <v>0</v>
      </c>
      <c r="X29" s="410">
        <f t="shared" si="7"/>
        <v>0</v>
      </c>
      <c r="Y29" s="410">
        <f t="shared" si="7"/>
        <v>0</v>
      </c>
      <c r="Z29" s="410">
        <f>'Priedas 10'!$AC$34</f>
        <v>0</v>
      </c>
      <c r="AA29" s="410">
        <f>SUM('Priedas 6'!$AA$29,'Priedas 8'!$AA$29,'Priedas 11'!$AA$30)</f>
        <v>0</v>
      </c>
      <c r="AB29" s="410">
        <f>SUM('Priedas 6'!$AB$29,'Priedas 8'!$AB$29,'Priedas 11'!$AB$30)</f>
        <v>0</v>
      </c>
      <c r="AC29" s="410">
        <f>'Priedas 10'!$AF$34</f>
        <v>0</v>
      </c>
      <c r="AD29" s="410">
        <f>SUM('Priedas 6'!$AD$29,'Priedas 8'!$AD$29,'Priedas 11'!$AD$30)</f>
        <v>0</v>
      </c>
      <c r="AE29" s="413"/>
      <c r="AF29" s="414"/>
      <c r="AG29" s="414"/>
      <c r="AH29" s="414"/>
      <c r="AI29" s="412"/>
      <c r="AJ29" s="412"/>
      <c r="AK29" s="412"/>
      <c r="AL29" s="412"/>
      <c r="AM29" s="412"/>
      <c r="AN29" s="412"/>
      <c r="AO29" s="412"/>
      <c r="AP29" s="412"/>
      <c r="AQ29" s="412"/>
      <c r="AR29" s="412"/>
      <c r="AS29" s="412"/>
      <c r="AT29" s="412"/>
      <c r="AU29" s="412"/>
      <c r="AV29" s="415"/>
    </row>
    <row r="30" spans="2:49" s="192" customFormat="1" ht="24.75" customHeight="1" x14ac:dyDescent="0.2">
      <c r="B30" s="155" t="s">
        <v>103</v>
      </c>
      <c r="C30" s="589" t="s">
        <v>104</v>
      </c>
      <c r="D30" s="590"/>
      <c r="E30" s="590"/>
      <c r="F30" s="711"/>
      <c r="G30" s="233">
        <f t="shared" ref="G30:AD30" si="8">SUM(G31:G33)</f>
        <v>108932.59</v>
      </c>
      <c r="H30" s="227">
        <f t="shared" si="8"/>
        <v>55572.56</v>
      </c>
      <c r="I30" s="179">
        <f t="shared" si="8"/>
        <v>0</v>
      </c>
      <c r="J30" s="179">
        <f t="shared" si="8"/>
        <v>0</v>
      </c>
      <c r="K30" s="179">
        <f t="shared" si="8"/>
        <v>0</v>
      </c>
      <c r="L30" s="183">
        <f t="shared" si="8"/>
        <v>0</v>
      </c>
      <c r="M30" s="183">
        <f t="shared" si="8"/>
        <v>53360.03</v>
      </c>
      <c r="N30" s="183">
        <f t="shared" si="8"/>
        <v>0</v>
      </c>
      <c r="O30" s="183">
        <f t="shared" si="8"/>
        <v>0</v>
      </c>
      <c r="P30" s="183">
        <f t="shared" si="8"/>
        <v>0</v>
      </c>
      <c r="Q30" s="183">
        <f t="shared" si="8"/>
        <v>0</v>
      </c>
      <c r="R30" s="183">
        <f t="shared" si="8"/>
        <v>0</v>
      </c>
      <c r="S30" s="183">
        <f t="shared" si="8"/>
        <v>0</v>
      </c>
      <c r="T30" s="183">
        <f t="shared" si="8"/>
        <v>0</v>
      </c>
      <c r="U30" s="183">
        <f t="shared" si="8"/>
        <v>0</v>
      </c>
      <c r="V30" s="183">
        <f t="shared" si="8"/>
        <v>0</v>
      </c>
      <c r="W30" s="183">
        <f t="shared" si="8"/>
        <v>0</v>
      </c>
      <c r="X30" s="183">
        <f t="shared" si="8"/>
        <v>0</v>
      </c>
      <c r="Y30" s="183">
        <f t="shared" si="8"/>
        <v>0</v>
      </c>
      <c r="Z30" s="183">
        <f t="shared" si="8"/>
        <v>0</v>
      </c>
      <c r="AA30" s="183">
        <f t="shared" si="8"/>
        <v>0</v>
      </c>
      <c r="AB30" s="183">
        <f t="shared" si="8"/>
        <v>0</v>
      </c>
      <c r="AC30" s="183">
        <f t="shared" si="8"/>
        <v>0</v>
      </c>
      <c r="AD30" s="183">
        <f t="shared" si="8"/>
        <v>0</v>
      </c>
      <c r="AE30" s="441">
        <v>55572.56</v>
      </c>
      <c r="AF30" s="179">
        <f>SUM(AF31:AF33)</f>
        <v>0</v>
      </c>
      <c r="AG30" s="179">
        <f>SUM(AG31:AG33)</f>
        <v>0</v>
      </c>
      <c r="AH30" s="179">
        <f>SUM(AH31:AH33)</f>
        <v>0</v>
      </c>
      <c r="AI30" s="183">
        <f>SUM(AI31:AI33)</f>
        <v>0</v>
      </c>
      <c r="AJ30" s="178">
        <v>53360.03</v>
      </c>
      <c r="AK30" s="183">
        <f t="shared" ref="AK30:AV30" si="9">SUM(AK31:AK33)</f>
        <v>0</v>
      </c>
      <c r="AL30" s="183">
        <f t="shared" si="9"/>
        <v>0</v>
      </c>
      <c r="AM30" s="183">
        <f t="shared" si="9"/>
        <v>0</v>
      </c>
      <c r="AN30" s="183">
        <f t="shared" si="9"/>
        <v>0</v>
      </c>
      <c r="AO30" s="183">
        <f t="shared" si="9"/>
        <v>0</v>
      </c>
      <c r="AP30" s="183">
        <f t="shared" si="9"/>
        <v>0</v>
      </c>
      <c r="AQ30" s="183">
        <f t="shared" si="9"/>
        <v>0</v>
      </c>
      <c r="AR30" s="183">
        <f t="shared" si="9"/>
        <v>0</v>
      </c>
      <c r="AS30" s="183">
        <f t="shared" si="9"/>
        <v>0</v>
      </c>
      <c r="AT30" s="183">
        <f t="shared" si="9"/>
        <v>0</v>
      </c>
      <c r="AU30" s="183">
        <f t="shared" si="9"/>
        <v>0</v>
      </c>
      <c r="AV30" s="228">
        <f t="shared" si="9"/>
        <v>0</v>
      </c>
    </row>
    <row r="31" spans="2:49" s="192" customFormat="1" ht="12.75" x14ac:dyDescent="0.2">
      <c r="B31" s="148" t="s">
        <v>105</v>
      </c>
      <c r="C31" s="805" t="s">
        <v>106</v>
      </c>
      <c r="D31" s="596"/>
      <c r="E31" s="596"/>
      <c r="F31" s="748"/>
      <c r="G31" s="233">
        <f>SUM(H31:AD31)</f>
        <v>108932.59</v>
      </c>
      <c r="H31" s="408">
        <f t="shared" ref="H31:Q33" si="10">SUM(AE31)</f>
        <v>55572.56</v>
      </c>
      <c r="I31" s="409">
        <f t="shared" si="10"/>
        <v>0</v>
      </c>
      <c r="J31" s="409">
        <f t="shared" si="10"/>
        <v>0</v>
      </c>
      <c r="K31" s="409">
        <f t="shared" si="10"/>
        <v>0</v>
      </c>
      <c r="L31" s="410">
        <f t="shared" si="10"/>
        <v>0</v>
      </c>
      <c r="M31" s="410">
        <f t="shared" si="10"/>
        <v>53360.03</v>
      </c>
      <c r="N31" s="410">
        <f t="shared" si="10"/>
        <v>0</v>
      </c>
      <c r="O31" s="410">
        <f t="shared" si="10"/>
        <v>0</v>
      </c>
      <c r="P31" s="410">
        <f t="shared" si="10"/>
        <v>0</v>
      </c>
      <c r="Q31" s="410">
        <f t="shared" si="10"/>
        <v>0</v>
      </c>
      <c r="R31" s="410">
        <f t="shared" ref="R31:Y33" si="11">SUM(AO31)</f>
        <v>0</v>
      </c>
      <c r="S31" s="410">
        <f t="shared" si="11"/>
        <v>0</v>
      </c>
      <c r="T31" s="410">
        <f t="shared" si="11"/>
        <v>0</v>
      </c>
      <c r="U31" s="410">
        <f t="shared" si="11"/>
        <v>0</v>
      </c>
      <c r="V31" s="410">
        <f t="shared" si="11"/>
        <v>0</v>
      </c>
      <c r="W31" s="410">
        <f t="shared" si="11"/>
        <v>0</v>
      </c>
      <c r="X31" s="410">
        <f t="shared" si="11"/>
        <v>0</v>
      </c>
      <c r="Y31" s="410">
        <f t="shared" si="11"/>
        <v>0</v>
      </c>
      <c r="Z31" s="410">
        <f>'Priedas 10'!$AC$36</f>
        <v>0</v>
      </c>
      <c r="AA31" s="410">
        <f>SUM('Priedas 6'!$AA$31,'Priedas 8'!$AA$31,'Priedas 11'!$AA$32)</f>
        <v>0</v>
      </c>
      <c r="AB31" s="410">
        <f>SUM('Priedas 6'!$AB$31,'Priedas 8'!$AB$31,'Priedas 11'!$AB$32)</f>
        <v>0</v>
      </c>
      <c r="AC31" s="410">
        <f>'Priedas 10'!$AF$36</f>
        <v>0</v>
      </c>
      <c r="AD31" s="410">
        <f>SUM('Priedas 6'!$AD$31,'Priedas 8'!$AD$31,'Priedas 11'!$AD$32)</f>
        <v>0</v>
      </c>
      <c r="AE31" s="418">
        <v>55572.56</v>
      </c>
      <c r="AF31" s="414"/>
      <c r="AG31" s="414"/>
      <c r="AH31" s="414"/>
      <c r="AI31" s="412"/>
      <c r="AJ31" s="419">
        <v>53360.03</v>
      </c>
      <c r="AK31" s="412"/>
      <c r="AL31" s="412"/>
      <c r="AM31" s="412"/>
      <c r="AN31" s="412"/>
      <c r="AO31" s="412"/>
      <c r="AP31" s="412"/>
      <c r="AQ31" s="412"/>
      <c r="AR31" s="412"/>
      <c r="AS31" s="412"/>
      <c r="AT31" s="412"/>
      <c r="AU31" s="412"/>
      <c r="AV31" s="415"/>
    </row>
    <row r="32" spans="2:49" s="192" customFormat="1" ht="12.75" customHeight="1" x14ac:dyDescent="0.2">
      <c r="B32" s="148" t="s">
        <v>107</v>
      </c>
      <c r="C32" s="149" t="s">
        <v>108</v>
      </c>
      <c r="D32" s="149"/>
      <c r="E32" s="149"/>
      <c r="F32" s="150"/>
      <c r="G32" s="233">
        <f>SUM(H32:AD32)</f>
        <v>0</v>
      </c>
      <c r="H32" s="408">
        <f t="shared" si="10"/>
        <v>0</v>
      </c>
      <c r="I32" s="409">
        <f t="shared" si="10"/>
        <v>0</v>
      </c>
      <c r="J32" s="409">
        <f t="shared" si="10"/>
        <v>0</v>
      </c>
      <c r="K32" s="409">
        <f t="shared" si="10"/>
        <v>0</v>
      </c>
      <c r="L32" s="410">
        <f t="shared" si="10"/>
        <v>0</v>
      </c>
      <c r="M32" s="410">
        <f t="shared" si="10"/>
        <v>0</v>
      </c>
      <c r="N32" s="410">
        <f t="shared" si="10"/>
        <v>0</v>
      </c>
      <c r="O32" s="410">
        <f t="shared" si="10"/>
        <v>0</v>
      </c>
      <c r="P32" s="410">
        <f t="shared" si="10"/>
        <v>0</v>
      </c>
      <c r="Q32" s="410">
        <f t="shared" si="10"/>
        <v>0</v>
      </c>
      <c r="R32" s="410">
        <f t="shared" si="11"/>
        <v>0</v>
      </c>
      <c r="S32" s="410">
        <f t="shared" si="11"/>
        <v>0</v>
      </c>
      <c r="T32" s="410">
        <f t="shared" si="11"/>
        <v>0</v>
      </c>
      <c r="U32" s="410">
        <f t="shared" si="11"/>
        <v>0</v>
      </c>
      <c r="V32" s="410">
        <f t="shared" si="11"/>
        <v>0</v>
      </c>
      <c r="W32" s="410">
        <f t="shared" si="11"/>
        <v>0</v>
      </c>
      <c r="X32" s="410">
        <f t="shared" si="11"/>
        <v>0</v>
      </c>
      <c r="Y32" s="410">
        <f t="shared" si="11"/>
        <v>0</v>
      </c>
      <c r="Z32" s="410">
        <v>0</v>
      </c>
      <c r="AA32" s="410">
        <f>'Priedas 10'!$AD$180</f>
        <v>0</v>
      </c>
      <c r="AB32" s="410">
        <f>'Priedas 10'!$AE$180</f>
        <v>0</v>
      </c>
      <c r="AC32" s="410">
        <v>0</v>
      </c>
      <c r="AD32" s="410">
        <f>'Priedas 10'!$AG$180</f>
        <v>0</v>
      </c>
      <c r="AE32" s="413"/>
      <c r="AF32" s="414"/>
      <c r="AG32" s="414"/>
      <c r="AH32" s="414"/>
      <c r="AI32" s="412"/>
      <c r="AJ32" s="412"/>
      <c r="AK32" s="412"/>
      <c r="AL32" s="412"/>
      <c r="AM32" s="412"/>
      <c r="AN32" s="412"/>
      <c r="AO32" s="412"/>
      <c r="AP32" s="412"/>
      <c r="AQ32" s="412"/>
      <c r="AR32" s="412"/>
      <c r="AS32" s="412"/>
      <c r="AT32" s="412"/>
      <c r="AU32" s="412"/>
      <c r="AV32" s="415"/>
    </row>
    <row r="33" spans="2:48" s="192" customFormat="1" ht="12.75" customHeight="1" x14ac:dyDescent="0.2">
      <c r="B33" s="148" t="s">
        <v>458</v>
      </c>
      <c r="C33" s="805" t="s">
        <v>101</v>
      </c>
      <c r="D33" s="596"/>
      <c r="E33" s="596"/>
      <c r="F33" s="748"/>
      <c r="G33" s="233">
        <f>SUM(H33:AD33)</f>
        <v>0</v>
      </c>
      <c r="H33" s="408">
        <f t="shared" si="10"/>
        <v>0</v>
      </c>
      <c r="I33" s="409">
        <f t="shared" si="10"/>
        <v>0</v>
      </c>
      <c r="J33" s="409">
        <f t="shared" si="10"/>
        <v>0</v>
      </c>
      <c r="K33" s="409">
        <f t="shared" si="10"/>
        <v>0</v>
      </c>
      <c r="L33" s="410">
        <f t="shared" si="10"/>
        <v>0</v>
      </c>
      <c r="M33" s="410">
        <f t="shared" si="10"/>
        <v>0</v>
      </c>
      <c r="N33" s="410">
        <f t="shared" si="10"/>
        <v>0</v>
      </c>
      <c r="O33" s="410">
        <f t="shared" si="10"/>
        <v>0</v>
      </c>
      <c r="P33" s="410">
        <f t="shared" si="10"/>
        <v>0</v>
      </c>
      <c r="Q33" s="410">
        <f t="shared" si="10"/>
        <v>0</v>
      </c>
      <c r="R33" s="410">
        <f t="shared" si="11"/>
        <v>0</v>
      </c>
      <c r="S33" s="410">
        <f t="shared" si="11"/>
        <v>0</v>
      </c>
      <c r="T33" s="410">
        <f t="shared" si="11"/>
        <v>0</v>
      </c>
      <c r="U33" s="410">
        <f t="shared" si="11"/>
        <v>0</v>
      </c>
      <c r="V33" s="410">
        <f t="shared" si="11"/>
        <v>0</v>
      </c>
      <c r="W33" s="410">
        <f t="shared" si="11"/>
        <v>0</v>
      </c>
      <c r="X33" s="410">
        <f t="shared" si="11"/>
        <v>0</v>
      </c>
      <c r="Y33" s="410">
        <f t="shared" si="11"/>
        <v>0</v>
      </c>
      <c r="Z33" s="410">
        <f>'Priedas 10'!$AC$37</f>
        <v>0</v>
      </c>
      <c r="AA33" s="410">
        <f>SUM('Priedas 6'!$AA$32,'Priedas 8'!$AA$32,'Priedas 11'!$AA$33)</f>
        <v>0</v>
      </c>
      <c r="AB33" s="410">
        <f>SUM('Priedas 6'!$AB$32,'Priedas 8'!$AB$32,'Priedas 11'!$AB$33)</f>
        <v>0</v>
      </c>
      <c r="AC33" s="410">
        <f>'Priedas 10'!$AF$37</f>
        <v>0</v>
      </c>
      <c r="AD33" s="410">
        <f>SUM('Priedas 6'!$AD$32,'Priedas 8'!$AD$32,'Priedas 11'!$AD$33)</f>
        <v>0</v>
      </c>
      <c r="AE33" s="413"/>
      <c r="AF33" s="414"/>
      <c r="AG33" s="414"/>
      <c r="AH33" s="414"/>
      <c r="AI33" s="412"/>
      <c r="AJ33" s="412"/>
      <c r="AK33" s="412"/>
      <c r="AL33" s="412"/>
      <c r="AM33" s="412"/>
      <c r="AN33" s="412"/>
      <c r="AO33" s="412"/>
      <c r="AP33" s="412"/>
      <c r="AQ33" s="412"/>
      <c r="AR33" s="412"/>
      <c r="AS33" s="412"/>
      <c r="AT33" s="412"/>
      <c r="AU33" s="412"/>
      <c r="AV33" s="415"/>
    </row>
    <row r="34" spans="2:48" s="192" customFormat="1" ht="26.25" customHeight="1" x14ac:dyDescent="0.2">
      <c r="B34" s="155" t="s">
        <v>109</v>
      </c>
      <c r="C34" s="589" t="s">
        <v>110</v>
      </c>
      <c r="D34" s="590"/>
      <c r="E34" s="590"/>
      <c r="F34" s="711"/>
      <c r="G34" s="233">
        <f t="shared" ref="G34:AD34" si="12">SUM(G35:G37)</f>
        <v>169597.88</v>
      </c>
      <c r="H34" s="227">
        <f t="shared" si="12"/>
        <v>17.82</v>
      </c>
      <c r="I34" s="179">
        <f t="shared" si="12"/>
        <v>0</v>
      </c>
      <c r="J34" s="179">
        <f t="shared" si="12"/>
        <v>0</v>
      </c>
      <c r="K34" s="179">
        <f t="shared" si="12"/>
        <v>0</v>
      </c>
      <c r="L34" s="183">
        <f t="shared" si="12"/>
        <v>0</v>
      </c>
      <c r="M34" s="183">
        <f t="shared" si="12"/>
        <v>229.86</v>
      </c>
      <c r="N34" s="183">
        <f t="shared" si="12"/>
        <v>0</v>
      </c>
      <c r="O34" s="183">
        <f t="shared" si="12"/>
        <v>0</v>
      </c>
      <c r="P34" s="183">
        <f t="shared" si="12"/>
        <v>0</v>
      </c>
      <c r="Q34" s="183">
        <f t="shared" si="12"/>
        <v>169350.2</v>
      </c>
      <c r="R34" s="183">
        <f t="shared" si="12"/>
        <v>0</v>
      </c>
      <c r="S34" s="183">
        <f t="shared" si="12"/>
        <v>0</v>
      </c>
      <c r="T34" s="183">
        <f t="shared" si="12"/>
        <v>0</v>
      </c>
      <c r="U34" s="183">
        <f t="shared" si="12"/>
        <v>0</v>
      </c>
      <c r="V34" s="183">
        <f t="shared" si="12"/>
        <v>0</v>
      </c>
      <c r="W34" s="183">
        <f t="shared" si="12"/>
        <v>0</v>
      </c>
      <c r="X34" s="183">
        <f t="shared" si="12"/>
        <v>0</v>
      </c>
      <c r="Y34" s="183">
        <f t="shared" si="12"/>
        <v>0</v>
      </c>
      <c r="Z34" s="183">
        <f t="shared" si="12"/>
        <v>0</v>
      </c>
      <c r="AA34" s="183">
        <f t="shared" si="12"/>
        <v>0</v>
      </c>
      <c r="AB34" s="183">
        <f t="shared" si="12"/>
        <v>0</v>
      </c>
      <c r="AC34" s="183">
        <f t="shared" si="12"/>
        <v>0</v>
      </c>
      <c r="AD34" s="183">
        <f t="shared" si="12"/>
        <v>0</v>
      </c>
      <c r="AE34" s="441">
        <v>17.82</v>
      </c>
      <c r="AF34" s="179">
        <f>SUM(AF35:AF37)</f>
        <v>0</v>
      </c>
      <c r="AG34" s="179">
        <f>SUM(AG35:AG37)</f>
        <v>0</v>
      </c>
      <c r="AH34" s="179">
        <f>SUM(AH35:AH37)</f>
        <v>0</v>
      </c>
      <c r="AI34" s="183">
        <f>SUM(AI35:AI37)</f>
        <v>0</v>
      </c>
      <c r="AJ34" s="178">
        <v>229.86</v>
      </c>
      <c r="AK34" s="183">
        <f>SUM(AK35:AK37)</f>
        <v>0</v>
      </c>
      <c r="AL34" s="183">
        <f>SUM(AL35:AL37)</f>
        <v>0</v>
      </c>
      <c r="AM34" s="183">
        <f>SUM(AM35:AM37)</f>
        <v>0</v>
      </c>
      <c r="AN34" s="178">
        <v>169350.2</v>
      </c>
      <c r="AO34" s="183">
        <f t="shared" ref="AO34:AV34" si="13">SUM(AO35:AO37)</f>
        <v>0</v>
      </c>
      <c r="AP34" s="183">
        <f t="shared" si="13"/>
        <v>0</v>
      </c>
      <c r="AQ34" s="183">
        <f t="shared" si="13"/>
        <v>0</v>
      </c>
      <c r="AR34" s="183">
        <f t="shared" si="13"/>
        <v>0</v>
      </c>
      <c r="AS34" s="183">
        <f t="shared" si="13"/>
        <v>0</v>
      </c>
      <c r="AT34" s="183">
        <f t="shared" si="13"/>
        <v>0</v>
      </c>
      <c r="AU34" s="183">
        <f t="shared" si="13"/>
        <v>0</v>
      </c>
      <c r="AV34" s="228">
        <f t="shared" si="13"/>
        <v>0</v>
      </c>
    </row>
    <row r="35" spans="2:48" s="192" customFormat="1" ht="12.75" x14ac:dyDescent="0.2">
      <c r="B35" s="148" t="s">
        <v>111</v>
      </c>
      <c r="C35" s="796" t="s">
        <v>112</v>
      </c>
      <c r="D35" s="797"/>
      <c r="E35" s="797"/>
      <c r="F35" s="798"/>
      <c r="G35" s="233">
        <f>SUM(H35:AD35)</f>
        <v>169597.88</v>
      </c>
      <c r="H35" s="408">
        <f t="shared" ref="H35:Q37" si="14">SUM(AE35)</f>
        <v>17.82</v>
      </c>
      <c r="I35" s="409">
        <f t="shared" si="14"/>
        <v>0</v>
      </c>
      <c r="J35" s="409">
        <f t="shared" si="14"/>
        <v>0</v>
      </c>
      <c r="K35" s="409">
        <f t="shared" si="14"/>
        <v>0</v>
      </c>
      <c r="L35" s="410">
        <f t="shared" si="14"/>
        <v>0</v>
      </c>
      <c r="M35" s="410">
        <f t="shared" si="14"/>
        <v>229.86</v>
      </c>
      <c r="N35" s="410">
        <f t="shared" si="14"/>
        <v>0</v>
      </c>
      <c r="O35" s="410">
        <f t="shared" si="14"/>
        <v>0</v>
      </c>
      <c r="P35" s="410">
        <f t="shared" si="14"/>
        <v>0</v>
      </c>
      <c r="Q35" s="410">
        <f t="shared" si="14"/>
        <v>169350.2</v>
      </c>
      <c r="R35" s="410">
        <f t="shared" ref="R35:Y37" si="15">SUM(AO35)</f>
        <v>0</v>
      </c>
      <c r="S35" s="410">
        <f t="shared" si="15"/>
        <v>0</v>
      </c>
      <c r="T35" s="410">
        <f t="shared" si="15"/>
        <v>0</v>
      </c>
      <c r="U35" s="410">
        <f t="shared" si="15"/>
        <v>0</v>
      </c>
      <c r="V35" s="410">
        <f t="shared" si="15"/>
        <v>0</v>
      </c>
      <c r="W35" s="410">
        <f t="shared" si="15"/>
        <v>0</v>
      </c>
      <c r="X35" s="410">
        <f t="shared" si="15"/>
        <v>0</v>
      </c>
      <c r="Y35" s="410">
        <f t="shared" si="15"/>
        <v>0</v>
      </c>
      <c r="Z35" s="410">
        <f>'Priedas 10'!$AC$39</f>
        <v>0</v>
      </c>
      <c r="AA35" s="410">
        <f>SUM('Priedas 6'!$AA$34,'Priedas 8'!$AA$34,'Priedas 11'!$AA$35)</f>
        <v>0</v>
      </c>
      <c r="AB35" s="410">
        <f>SUM('Priedas 6'!$AB$34,'Priedas 8'!$AB$34,'Priedas 11'!$AB$35)</f>
        <v>0</v>
      </c>
      <c r="AC35" s="410">
        <f>'Priedas 10'!$AF$39</f>
        <v>0</v>
      </c>
      <c r="AD35" s="410">
        <f>SUM('Priedas 6'!$AD$34,'Priedas 8'!$AD$34,'Priedas 11'!$AD$35)</f>
        <v>0</v>
      </c>
      <c r="AE35" s="418">
        <v>17.82</v>
      </c>
      <c r="AF35" s="414"/>
      <c r="AG35" s="414"/>
      <c r="AH35" s="414"/>
      <c r="AI35" s="412"/>
      <c r="AJ35" s="419">
        <v>229.86</v>
      </c>
      <c r="AK35" s="412"/>
      <c r="AL35" s="412"/>
      <c r="AM35" s="412"/>
      <c r="AN35" s="419">
        <v>169350.2</v>
      </c>
      <c r="AO35" s="412"/>
      <c r="AP35" s="412"/>
      <c r="AQ35" s="412"/>
      <c r="AR35" s="412"/>
      <c r="AS35" s="412"/>
      <c r="AT35" s="412"/>
      <c r="AU35" s="412"/>
      <c r="AV35" s="415"/>
    </row>
    <row r="36" spans="2:48" s="192" customFormat="1" ht="12.75" customHeight="1" x14ac:dyDescent="0.2">
      <c r="B36" s="148" t="s">
        <v>113</v>
      </c>
      <c r="C36" s="149" t="s">
        <v>114</v>
      </c>
      <c r="D36" s="381"/>
      <c r="E36" s="381"/>
      <c r="F36" s="381"/>
      <c r="G36" s="233">
        <f>SUM(H36:AD36)</f>
        <v>0</v>
      </c>
      <c r="H36" s="408">
        <f t="shared" si="14"/>
        <v>0</v>
      </c>
      <c r="I36" s="409">
        <f t="shared" si="14"/>
        <v>0</v>
      </c>
      <c r="J36" s="409">
        <f t="shared" si="14"/>
        <v>0</v>
      </c>
      <c r="K36" s="409">
        <f t="shared" si="14"/>
        <v>0</v>
      </c>
      <c r="L36" s="410">
        <f t="shared" si="14"/>
        <v>0</v>
      </c>
      <c r="M36" s="410">
        <f t="shared" si="14"/>
        <v>0</v>
      </c>
      <c r="N36" s="410">
        <f t="shared" si="14"/>
        <v>0</v>
      </c>
      <c r="O36" s="410">
        <f t="shared" si="14"/>
        <v>0</v>
      </c>
      <c r="P36" s="410">
        <f t="shared" si="14"/>
        <v>0</v>
      </c>
      <c r="Q36" s="410">
        <f t="shared" si="14"/>
        <v>0</v>
      </c>
      <c r="R36" s="410">
        <f t="shared" si="15"/>
        <v>0</v>
      </c>
      <c r="S36" s="410">
        <f t="shared" si="15"/>
        <v>0</v>
      </c>
      <c r="T36" s="410">
        <f t="shared" si="15"/>
        <v>0</v>
      </c>
      <c r="U36" s="410">
        <f t="shared" si="15"/>
        <v>0</v>
      </c>
      <c r="V36" s="410">
        <f t="shared" si="15"/>
        <v>0</v>
      </c>
      <c r="W36" s="410">
        <f t="shared" si="15"/>
        <v>0</v>
      </c>
      <c r="X36" s="410">
        <f t="shared" si="15"/>
        <v>0</v>
      </c>
      <c r="Y36" s="410">
        <f t="shared" si="15"/>
        <v>0</v>
      </c>
      <c r="Z36" s="410">
        <f>'Priedas 10'!$AC$40</f>
        <v>0</v>
      </c>
      <c r="AA36" s="410">
        <f>SUM('Priedas 6'!$AA$35,'Priedas 8'!$AA$35,'Priedas 11'!$AA$36)</f>
        <v>0</v>
      </c>
      <c r="AB36" s="410">
        <f>SUM('Priedas 6'!$AB$35,'Priedas 8'!$AB$35,'Priedas 11'!$AB$36)</f>
        <v>0</v>
      </c>
      <c r="AC36" s="410">
        <f>'Priedas 10'!$AF$40</f>
        <v>0</v>
      </c>
      <c r="AD36" s="410">
        <f>SUM('Priedas 6'!$AD$35,'Priedas 8'!$AD$35,'Priedas 11'!$AD$36)</f>
        <v>0</v>
      </c>
      <c r="AE36" s="413"/>
      <c r="AF36" s="414"/>
      <c r="AG36" s="414"/>
      <c r="AH36" s="414"/>
      <c r="AI36" s="412"/>
      <c r="AJ36" s="412"/>
      <c r="AK36" s="412"/>
      <c r="AL36" s="412"/>
      <c r="AM36" s="412"/>
      <c r="AN36" s="412"/>
      <c r="AO36" s="412"/>
      <c r="AP36" s="412"/>
      <c r="AQ36" s="412"/>
      <c r="AR36" s="412"/>
      <c r="AS36" s="412"/>
      <c r="AT36" s="412"/>
      <c r="AU36" s="412"/>
      <c r="AV36" s="415"/>
    </row>
    <row r="37" spans="2:48" s="192" customFormat="1" ht="12.75" customHeight="1" x14ac:dyDescent="0.2">
      <c r="B37" s="148" t="s">
        <v>115</v>
      </c>
      <c r="C37" s="805" t="s">
        <v>116</v>
      </c>
      <c r="D37" s="596"/>
      <c r="E37" s="596"/>
      <c r="F37" s="748"/>
      <c r="G37" s="233">
        <f>SUM(H37:AD37)</f>
        <v>0</v>
      </c>
      <c r="H37" s="408">
        <f t="shared" si="14"/>
        <v>0</v>
      </c>
      <c r="I37" s="409">
        <f t="shared" si="14"/>
        <v>0</v>
      </c>
      <c r="J37" s="409">
        <f t="shared" si="14"/>
        <v>0</v>
      </c>
      <c r="K37" s="409">
        <f t="shared" si="14"/>
        <v>0</v>
      </c>
      <c r="L37" s="410">
        <f t="shared" si="14"/>
        <v>0</v>
      </c>
      <c r="M37" s="410">
        <f t="shared" si="14"/>
        <v>0</v>
      </c>
      <c r="N37" s="410">
        <f t="shared" si="14"/>
        <v>0</v>
      </c>
      <c r="O37" s="410">
        <f t="shared" si="14"/>
        <v>0</v>
      </c>
      <c r="P37" s="410">
        <f t="shared" si="14"/>
        <v>0</v>
      </c>
      <c r="Q37" s="410">
        <f t="shared" si="14"/>
        <v>0</v>
      </c>
      <c r="R37" s="410">
        <f t="shared" si="15"/>
        <v>0</v>
      </c>
      <c r="S37" s="410">
        <f t="shared" si="15"/>
        <v>0</v>
      </c>
      <c r="T37" s="410">
        <f t="shared" si="15"/>
        <v>0</v>
      </c>
      <c r="U37" s="410">
        <f t="shared" si="15"/>
        <v>0</v>
      </c>
      <c r="V37" s="410">
        <f t="shared" si="15"/>
        <v>0</v>
      </c>
      <c r="W37" s="410">
        <f t="shared" si="15"/>
        <v>0</v>
      </c>
      <c r="X37" s="410">
        <f t="shared" si="15"/>
        <v>0</v>
      </c>
      <c r="Y37" s="410">
        <f t="shared" si="15"/>
        <v>0</v>
      </c>
      <c r="Z37" s="410">
        <f>'Priedas 10'!$AC$41</f>
        <v>0</v>
      </c>
      <c r="AA37" s="410">
        <f>SUM('Priedas 6'!$AA$36,'Priedas 8'!$AA$36,'Priedas 11'!$AA$37)</f>
        <v>0</v>
      </c>
      <c r="AB37" s="410">
        <f>SUM('Priedas 6'!$AB$36,'Priedas 8'!$AB$36,'Priedas 11'!$AB$37)</f>
        <v>0</v>
      </c>
      <c r="AC37" s="410">
        <f>'Priedas 10'!$AF$41</f>
        <v>0</v>
      </c>
      <c r="AD37" s="410">
        <f>SUM('Priedas 6'!$AD$36,'Priedas 8'!$AD$36,'Priedas 11'!$AD$37)</f>
        <v>0</v>
      </c>
      <c r="AE37" s="413"/>
      <c r="AF37" s="414"/>
      <c r="AG37" s="414"/>
      <c r="AH37" s="414"/>
      <c r="AI37" s="412"/>
      <c r="AJ37" s="412"/>
      <c r="AK37" s="412"/>
      <c r="AL37" s="412"/>
      <c r="AM37" s="412"/>
      <c r="AN37" s="412"/>
      <c r="AO37" s="412"/>
      <c r="AP37" s="412"/>
      <c r="AQ37" s="412"/>
      <c r="AR37" s="412"/>
      <c r="AS37" s="412"/>
      <c r="AT37" s="412"/>
      <c r="AU37" s="412"/>
      <c r="AV37" s="415"/>
    </row>
    <row r="38" spans="2:48" s="192" customFormat="1" ht="12.75" customHeight="1" x14ac:dyDescent="0.2">
      <c r="B38" s="155" t="s">
        <v>117</v>
      </c>
      <c r="C38" s="602" t="s">
        <v>118</v>
      </c>
      <c r="D38" s="600"/>
      <c r="E38" s="600"/>
      <c r="F38" s="749"/>
      <c r="G38" s="233">
        <f t="shared" ref="G38:AU38" si="16">SUM(G39:G41)</f>
        <v>4150</v>
      </c>
      <c r="H38" s="227">
        <f t="shared" si="16"/>
        <v>0</v>
      </c>
      <c r="I38" s="179">
        <f t="shared" si="16"/>
        <v>0</v>
      </c>
      <c r="J38" s="179">
        <f t="shared" si="16"/>
        <v>0</v>
      </c>
      <c r="K38" s="179">
        <f t="shared" si="16"/>
        <v>0</v>
      </c>
      <c r="L38" s="183">
        <f t="shared" si="16"/>
        <v>0</v>
      </c>
      <c r="M38" s="183">
        <f t="shared" si="16"/>
        <v>0</v>
      </c>
      <c r="N38" s="183">
        <f t="shared" si="16"/>
        <v>0</v>
      </c>
      <c r="O38" s="183">
        <f t="shared" si="16"/>
        <v>0</v>
      </c>
      <c r="P38" s="183">
        <f t="shared" si="16"/>
        <v>0</v>
      </c>
      <c r="Q38" s="183">
        <f t="shared" si="16"/>
        <v>0</v>
      </c>
      <c r="R38" s="183">
        <f t="shared" si="16"/>
        <v>0</v>
      </c>
      <c r="S38" s="183">
        <f t="shared" si="16"/>
        <v>0</v>
      </c>
      <c r="T38" s="183">
        <f t="shared" si="16"/>
        <v>0</v>
      </c>
      <c r="U38" s="183">
        <f t="shared" si="16"/>
        <v>0</v>
      </c>
      <c r="V38" s="183">
        <f t="shared" si="16"/>
        <v>0</v>
      </c>
      <c r="W38" s="183">
        <f t="shared" si="16"/>
        <v>0</v>
      </c>
      <c r="X38" s="183">
        <f t="shared" si="16"/>
        <v>0</v>
      </c>
      <c r="Y38" s="183">
        <f t="shared" si="16"/>
        <v>4150</v>
      </c>
      <c r="Z38" s="183">
        <f t="shared" si="16"/>
        <v>0</v>
      </c>
      <c r="AA38" s="183">
        <f t="shared" si="16"/>
        <v>0</v>
      </c>
      <c r="AB38" s="183">
        <f t="shared" si="16"/>
        <v>0</v>
      </c>
      <c r="AC38" s="183">
        <f t="shared" si="16"/>
        <v>0</v>
      </c>
      <c r="AD38" s="183">
        <f t="shared" si="16"/>
        <v>0</v>
      </c>
      <c r="AE38" s="227">
        <f t="shared" si="16"/>
        <v>0</v>
      </c>
      <c r="AF38" s="179">
        <f t="shared" si="16"/>
        <v>0</v>
      </c>
      <c r="AG38" s="179">
        <f t="shared" si="16"/>
        <v>0</v>
      </c>
      <c r="AH38" s="179">
        <f t="shared" si="16"/>
        <v>0</v>
      </c>
      <c r="AI38" s="183">
        <f t="shared" si="16"/>
        <v>0</v>
      </c>
      <c r="AJ38" s="183">
        <f t="shared" si="16"/>
        <v>0</v>
      </c>
      <c r="AK38" s="183">
        <f t="shared" si="16"/>
        <v>0</v>
      </c>
      <c r="AL38" s="183">
        <f t="shared" si="16"/>
        <v>0</v>
      </c>
      <c r="AM38" s="183">
        <f t="shared" si="16"/>
        <v>0</v>
      </c>
      <c r="AN38" s="183">
        <f t="shared" si="16"/>
        <v>0</v>
      </c>
      <c r="AO38" s="183">
        <f t="shared" si="16"/>
        <v>0</v>
      </c>
      <c r="AP38" s="183">
        <f t="shared" si="16"/>
        <v>0</v>
      </c>
      <c r="AQ38" s="183">
        <f t="shared" si="16"/>
        <v>0</v>
      </c>
      <c r="AR38" s="183">
        <f t="shared" si="16"/>
        <v>0</v>
      </c>
      <c r="AS38" s="183">
        <f t="shared" si="16"/>
        <v>0</v>
      </c>
      <c r="AT38" s="183">
        <f t="shared" si="16"/>
        <v>0</v>
      </c>
      <c r="AU38" s="183">
        <f t="shared" si="16"/>
        <v>0</v>
      </c>
      <c r="AV38" s="442">
        <v>4150</v>
      </c>
    </row>
    <row r="39" spans="2:48" s="192" customFormat="1" ht="12.75" customHeight="1" x14ac:dyDescent="0.2">
      <c r="B39" s="148" t="s">
        <v>119</v>
      </c>
      <c r="C39" s="805" t="s">
        <v>120</v>
      </c>
      <c r="D39" s="596"/>
      <c r="E39" s="596"/>
      <c r="F39" s="748"/>
      <c r="G39" s="233">
        <f>SUM(H39:AD39)</f>
        <v>0</v>
      </c>
      <c r="H39" s="408">
        <f t="shared" ref="H39:Q41" si="17">SUM(AE39)</f>
        <v>0</v>
      </c>
      <c r="I39" s="409">
        <f t="shared" si="17"/>
        <v>0</v>
      </c>
      <c r="J39" s="409">
        <f t="shared" si="17"/>
        <v>0</v>
      </c>
      <c r="K39" s="409">
        <f t="shared" si="17"/>
        <v>0</v>
      </c>
      <c r="L39" s="410">
        <f t="shared" si="17"/>
        <v>0</v>
      </c>
      <c r="M39" s="410">
        <f t="shared" si="17"/>
        <v>0</v>
      </c>
      <c r="N39" s="410">
        <f t="shared" si="17"/>
        <v>0</v>
      </c>
      <c r="O39" s="410">
        <f t="shared" si="17"/>
        <v>0</v>
      </c>
      <c r="P39" s="410">
        <f t="shared" si="17"/>
        <v>0</v>
      </c>
      <c r="Q39" s="410">
        <f t="shared" si="17"/>
        <v>0</v>
      </c>
      <c r="R39" s="410">
        <f t="shared" ref="R39:Y41" si="18">SUM(AO39)</f>
        <v>0</v>
      </c>
      <c r="S39" s="410">
        <f t="shared" si="18"/>
        <v>0</v>
      </c>
      <c r="T39" s="410">
        <f t="shared" si="18"/>
        <v>0</v>
      </c>
      <c r="U39" s="410">
        <f t="shared" si="18"/>
        <v>0</v>
      </c>
      <c r="V39" s="410">
        <f t="shared" si="18"/>
        <v>0</v>
      </c>
      <c r="W39" s="410">
        <f t="shared" si="18"/>
        <v>0</v>
      </c>
      <c r="X39" s="410">
        <f t="shared" si="18"/>
        <v>0</v>
      </c>
      <c r="Y39" s="410">
        <f t="shared" si="18"/>
        <v>0</v>
      </c>
      <c r="Z39" s="410">
        <f>'Priedas 10'!$AC$43</f>
        <v>0</v>
      </c>
      <c r="AA39" s="410">
        <f>SUM('Priedas 6'!$AA$38,'Priedas 8'!$AA$38,'Priedas 11'!$AA$39)</f>
        <v>0</v>
      </c>
      <c r="AB39" s="410">
        <f>SUM('Priedas 6'!$AB$38,'Priedas 8'!$AB$38,'Priedas 11'!$AB$39)</f>
        <v>0</v>
      </c>
      <c r="AC39" s="410">
        <f>'Priedas 10'!$AF$43</f>
        <v>0</v>
      </c>
      <c r="AD39" s="410">
        <f>SUM('Priedas 6'!$AD$38,'Priedas 8'!$AD$38,'Priedas 11'!$AD$39)</f>
        <v>0</v>
      </c>
      <c r="AE39" s="413"/>
      <c r="AF39" s="414"/>
      <c r="AG39" s="414"/>
      <c r="AH39" s="414"/>
      <c r="AI39" s="412"/>
      <c r="AJ39" s="412"/>
      <c r="AK39" s="412"/>
      <c r="AL39" s="412"/>
      <c r="AM39" s="412"/>
      <c r="AN39" s="412"/>
      <c r="AO39" s="412"/>
      <c r="AP39" s="412"/>
      <c r="AQ39" s="412"/>
      <c r="AR39" s="412"/>
      <c r="AS39" s="412"/>
      <c r="AT39" s="412"/>
      <c r="AU39" s="412"/>
      <c r="AV39" s="415"/>
    </row>
    <row r="40" spans="2:48" s="192" customFormat="1" ht="12.75" customHeight="1" x14ac:dyDescent="0.2">
      <c r="B40" s="148" t="s">
        <v>121</v>
      </c>
      <c r="C40" s="805" t="s">
        <v>122</v>
      </c>
      <c r="D40" s="596"/>
      <c r="E40" s="596"/>
      <c r="F40" s="748"/>
      <c r="G40" s="233">
        <f>SUM(H40:AD40)</f>
        <v>4150</v>
      </c>
      <c r="H40" s="408">
        <f t="shared" si="17"/>
        <v>0</v>
      </c>
      <c r="I40" s="409">
        <f t="shared" si="17"/>
        <v>0</v>
      </c>
      <c r="J40" s="409">
        <f t="shared" si="17"/>
        <v>0</v>
      </c>
      <c r="K40" s="409">
        <f t="shared" si="17"/>
        <v>0</v>
      </c>
      <c r="L40" s="410">
        <f t="shared" si="17"/>
        <v>0</v>
      </c>
      <c r="M40" s="410">
        <f t="shared" si="17"/>
        <v>0</v>
      </c>
      <c r="N40" s="410">
        <f t="shared" si="17"/>
        <v>0</v>
      </c>
      <c r="O40" s="410">
        <f t="shared" si="17"/>
        <v>0</v>
      </c>
      <c r="P40" s="410">
        <f t="shared" si="17"/>
        <v>0</v>
      </c>
      <c r="Q40" s="410">
        <f t="shared" si="17"/>
        <v>0</v>
      </c>
      <c r="R40" s="410">
        <f t="shared" si="18"/>
        <v>0</v>
      </c>
      <c r="S40" s="410">
        <f t="shared" si="18"/>
        <v>0</v>
      </c>
      <c r="T40" s="410">
        <f t="shared" si="18"/>
        <v>0</v>
      </c>
      <c r="U40" s="410">
        <f t="shared" si="18"/>
        <v>0</v>
      </c>
      <c r="V40" s="410">
        <f t="shared" si="18"/>
        <v>0</v>
      </c>
      <c r="W40" s="410">
        <f t="shared" si="18"/>
        <v>0</v>
      </c>
      <c r="X40" s="410">
        <f t="shared" si="18"/>
        <v>0</v>
      </c>
      <c r="Y40" s="410">
        <f t="shared" si="18"/>
        <v>4150</v>
      </c>
      <c r="Z40" s="410">
        <f>'Priedas 10'!$AC$44</f>
        <v>0</v>
      </c>
      <c r="AA40" s="410">
        <f>SUM('Priedas 6'!$AA$39,'Priedas 8'!$AA$39,'Priedas 11'!$AA$40)</f>
        <v>0</v>
      </c>
      <c r="AB40" s="410">
        <f>SUM('Priedas 6'!$AB$39,'Priedas 8'!$AB$39,'Priedas 11'!$AB$40)</f>
        <v>0</v>
      </c>
      <c r="AC40" s="410">
        <f>'Priedas 10'!$AF$44</f>
        <v>0</v>
      </c>
      <c r="AD40" s="410">
        <f>SUM('Priedas 6'!$AD$39,'Priedas 8'!$AD$39,'Priedas 11'!$AD$40)</f>
        <v>0</v>
      </c>
      <c r="AE40" s="413"/>
      <c r="AF40" s="414"/>
      <c r="AG40" s="414"/>
      <c r="AH40" s="414"/>
      <c r="AI40" s="412"/>
      <c r="AJ40" s="412"/>
      <c r="AK40" s="412"/>
      <c r="AL40" s="412"/>
      <c r="AM40" s="412"/>
      <c r="AN40" s="412"/>
      <c r="AO40" s="412"/>
      <c r="AP40" s="412"/>
      <c r="AQ40" s="412"/>
      <c r="AR40" s="412"/>
      <c r="AS40" s="412"/>
      <c r="AT40" s="412"/>
      <c r="AU40" s="412"/>
      <c r="AV40" s="443">
        <v>4150</v>
      </c>
    </row>
    <row r="41" spans="2:48" s="192" customFormat="1" ht="12.75" customHeight="1" x14ac:dyDescent="0.2">
      <c r="B41" s="148" t="s">
        <v>123</v>
      </c>
      <c r="C41" s="805" t="s">
        <v>101</v>
      </c>
      <c r="D41" s="596"/>
      <c r="E41" s="596"/>
      <c r="F41" s="748"/>
      <c r="G41" s="233">
        <f>SUM(H41:AD41)</f>
        <v>0</v>
      </c>
      <c r="H41" s="408">
        <f t="shared" si="17"/>
        <v>0</v>
      </c>
      <c r="I41" s="409">
        <f t="shared" si="17"/>
        <v>0</v>
      </c>
      <c r="J41" s="409">
        <f t="shared" si="17"/>
        <v>0</v>
      </c>
      <c r="K41" s="409">
        <f t="shared" si="17"/>
        <v>0</v>
      </c>
      <c r="L41" s="410">
        <f t="shared" si="17"/>
        <v>0</v>
      </c>
      <c r="M41" s="410">
        <f t="shared" si="17"/>
        <v>0</v>
      </c>
      <c r="N41" s="410">
        <f t="shared" si="17"/>
        <v>0</v>
      </c>
      <c r="O41" s="410">
        <f t="shared" si="17"/>
        <v>0</v>
      </c>
      <c r="P41" s="410">
        <f t="shared" si="17"/>
        <v>0</v>
      </c>
      <c r="Q41" s="410">
        <f t="shared" si="17"/>
        <v>0</v>
      </c>
      <c r="R41" s="410">
        <f t="shared" si="18"/>
        <v>0</v>
      </c>
      <c r="S41" s="410">
        <f t="shared" si="18"/>
        <v>0</v>
      </c>
      <c r="T41" s="410">
        <f t="shared" si="18"/>
        <v>0</v>
      </c>
      <c r="U41" s="410">
        <f t="shared" si="18"/>
        <v>0</v>
      </c>
      <c r="V41" s="410">
        <f t="shared" si="18"/>
        <v>0</v>
      </c>
      <c r="W41" s="410">
        <f t="shared" si="18"/>
        <v>0</v>
      </c>
      <c r="X41" s="410">
        <f t="shared" si="18"/>
        <v>0</v>
      </c>
      <c r="Y41" s="410">
        <f t="shared" si="18"/>
        <v>0</v>
      </c>
      <c r="Z41" s="410">
        <f>'Priedas 10'!$AC$45</f>
        <v>0</v>
      </c>
      <c r="AA41" s="410">
        <f>SUM('Priedas 6'!$AA$40,'Priedas 8'!$AA$40,'Priedas 11'!$AA$41)</f>
        <v>0</v>
      </c>
      <c r="AB41" s="410">
        <f>SUM('Priedas 6'!$AB$40,'Priedas 8'!$AB$40,'Priedas 11'!$AB$41)</f>
        <v>0</v>
      </c>
      <c r="AC41" s="410">
        <f>'Priedas 10'!$AF$45</f>
        <v>0</v>
      </c>
      <c r="AD41" s="410">
        <f>SUM('Priedas 6'!$AD$40,'Priedas 8'!$AD$40,'Priedas 11'!$AD$41)</f>
        <v>0</v>
      </c>
      <c r="AE41" s="413"/>
      <c r="AF41" s="414"/>
      <c r="AG41" s="414"/>
      <c r="AH41" s="414"/>
      <c r="AI41" s="412"/>
      <c r="AJ41" s="412"/>
      <c r="AK41" s="412"/>
      <c r="AL41" s="412"/>
      <c r="AM41" s="412"/>
      <c r="AN41" s="412"/>
      <c r="AO41" s="412"/>
      <c r="AP41" s="412"/>
      <c r="AQ41" s="412"/>
      <c r="AR41" s="412"/>
      <c r="AS41" s="412"/>
      <c r="AT41" s="412"/>
      <c r="AU41" s="412"/>
      <c r="AV41" s="415"/>
    </row>
    <row r="42" spans="2:48" s="192" customFormat="1" ht="12.75" customHeight="1" x14ac:dyDescent="0.2">
      <c r="B42" s="162" t="s">
        <v>124</v>
      </c>
      <c r="C42" s="589" t="s">
        <v>125</v>
      </c>
      <c r="D42" s="590"/>
      <c r="E42" s="590"/>
      <c r="F42" s="711"/>
      <c r="G42" s="233">
        <f t="shared" ref="G42:AD42" si="19">SUM(G43:G49)</f>
        <v>8521.4699999999993</v>
      </c>
      <c r="H42" s="227">
        <f t="shared" si="19"/>
        <v>8521.4699999999993</v>
      </c>
      <c r="I42" s="179">
        <f t="shared" si="19"/>
        <v>0</v>
      </c>
      <c r="J42" s="179">
        <f t="shared" si="19"/>
        <v>0</v>
      </c>
      <c r="K42" s="179">
        <f t="shared" si="19"/>
        <v>0</v>
      </c>
      <c r="L42" s="183">
        <f t="shared" si="19"/>
        <v>0</v>
      </c>
      <c r="M42" s="183">
        <f t="shared" si="19"/>
        <v>0</v>
      </c>
      <c r="N42" s="183">
        <f t="shared" si="19"/>
        <v>0</v>
      </c>
      <c r="O42" s="183">
        <f t="shared" si="19"/>
        <v>0</v>
      </c>
      <c r="P42" s="183">
        <f t="shared" si="19"/>
        <v>0</v>
      </c>
      <c r="Q42" s="183">
        <f t="shared" si="19"/>
        <v>0</v>
      </c>
      <c r="R42" s="183">
        <f t="shared" si="19"/>
        <v>0</v>
      </c>
      <c r="S42" s="183">
        <f t="shared" si="19"/>
        <v>0</v>
      </c>
      <c r="T42" s="183">
        <f t="shared" si="19"/>
        <v>0</v>
      </c>
      <c r="U42" s="183">
        <f t="shared" si="19"/>
        <v>0</v>
      </c>
      <c r="V42" s="183">
        <f t="shared" si="19"/>
        <v>0</v>
      </c>
      <c r="W42" s="183">
        <f t="shared" si="19"/>
        <v>0</v>
      </c>
      <c r="X42" s="183">
        <f t="shared" si="19"/>
        <v>0</v>
      </c>
      <c r="Y42" s="183">
        <f t="shared" si="19"/>
        <v>0</v>
      </c>
      <c r="Z42" s="183">
        <f t="shared" si="19"/>
        <v>0</v>
      </c>
      <c r="AA42" s="183">
        <f t="shared" si="19"/>
        <v>0</v>
      </c>
      <c r="AB42" s="183">
        <f t="shared" si="19"/>
        <v>0</v>
      </c>
      <c r="AC42" s="183">
        <f t="shared" si="19"/>
        <v>0</v>
      </c>
      <c r="AD42" s="183">
        <f t="shared" si="19"/>
        <v>0</v>
      </c>
      <c r="AE42" s="441">
        <v>8521.4699999999993</v>
      </c>
      <c r="AF42" s="179">
        <f t="shared" ref="AF42:AV42" si="20">SUM(AF43:AF49)</f>
        <v>0</v>
      </c>
      <c r="AG42" s="179">
        <f t="shared" si="20"/>
        <v>0</v>
      </c>
      <c r="AH42" s="179">
        <f t="shared" si="20"/>
        <v>0</v>
      </c>
      <c r="AI42" s="183">
        <f t="shared" si="20"/>
        <v>0</v>
      </c>
      <c r="AJ42" s="183">
        <f t="shared" si="20"/>
        <v>0</v>
      </c>
      <c r="AK42" s="183">
        <f t="shared" si="20"/>
        <v>0</v>
      </c>
      <c r="AL42" s="183">
        <f t="shared" si="20"/>
        <v>0</v>
      </c>
      <c r="AM42" s="183">
        <f t="shared" si="20"/>
        <v>0</v>
      </c>
      <c r="AN42" s="183">
        <f t="shared" si="20"/>
        <v>0</v>
      </c>
      <c r="AO42" s="183">
        <f t="shared" si="20"/>
        <v>0</v>
      </c>
      <c r="AP42" s="183">
        <f t="shared" si="20"/>
        <v>0</v>
      </c>
      <c r="AQ42" s="183">
        <f t="shared" si="20"/>
        <v>0</v>
      </c>
      <c r="AR42" s="183">
        <f t="shared" si="20"/>
        <v>0</v>
      </c>
      <c r="AS42" s="183">
        <f t="shared" si="20"/>
        <v>0</v>
      </c>
      <c r="AT42" s="183">
        <f t="shared" si="20"/>
        <v>0</v>
      </c>
      <c r="AU42" s="183">
        <f t="shared" si="20"/>
        <v>0</v>
      </c>
      <c r="AV42" s="228">
        <f t="shared" si="20"/>
        <v>0</v>
      </c>
    </row>
    <row r="43" spans="2:48" s="192" customFormat="1" ht="12.75" customHeight="1" x14ac:dyDescent="0.2">
      <c r="B43" s="163" t="s">
        <v>126</v>
      </c>
      <c r="C43" s="582" t="s">
        <v>127</v>
      </c>
      <c r="D43" s="582"/>
      <c r="E43" s="582"/>
      <c r="F43" s="583"/>
      <c r="G43" s="233">
        <f t="shared" ref="G43:G49" si="21">SUM(H43:AD43)</f>
        <v>5883.9</v>
      </c>
      <c r="H43" s="408">
        <f t="shared" ref="H43:Q49" si="22">SUM(AE43)</f>
        <v>5883.9</v>
      </c>
      <c r="I43" s="409">
        <f t="shared" si="22"/>
        <v>0</v>
      </c>
      <c r="J43" s="409">
        <f t="shared" si="22"/>
        <v>0</v>
      </c>
      <c r="K43" s="409">
        <f t="shared" si="22"/>
        <v>0</v>
      </c>
      <c r="L43" s="410">
        <f t="shared" si="22"/>
        <v>0</v>
      </c>
      <c r="M43" s="410">
        <f t="shared" si="22"/>
        <v>0</v>
      </c>
      <c r="N43" s="410">
        <f t="shared" si="22"/>
        <v>0</v>
      </c>
      <c r="O43" s="410">
        <f t="shared" si="22"/>
        <v>0</v>
      </c>
      <c r="P43" s="410">
        <f t="shared" si="22"/>
        <v>0</v>
      </c>
      <c r="Q43" s="410">
        <f t="shared" si="22"/>
        <v>0</v>
      </c>
      <c r="R43" s="410">
        <f t="shared" ref="R43:Y49" si="23">SUM(AO43)</f>
        <v>0</v>
      </c>
      <c r="S43" s="410">
        <f t="shared" si="23"/>
        <v>0</v>
      </c>
      <c r="T43" s="410">
        <f t="shared" si="23"/>
        <v>0</v>
      </c>
      <c r="U43" s="410">
        <f t="shared" si="23"/>
        <v>0</v>
      </c>
      <c r="V43" s="410">
        <f t="shared" si="23"/>
        <v>0</v>
      </c>
      <c r="W43" s="410">
        <f t="shared" si="23"/>
        <v>0</v>
      </c>
      <c r="X43" s="410">
        <f t="shared" si="23"/>
        <v>0</v>
      </c>
      <c r="Y43" s="410">
        <f t="shared" si="23"/>
        <v>0</v>
      </c>
      <c r="Z43" s="410">
        <f>'Priedas 10'!$AC$47</f>
        <v>0</v>
      </c>
      <c r="AA43" s="410">
        <f>SUM('Priedas 6'!$AA$42,'Priedas 8'!$AA$42,'Priedas 11'!$AA$43)</f>
        <v>0</v>
      </c>
      <c r="AB43" s="410">
        <f>SUM('Priedas 6'!$AB$42,'Priedas 8'!$AB$42,'Priedas 11'!$AB$43)</f>
        <v>0</v>
      </c>
      <c r="AC43" s="410">
        <f>'Priedas 10'!$AF$47</f>
        <v>0</v>
      </c>
      <c r="AD43" s="410">
        <f>SUM('Priedas 6'!$AD$42,'Priedas 8'!$AD$42,'Priedas 11'!$AD$43)</f>
        <v>0</v>
      </c>
      <c r="AE43" s="418">
        <v>5883.9</v>
      </c>
      <c r="AF43" s="414"/>
      <c r="AG43" s="414"/>
      <c r="AH43" s="414"/>
      <c r="AI43" s="412"/>
      <c r="AJ43" s="412"/>
      <c r="AK43" s="412"/>
      <c r="AL43" s="412"/>
      <c r="AM43" s="412"/>
      <c r="AN43" s="412"/>
      <c r="AO43" s="412"/>
      <c r="AP43" s="412"/>
      <c r="AQ43" s="412"/>
      <c r="AR43" s="412"/>
      <c r="AS43" s="412"/>
      <c r="AT43" s="412"/>
      <c r="AU43" s="412"/>
      <c r="AV43" s="415"/>
    </row>
    <row r="44" spans="2:48" s="192" customFormat="1" ht="12.75" customHeight="1" x14ac:dyDescent="0.2">
      <c r="B44" s="163" t="s">
        <v>128</v>
      </c>
      <c r="C44" s="582" t="s">
        <v>129</v>
      </c>
      <c r="D44" s="582"/>
      <c r="E44" s="582"/>
      <c r="F44" s="583"/>
      <c r="G44" s="233">
        <f t="shared" si="21"/>
        <v>2637.57</v>
      </c>
      <c r="H44" s="408">
        <f t="shared" si="22"/>
        <v>2637.57</v>
      </c>
      <c r="I44" s="409">
        <f t="shared" si="22"/>
        <v>0</v>
      </c>
      <c r="J44" s="409">
        <f t="shared" si="22"/>
        <v>0</v>
      </c>
      <c r="K44" s="409">
        <f t="shared" si="22"/>
        <v>0</v>
      </c>
      <c r="L44" s="410">
        <f t="shared" si="22"/>
        <v>0</v>
      </c>
      <c r="M44" s="410">
        <f t="shared" si="22"/>
        <v>0</v>
      </c>
      <c r="N44" s="410">
        <f t="shared" si="22"/>
        <v>0</v>
      </c>
      <c r="O44" s="410">
        <f t="shared" si="22"/>
        <v>0</v>
      </c>
      <c r="P44" s="410">
        <f t="shared" si="22"/>
        <v>0</v>
      </c>
      <c r="Q44" s="410">
        <f t="shared" si="22"/>
        <v>0</v>
      </c>
      <c r="R44" s="410">
        <f t="shared" si="23"/>
        <v>0</v>
      </c>
      <c r="S44" s="410">
        <f t="shared" si="23"/>
        <v>0</v>
      </c>
      <c r="T44" s="410">
        <f t="shared" si="23"/>
        <v>0</v>
      </c>
      <c r="U44" s="410">
        <f t="shared" si="23"/>
        <v>0</v>
      </c>
      <c r="V44" s="410">
        <f t="shared" si="23"/>
        <v>0</v>
      </c>
      <c r="W44" s="410">
        <f t="shared" si="23"/>
        <v>0</v>
      </c>
      <c r="X44" s="410">
        <f t="shared" si="23"/>
        <v>0</v>
      </c>
      <c r="Y44" s="410">
        <f t="shared" si="23"/>
        <v>0</v>
      </c>
      <c r="Z44" s="410">
        <f>'Priedas 10'!$AC$48</f>
        <v>0</v>
      </c>
      <c r="AA44" s="410">
        <f>SUM('Priedas 6'!$AA$43,'Priedas 8'!$AA$43,'Priedas 11'!$AA$44)</f>
        <v>0</v>
      </c>
      <c r="AB44" s="410">
        <f>SUM('Priedas 6'!$AB$43,'Priedas 8'!$AB$43,'Priedas 11'!$AB$44)</f>
        <v>0</v>
      </c>
      <c r="AC44" s="410">
        <f>'Priedas 10'!$AF$48</f>
        <v>0</v>
      </c>
      <c r="AD44" s="410">
        <f>SUM('Priedas 6'!$AD$43,'Priedas 8'!$AD$43,'Priedas 11'!$AD$44)</f>
        <v>0</v>
      </c>
      <c r="AE44" s="418">
        <v>2637.57</v>
      </c>
      <c r="AF44" s="414"/>
      <c r="AG44" s="414"/>
      <c r="AH44" s="414"/>
      <c r="AI44" s="412"/>
      <c r="AJ44" s="412"/>
      <c r="AK44" s="412"/>
      <c r="AL44" s="412"/>
      <c r="AM44" s="412"/>
      <c r="AN44" s="412"/>
      <c r="AO44" s="412"/>
      <c r="AP44" s="412"/>
      <c r="AQ44" s="412"/>
      <c r="AR44" s="412"/>
      <c r="AS44" s="412"/>
      <c r="AT44" s="412"/>
      <c r="AU44" s="412"/>
      <c r="AV44" s="415"/>
    </row>
    <row r="45" spans="2:48" s="192" customFormat="1" ht="12.75" customHeight="1" x14ac:dyDescent="0.2">
      <c r="B45" s="163" t="s">
        <v>130</v>
      </c>
      <c r="C45" s="149" t="s">
        <v>131</v>
      </c>
      <c r="D45" s="159"/>
      <c r="E45" s="159"/>
      <c r="F45" s="160"/>
      <c r="G45" s="233">
        <f t="shared" si="21"/>
        <v>0</v>
      </c>
      <c r="H45" s="408">
        <f t="shared" si="22"/>
        <v>0</v>
      </c>
      <c r="I45" s="409">
        <f t="shared" si="22"/>
        <v>0</v>
      </c>
      <c r="J45" s="409">
        <f t="shared" si="22"/>
        <v>0</v>
      </c>
      <c r="K45" s="409">
        <f t="shared" si="22"/>
        <v>0</v>
      </c>
      <c r="L45" s="410">
        <f t="shared" si="22"/>
        <v>0</v>
      </c>
      <c r="M45" s="410">
        <f t="shared" si="22"/>
        <v>0</v>
      </c>
      <c r="N45" s="410">
        <f t="shared" si="22"/>
        <v>0</v>
      </c>
      <c r="O45" s="410">
        <f t="shared" si="22"/>
        <v>0</v>
      </c>
      <c r="P45" s="410">
        <f t="shared" si="22"/>
        <v>0</v>
      </c>
      <c r="Q45" s="410">
        <f t="shared" si="22"/>
        <v>0</v>
      </c>
      <c r="R45" s="410">
        <f t="shared" si="23"/>
        <v>0</v>
      </c>
      <c r="S45" s="410">
        <f t="shared" si="23"/>
        <v>0</v>
      </c>
      <c r="T45" s="410">
        <f t="shared" si="23"/>
        <v>0</v>
      </c>
      <c r="U45" s="410">
        <f t="shared" si="23"/>
        <v>0</v>
      </c>
      <c r="V45" s="410">
        <f t="shared" si="23"/>
        <v>0</v>
      </c>
      <c r="W45" s="410">
        <f t="shared" si="23"/>
        <v>0</v>
      </c>
      <c r="X45" s="410">
        <f t="shared" si="23"/>
        <v>0</v>
      </c>
      <c r="Y45" s="410">
        <f t="shared" si="23"/>
        <v>0</v>
      </c>
      <c r="Z45" s="410">
        <f>'Priedas 10'!$AC$49</f>
        <v>0</v>
      </c>
      <c r="AA45" s="410">
        <f>SUM('Priedas 6'!$AA$44,'Priedas 8'!$AA$44,'Priedas 11'!$AA$45)</f>
        <v>0</v>
      </c>
      <c r="AB45" s="410">
        <f>SUM('Priedas 6'!$AB$44,'Priedas 8'!$AB$44,'Priedas 11'!$AB$45)</f>
        <v>0</v>
      </c>
      <c r="AC45" s="410">
        <f>'Priedas 10'!$AF$49</f>
        <v>0</v>
      </c>
      <c r="AD45" s="410">
        <f>SUM('Priedas 6'!$AD$44,'Priedas 8'!$AD$44,'Priedas 11'!$AD$45)</f>
        <v>0</v>
      </c>
      <c r="AE45" s="413"/>
      <c r="AF45" s="414"/>
      <c r="AG45" s="414"/>
      <c r="AH45" s="414"/>
      <c r="AI45" s="412"/>
      <c r="AJ45" s="412"/>
      <c r="AK45" s="412"/>
      <c r="AL45" s="412"/>
      <c r="AM45" s="412"/>
      <c r="AN45" s="412"/>
      <c r="AO45" s="412"/>
      <c r="AP45" s="412"/>
      <c r="AQ45" s="412"/>
      <c r="AR45" s="412"/>
      <c r="AS45" s="412"/>
      <c r="AT45" s="412"/>
      <c r="AU45" s="412"/>
      <c r="AV45" s="415"/>
    </row>
    <row r="46" spans="2:48" s="192" customFormat="1" ht="12.75" customHeight="1" x14ac:dyDescent="0.2">
      <c r="B46" s="163" t="s">
        <v>132</v>
      </c>
      <c r="C46" s="592" t="s">
        <v>133</v>
      </c>
      <c r="D46" s="582"/>
      <c r="E46" s="582"/>
      <c r="F46" s="583"/>
      <c r="G46" s="233">
        <f t="shared" si="21"/>
        <v>0</v>
      </c>
      <c r="H46" s="408">
        <f t="shared" si="22"/>
        <v>0</v>
      </c>
      <c r="I46" s="409">
        <f t="shared" si="22"/>
        <v>0</v>
      </c>
      <c r="J46" s="409">
        <f t="shared" si="22"/>
        <v>0</v>
      </c>
      <c r="K46" s="409">
        <f t="shared" si="22"/>
        <v>0</v>
      </c>
      <c r="L46" s="410">
        <f t="shared" si="22"/>
        <v>0</v>
      </c>
      <c r="M46" s="410">
        <f t="shared" si="22"/>
        <v>0</v>
      </c>
      <c r="N46" s="410">
        <f t="shared" si="22"/>
        <v>0</v>
      </c>
      <c r="O46" s="410">
        <f t="shared" si="22"/>
        <v>0</v>
      </c>
      <c r="P46" s="410">
        <f t="shared" si="22"/>
        <v>0</v>
      </c>
      <c r="Q46" s="410">
        <f t="shared" si="22"/>
        <v>0</v>
      </c>
      <c r="R46" s="410">
        <f t="shared" si="23"/>
        <v>0</v>
      </c>
      <c r="S46" s="410">
        <f t="shared" si="23"/>
        <v>0</v>
      </c>
      <c r="T46" s="410">
        <f t="shared" si="23"/>
        <v>0</v>
      </c>
      <c r="U46" s="410">
        <f t="shared" si="23"/>
        <v>0</v>
      </c>
      <c r="V46" s="410">
        <f t="shared" si="23"/>
        <v>0</v>
      </c>
      <c r="W46" s="410">
        <f t="shared" si="23"/>
        <v>0</v>
      </c>
      <c r="X46" s="410">
        <f t="shared" si="23"/>
        <v>0</v>
      </c>
      <c r="Y46" s="410">
        <f t="shared" si="23"/>
        <v>0</v>
      </c>
      <c r="Z46" s="410">
        <f>'Priedas 10'!$AC$50</f>
        <v>0</v>
      </c>
      <c r="AA46" s="410">
        <f>SUM('Priedas 6'!$AA$45,'Priedas 8'!$AA$45,'Priedas 11'!$AA$46)</f>
        <v>0</v>
      </c>
      <c r="AB46" s="410">
        <f>SUM('Priedas 6'!$AB$45,'Priedas 8'!$AB$45,'Priedas 11'!$AB$46)</f>
        <v>0</v>
      </c>
      <c r="AC46" s="410">
        <f>'Priedas 10'!$AF$50</f>
        <v>0</v>
      </c>
      <c r="AD46" s="410">
        <f>SUM('Priedas 6'!$AD$45,'Priedas 8'!$AD$45,'Priedas 11'!$AD$46)</f>
        <v>0</v>
      </c>
      <c r="AE46" s="413"/>
      <c r="AF46" s="414"/>
      <c r="AG46" s="414"/>
      <c r="AH46" s="414"/>
      <c r="AI46" s="412"/>
      <c r="AJ46" s="412"/>
      <c r="AK46" s="412"/>
      <c r="AL46" s="412"/>
      <c r="AM46" s="412"/>
      <c r="AN46" s="412"/>
      <c r="AO46" s="412"/>
      <c r="AP46" s="412"/>
      <c r="AQ46" s="412"/>
      <c r="AR46" s="412"/>
      <c r="AS46" s="412"/>
      <c r="AT46" s="412"/>
      <c r="AU46" s="412"/>
      <c r="AV46" s="415"/>
    </row>
    <row r="47" spans="2:48" s="192" customFormat="1" ht="12.75" customHeight="1" x14ac:dyDescent="0.2">
      <c r="B47" s="163" t="s">
        <v>134</v>
      </c>
      <c r="C47" s="149" t="s">
        <v>135</v>
      </c>
      <c r="D47" s="159"/>
      <c r="E47" s="159"/>
      <c r="F47" s="160"/>
      <c r="G47" s="233">
        <f t="shared" si="21"/>
        <v>0</v>
      </c>
      <c r="H47" s="408">
        <f t="shared" si="22"/>
        <v>0</v>
      </c>
      <c r="I47" s="409">
        <f t="shared" si="22"/>
        <v>0</v>
      </c>
      <c r="J47" s="409">
        <f t="shared" si="22"/>
        <v>0</v>
      </c>
      <c r="K47" s="409">
        <f t="shared" si="22"/>
        <v>0</v>
      </c>
      <c r="L47" s="410">
        <f t="shared" si="22"/>
        <v>0</v>
      </c>
      <c r="M47" s="410">
        <f t="shared" si="22"/>
        <v>0</v>
      </c>
      <c r="N47" s="410">
        <f t="shared" si="22"/>
        <v>0</v>
      </c>
      <c r="O47" s="410">
        <f t="shared" si="22"/>
        <v>0</v>
      </c>
      <c r="P47" s="410">
        <f t="shared" si="22"/>
        <v>0</v>
      </c>
      <c r="Q47" s="410">
        <f t="shared" si="22"/>
        <v>0</v>
      </c>
      <c r="R47" s="410">
        <f t="shared" si="23"/>
        <v>0</v>
      </c>
      <c r="S47" s="410">
        <f t="shared" si="23"/>
        <v>0</v>
      </c>
      <c r="T47" s="410">
        <f t="shared" si="23"/>
        <v>0</v>
      </c>
      <c r="U47" s="410">
        <f t="shared" si="23"/>
        <v>0</v>
      </c>
      <c r="V47" s="410">
        <f t="shared" si="23"/>
        <v>0</v>
      </c>
      <c r="W47" s="410">
        <f t="shared" si="23"/>
        <v>0</v>
      </c>
      <c r="X47" s="410">
        <f t="shared" si="23"/>
        <v>0</v>
      </c>
      <c r="Y47" s="410">
        <f t="shared" si="23"/>
        <v>0</v>
      </c>
      <c r="Z47" s="410">
        <f>'Priedas 10'!$AC$51</f>
        <v>0</v>
      </c>
      <c r="AA47" s="410">
        <f>SUM('Priedas 6'!$AA$46,'Priedas 8'!$AA$46,'Priedas 11'!$AA$47)</f>
        <v>0</v>
      </c>
      <c r="AB47" s="410">
        <f>SUM('Priedas 6'!$AB$46,'Priedas 8'!$AB$46,'Priedas 11'!$AB$47)</f>
        <v>0</v>
      </c>
      <c r="AC47" s="410">
        <f>'Priedas 10'!$AF$51</f>
        <v>0</v>
      </c>
      <c r="AD47" s="410">
        <f>SUM('Priedas 6'!$AD$46,'Priedas 8'!$AD$46,'Priedas 11'!$AD$47)</f>
        <v>0</v>
      </c>
      <c r="AE47" s="413"/>
      <c r="AF47" s="414"/>
      <c r="AG47" s="414"/>
      <c r="AH47" s="414"/>
      <c r="AI47" s="412"/>
      <c r="AJ47" s="412"/>
      <c r="AK47" s="412"/>
      <c r="AL47" s="412"/>
      <c r="AM47" s="412"/>
      <c r="AN47" s="412"/>
      <c r="AO47" s="412"/>
      <c r="AP47" s="412"/>
      <c r="AQ47" s="412"/>
      <c r="AR47" s="412"/>
      <c r="AS47" s="412"/>
      <c r="AT47" s="412"/>
      <c r="AU47" s="412"/>
      <c r="AV47" s="415"/>
    </row>
    <row r="48" spans="2:48" s="192" customFormat="1" ht="12.75" x14ac:dyDescent="0.2">
      <c r="B48" s="163" t="s">
        <v>136</v>
      </c>
      <c r="C48" s="582" t="s">
        <v>137</v>
      </c>
      <c r="D48" s="582"/>
      <c r="E48" s="582"/>
      <c r="F48" s="583"/>
      <c r="G48" s="233">
        <f t="shared" si="21"/>
        <v>0</v>
      </c>
      <c r="H48" s="408">
        <f t="shared" si="22"/>
        <v>0</v>
      </c>
      <c r="I48" s="409">
        <f t="shared" si="22"/>
        <v>0</v>
      </c>
      <c r="J48" s="409">
        <f t="shared" si="22"/>
        <v>0</v>
      </c>
      <c r="K48" s="409">
        <f t="shared" si="22"/>
        <v>0</v>
      </c>
      <c r="L48" s="410">
        <f t="shared" si="22"/>
        <v>0</v>
      </c>
      <c r="M48" s="410">
        <f t="shared" si="22"/>
        <v>0</v>
      </c>
      <c r="N48" s="410">
        <f t="shared" si="22"/>
        <v>0</v>
      </c>
      <c r="O48" s="410">
        <f t="shared" si="22"/>
        <v>0</v>
      </c>
      <c r="P48" s="410">
        <f t="shared" si="22"/>
        <v>0</v>
      </c>
      <c r="Q48" s="410">
        <f t="shared" si="22"/>
        <v>0</v>
      </c>
      <c r="R48" s="410">
        <f t="shared" si="23"/>
        <v>0</v>
      </c>
      <c r="S48" s="410">
        <f t="shared" si="23"/>
        <v>0</v>
      </c>
      <c r="T48" s="410">
        <f t="shared" si="23"/>
        <v>0</v>
      </c>
      <c r="U48" s="410">
        <f t="shared" si="23"/>
        <v>0</v>
      </c>
      <c r="V48" s="410">
        <f t="shared" si="23"/>
        <v>0</v>
      </c>
      <c r="W48" s="410">
        <f t="shared" si="23"/>
        <v>0</v>
      </c>
      <c r="X48" s="410">
        <f t="shared" si="23"/>
        <v>0</v>
      </c>
      <c r="Y48" s="410">
        <f t="shared" si="23"/>
        <v>0</v>
      </c>
      <c r="Z48" s="410">
        <f>'Priedas 10'!$AC$52</f>
        <v>0</v>
      </c>
      <c r="AA48" s="410">
        <f>SUM('Priedas 6'!$AA$47,'Priedas 8'!$AA$47,'Priedas 11'!$AA$48)</f>
        <v>0</v>
      </c>
      <c r="AB48" s="410">
        <f>SUM('Priedas 6'!$AB$47,'Priedas 8'!$AB$47,'Priedas 11'!$AB$48)</f>
        <v>0</v>
      </c>
      <c r="AC48" s="410">
        <f>'Priedas 10'!$AF$52</f>
        <v>0</v>
      </c>
      <c r="AD48" s="410">
        <f>SUM('Priedas 6'!$AD$47,'Priedas 8'!$AD$47,'Priedas 11'!$AD$48)</f>
        <v>0</v>
      </c>
      <c r="AE48" s="413"/>
      <c r="AF48" s="414"/>
      <c r="AG48" s="414"/>
      <c r="AH48" s="414"/>
      <c r="AI48" s="412"/>
      <c r="AJ48" s="412"/>
      <c r="AK48" s="412"/>
      <c r="AL48" s="412"/>
      <c r="AM48" s="412"/>
      <c r="AN48" s="412"/>
      <c r="AO48" s="412"/>
      <c r="AP48" s="412"/>
      <c r="AQ48" s="412"/>
      <c r="AR48" s="412"/>
      <c r="AS48" s="412"/>
      <c r="AT48" s="412"/>
      <c r="AU48" s="412"/>
      <c r="AV48" s="415"/>
    </row>
    <row r="49" spans="2:48" s="192" customFormat="1" ht="12.75" x14ac:dyDescent="0.2">
      <c r="B49" s="163" t="s">
        <v>138</v>
      </c>
      <c r="C49" s="582" t="s">
        <v>101</v>
      </c>
      <c r="D49" s="582"/>
      <c r="E49" s="582"/>
      <c r="F49" s="583"/>
      <c r="G49" s="233">
        <f t="shared" si="21"/>
        <v>0</v>
      </c>
      <c r="H49" s="408">
        <f t="shared" si="22"/>
        <v>0</v>
      </c>
      <c r="I49" s="409">
        <f t="shared" si="22"/>
        <v>0</v>
      </c>
      <c r="J49" s="409">
        <f t="shared" si="22"/>
        <v>0</v>
      </c>
      <c r="K49" s="409">
        <f t="shared" si="22"/>
        <v>0</v>
      </c>
      <c r="L49" s="410">
        <f t="shared" si="22"/>
        <v>0</v>
      </c>
      <c r="M49" s="410">
        <f t="shared" si="22"/>
        <v>0</v>
      </c>
      <c r="N49" s="410">
        <f t="shared" si="22"/>
        <v>0</v>
      </c>
      <c r="O49" s="410">
        <f t="shared" si="22"/>
        <v>0</v>
      </c>
      <c r="P49" s="410">
        <f t="shared" si="22"/>
        <v>0</v>
      </c>
      <c r="Q49" s="410">
        <f t="shared" si="22"/>
        <v>0</v>
      </c>
      <c r="R49" s="410">
        <f t="shared" si="23"/>
        <v>0</v>
      </c>
      <c r="S49" s="410">
        <f t="shared" si="23"/>
        <v>0</v>
      </c>
      <c r="T49" s="410">
        <f t="shared" si="23"/>
        <v>0</v>
      </c>
      <c r="U49" s="410">
        <f t="shared" si="23"/>
        <v>0</v>
      </c>
      <c r="V49" s="410">
        <f t="shared" si="23"/>
        <v>0</v>
      </c>
      <c r="W49" s="410">
        <f t="shared" si="23"/>
        <v>0</v>
      </c>
      <c r="X49" s="410">
        <f t="shared" si="23"/>
        <v>0</v>
      </c>
      <c r="Y49" s="410">
        <f t="shared" si="23"/>
        <v>0</v>
      </c>
      <c r="Z49" s="410">
        <f>'Priedas 10'!$AC$53</f>
        <v>0</v>
      </c>
      <c r="AA49" s="410">
        <f>SUM('Priedas 6'!$AA$48,'Priedas 8'!$AA$48,'Priedas 11'!$AA$49)</f>
        <v>0</v>
      </c>
      <c r="AB49" s="410">
        <f>SUM('Priedas 6'!$AB$48,'Priedas 8'!$AB$48,'Priedas 11'!$AB$49)</f>
        <v>0</v>
      </c>
      <c r="AC49" s="410">
        <f>'Priedas 10'!$AF$53</f>
        <v>0</v>
      </c>
      <c r="AD49" s="410">
        <f>SUM('Priedas 6'!$AD$48,'Priedas 8'!$AD$48,'Priedas 11'!$AD$49)</f>
        <v>0</v>
      </c>
      <c r="AE49" s="413"/>
      <c r="AF49" s="414"/>
      <c r="AG49" s="414"/>
      <c r="AH49" s="414"/>
      <c r="AI49" s="412"/>
      <c r="AJ49" s="412"/>
      <c r="AK49" s="412"/>
      <c r="AL49" s="412"/>
      <c r="AM49" s="412"/>
      <c r="AN49" s="412"/>
      <c r="AO49" s="412"/>
      <c r="AP49" s="412"/>
      <c r="AQ49" s="412"/>
      <c r="AR49" s="412"/>
      <c r="AS49" s="412"/>
      <c r="AT49" s="412"/>
      <c r="AU49" s="412"/>
      <c r="AV49" s="415"/>
    </row>
    <row r="50" spans="2:48" s="192" customFormat="1" ht="12.75" customHeight="1" x14ac:dyDescent="0.2">
      <c r="B50" s="155" t="s">
        <v>139</v>
      </c>
      <c r="C50" s="799" t="s">
        <v>140</v>
      </c>
      <c r="D50" s="800"/>
      <c r="E50" s="800"/>
      <c r="F50" s="801"/>
      <c r="G50" s="233">
        <f t="shared" ref="G50:AD50" si="24">SUM(G51:G77)</f>
        <v>297406.97000000003</v>
      </c>
      <c r="H50" s="227">
        <f t="shared" si="24"/>
        <v>215193.52999999997</v>
      </c>
      <c r="I50" s="179">
        <f t="shared" si="24"/>
        <v>0</v>
      </c>
      <c r="J50" s="179">
        <f t="shared" si="24"/>
        <v>0</v>
      </c>
      <c r="K50" s="179">
        <f t="shared" si="24"/>
        <v>0</v>
      </c>
      <c r="L50" s="183">
        <f t="shared" si="24"/>
        <v>0</v>
      </c>
      <c r="M50" s="183">
        <f t="shared" si="24"/>
        <v>82213.439999999988</v>
      </c>
      <c r="N50" s="183">
        <f t="shared" si="24"/>
        <v>0</v>
      </c>
      <c r="O50" s="183">
        <f t="shared" si="24"/>
        <v>0</v>
      </c>
      <c r="P50" s="183">
        <f t="shared" si="24"/>
        <v>0</v>
      </c>
      <c r="Q50" s="183">
        <f t="shared" si="24"/>
        <v>0</v>
      </c>
      <c r="R50" s="183">
        <f t="shared" si="24"/>
        <v>0</v>
      </c>
      <c r="S50" s="183">
        <f t="shared" si="24"/>
        <v>0</v>
      </c>
      <c r="T50" s="183">
        <f t="shared" si="24"/>
        <v>0</v>
      </c>
      <c r="U50" s="183">
        <f t="shared" si="24"/>
        <v>0</v>
      </c>
      <c r="V50" s="183">
        <f t="shared" si="24"/>
        <v>0</v>
      </c>
      <c r="W50" s="183">
        <f t="shared" si="24"/>
        <v>0</v>
      </c>
      <c r="X50" s="183">
        <f t="shared" si="24"/>
        <v>0</v>
      </c>
      <c r="Y50" s="183">
        <f t="shared" si="24"/>
        <v>0</v>
      </c>
      <c r="Z50" s="183">
        <f t="shared" si="24"/>
        <v>0</v>
      </c>
      <c r="AA50" s="183">
        <f t="shared" si="24"/>
        <v>0</v>
      </c>
      <c r="AB50" s="183">
        <f t="shared" si="24"/>
        <v>0</v>
      </c>
      <c r="AC50" s="183">
        <f t="shared" si="24"/>
        <v>0</v>
      </c>
      <c r="AD50" s="183">
        <f t="shared" si="24"/>
        <v>0</v>
      </c>
      <c r="AE50" s="441">
        <v>215193</v>
      </c>
      <c r="AF50" s="179">
        <f>SUM(AF51:AF77)</f>
        <v>0</v>
      </c>
      <c r="AG50" s="179">
        <f>SUM(AG51:AG77)</f>
        <v>0</v>
      </c>
      <c r="AH50" s="179">
        <f>SUM(AH51:AH77)</f>
        <v>0</v>
      </c>
      <c r="AI50" s="183">
        <f>SUM(AI51:AI77)</f>
        <v>0</v>
      </c>
      <c r="AJ50" s="178">
        <v>82213.97</v>
      </c>
      <c r="AK50" s="183">
        <f t="shared" ref="AK50:AV50" si="25">SUM(AK51:AK77)</f>
        <v>0</v>
      </c>
      <c r="AL50" s="183">
        <f t="shared" si="25"/>
        <v>0</v>
      </c>
      <c r="AM50" s="183">
        <f t="shared" si="25"/>
        <v>0</v>
      </c>
      <c r="AN50" s="183">
        <f t="shared" si="25"/>
        <v>0</v>
      </c>
      <c r="AO50" s="183">
        <f t="shared" si="25"/>
        <v>0</v>
      </c>
      <c r="AP50" s="183">
        <f t="shared" si="25"/>
        <v>0</v>
      </c>
      <c r="AQ50" s="183">
        <f t="shared" si="25"/>
        <v>0</v>
      </c>
      <c r="AR50" s="183">
        <f t="shared" si="25"/>
        <v>0</v>
      </c>
      <c r="AS50" s="183">
        <f t="shared" si="25"/>
        <v>0</v>
      </c>
      <c r="AT50" s="183">
        <f t="shared" si="25"/>
        <v>0</v>
      </c>
      <c r="AU50" s="183">
        <f t="shared" si="25"/>
        <v>0</v>
      </c>
      <c r="AV50" s="228">
        <f t="shared" si="25"/>
        <v>0</v>
      </c>
    </row>
    <row r="51" spans="2:48" s="192" customFormat="1" ht="12.75" customHeight="1" x14ac:dyDescent="0.2">
      <c r="B51" s="164" t="s">
        <v>141</v>
      </c>
      <c r="C51" s="796" t="s">
        <v>142</v>
      </c>
      <c r="D51" s="797"/>
      <c r="E51" s="797"/>
      <c r="F51" s="798"/>
      <c r="G51" s="233">
        <f t="shared" ref="G51:G77" si="26">SUM(H51:AD51)</f>
        <v>0</v>
      </c>
      <c r="H51" s="408">
        <f t="shared" ref="H51:H77" si="27">SUM(AE51)</f>
        <v>0</v>
      </c>
      <c r="I51" s="409">
        <f t="shared" ref="I51:I77" si="28">SUM(AF51)</f>
        <v>0</v>
      </c>
      <c r="J51" s="409">
        <f t="shared" ref="J51:J77" si="29">SUM(AG51)</f>
        <v>0</v>
      </c>
      <c r="K51" s="409">
        <f t="shared" ref="K51:K77" si="30">SUM(AH51)</f>
        <v>0</v>
      </c>
      <c r="L51" s="410">
        <f t="shared" ref="L51:L77" si="31">SUM(AI51)</f>
        <v>0</v>
      </c>
      <c r="M51" s="410">
        <f t="shared" ref="M51:M77" si="32">SUM(AJ51)</f>
        <v>0</v>
      </c>
      <c r="N51" s="410">
        <f t="shared" ref="N51:N77" si="33">SUM(AK51)</f>
        <v>0</v>
      </c>
      <c r="O51" s="410">
        <f t="shared" ref="O51:O77" si="34">SUM(AL51)</f>
        <v>0</v>
      </c>
      <c r="P51" s="410">
        <f t="shared" ref="P51:P77" si="35">SUM(AM51)</f>
        <v>0</v>
      </c>
      <c r="Q51" s="410">
        <f t="shared" ref="Q51:Q77" si="36">SUM(AN51)</f>
        <v>0</v>
      </c>
      <c r="R51" s="410">
        <f t="shared" ref="R51:R77" si="37">SUM(AO51)</f>
        <v>0</v>
      </c>
      <c r="S51" s="410">
        <f t="shared" ref="S51:S77" si="38">SUM(AP51)</f>
        <v>0</v>
      </c>
      <c r="T51" s="410">
        <f t="shared" ref="T51:T77" si="39">SUM(AQ51)</f>
        <v>0</v>
      </c>
      <c r="U51" s="410">
        <f t="shared" ref="U51:U77" si="40">SUM(AR51)</f>
        <v>0</v>
      </c>
      <c r="V51" s="410">
        <f t="shared" ref="V51:V77" si="41">SUM(AS51)</f>
        <v>0</v>
      </c>
      <c r="W51" s="410">
        <f t="shared" ref="W51:W77" si="42">SUM(AT51)</f>
        <v>0</v>
      </c>
      <c r="X51" s="410">
        <f t="shared" ref="X51:X77" si="43">SUM(AU51)</f>
        <v>0</v>
      </c>
      <c r="Y51" s="410">
        <f t="shared" ref="Y51:Y77" si="44">SUM(AV51)</f>
        <v>0</v>
      </c>
      <c r="Z51" s="410">
        <f>'Priedas 10'!$AC$55</f>
        <v>0</v>
      </c>
      <c r="AA51" s="410">
        <f>SUM('Priedas 6'!$AA$50,'Priedas 8'!$AA$50,'Priedas 11'!$AA$51)</f>
        <v>0</v>
      </c>
      <c r="AB51" s="410">
        <f>SUM('Priedas 6'!$AB$50,'Priedas 8'!$AB$50,'Priedas 11'!$AB$51)</f>
        <v>0</v>
      </c>
      <c r="AC51" s="410">
        <f>'Priedas 10'!$AF$55</f>
        <v>0</v>
      </c>
      <c r="AD51" s="410">
        <f>SUM('Priedas 6'!$AD$50,'Priedas 8'!$AD$50,'Priedas 11'!$AD$51)</f>
        <v>0</v>
      </c>
      <c r="AE51" s="413"/>
      <c r="AF51" s="414"/>
      <c r="AG51" s="414"/>
      <c r="AH51" s="414"/>
      <c r="AI51" s="412"/>
      <c r="AJ51" s="412"/>
      <c r="AK51" s="412"/>
      <c r="AL51" s="412"/>
      <c r="AM51" s="412"/>
      <c r="AN51" s="412"/>
      <c r="AO51" s="412"/>
      <c r="AP51" s="412"/>
      <c r="AQ51" s="412"/>
      <c r="AR51" s="412"/>
      <c r="AS51" s="412"/>
      <c r="AT51" s="412"/>
      <c r="AU51" s="412"/>
      <c r="AV51" s="415"/>
    </row>
    <row r="52" spans="2:48" s="192" customFormat="1" ht="12.75" customHeight="1" x14ac:dyDescent="0.2">
      <c r="B52" s="164" t="s">
        <v>143</v>
      </c>
      <c r="C52" s="796" t="s">
        <v>144</v>
      </c>
      <c r="D52" s="797"/>
      <c r="E52" s="797"/>
      <c r="F52" s="798"/>
      <c r="G52" s="233">
        <f t="shared" si="26"/>
        <v>0</v>
      </c>
      <c r="H52" s="408">
        <f t="shared" si="27"/>
        <v>0</v>
      </c>
      <c r="I52" s="409">
        <f t="shared" si="28"/>
        <v>0</v>
      </c>
      <c r="J52" s="409">
        <f t="shared" si="29"/>
        <v>0</v>
      </c>
      <c r="K52" s="409">
        <f t="shared" si="30"/>
        <v>0</v>
      </c>
      <c r="L52" s="410">
        <f t="shared" si="31"/>
        <v>0</v>
      </c>
      <c r="M52" s="410">
        <f t="shared" si="32"/>
        <v>0</v>
      </c>
      <c r="N52" s="410">
        <f t="shared" si="33"/>
        <v>0</v>
      </c>
      <c r="O52" s="410">
        <f t="shared" si="34"/>
        <v>0</v>
      </c>
      <c r="P52" s="410">
        <f t="shared" si="35"/>
        <v>0</v>
      </c>
      <c r="Q52" s="410">
        <f t="shared" si="36"/>
        <v>0</v>
      </c>
      <c r="R52" s="410">
        <f t="shared" si="37"/>
        <v>0</v>
      </c>
      <c r="S52" s="410">
        <f t="shared" si="38"/>
        <v>0</v>
      </c>
      <c r="T52" s="410">
        <f t="shared" si="39"/>
        <v>0</v>
      </c>
      <c r="U52" s="410">
        <f t="shared" si="40"/>
        <v>0</v>
      </c>
      <c r="V52" s="410">
        <f t="shared" si="41"/>
        <v>0</v>
      </c>
      <c r="W52" s="410">
        <f t="shared" si="42"/>
        <v>0</v>
      </c>
      <c r="X52" s="410">
        <f t="shared" si="43"/>
        <v>0</v>
      </c>
      <c r="Y52" s="410">
        <f t="shared" si="44"/>
        <v>0</v>
      </c>
      <c r="Z52" s="410">
        <f>'Priedas 10'!$AC$56</f>
        <v>0</v>
      </c>
      <c r="AA52" s="410">
        <f>SUM('Priedas 6'!$AA$51,'Priedas 8'!$AA$51,'Priedas 11'!$AA$52)</f>
        <v>0</v>
      </c>
      <c r="AB52" s="410">
        <f>SUM('Priedas 6'!$AB$51,'Priedas 8'!$AB$51,'Priedas 11'!$AB$52)</f>
        <v>0</v>
      </c>
      <c r="AC52" s="410">
        <f>'Priedas 10'!$AF$56</f>
        <v>0</v>
      </c>
      <c r="AD52" s="410">
        <f>SUM('Priedas 6'!$AD$51,'Priedas 8'!$AD$51,'Priedas 11'!$AD$52)</f>
        <v>0</v>
      </c>
      <c r="AE52" s="413"/>
      <c r="AF52" s="414"/>
      <c r="AG52" s="414"/>
      <c r="AH52" s="414"/>
      <c r="AI52" s="412"/>
      <c r="AJ52" s="412"/>
      <c r="AK52" s="412"/>
      <c r="AL52" s="412"/>
      <c r="AM52" s="412"/>
      <c r="AN52" s="412"/>
      <c r="AO52" s="412"/>
      <c r="AP52" s="412"/>
      <c r="AQ52" s="412"/>
      <c r="AR52" s="412"/>
      <c r="AS52" s="412"/>
      <c r="AT52" s="412"/>
      <c r="AU52" s="412"/>
      <c r="AV52" s="415"/>
    </row>
    <row r="53" spans="2:48" s="192" customFormat="1" ht="12.75" customHeight="1" x14ac:dyDescent="0.2">
      <c r="B53" s="164" t="s">
        <v>145</v>
      </c>
      <c r="C53" s="796" t="s">
        <v>146</v>
      </c>
      <c r="D53" s="797"/>
      <c r="E53" s="797"/>
      <c r="F53" s="798"/>
      <c r="G53" s="233">
        <f t="shared" si="26"/>
        <v>0</v>
      </c>
      <c r="H53" s="408">
        <f t="shared" si="27"/>
        <v>0</v>
      </c>
      <c r="I53" s="409">
        <f t="shared" si="28"/>
        <v>0</v>
      </c>
      <c r="J53" s="409">
        <f t="shared" si="29"/>
        <v>0</v>
      </c>
      <c r="K53" s="409">
        <f t="shared" si="30"/>
        <v>0</v>
      </c>
      <c r="L53" s="410">
        <f t="shared" si="31"/>
        <v>0</v>
      </c>
      <c r="M53" s="410">
        <f t="shared" si="32"/>
        <v>0</v>
      </c>
      <c r="N53" s="410">
        <f t="shared" si="33"/>
        <v>0</v>
      </c>
      <c r="O53" s="410">
        <f t="shared" si="34"/>
        <v>0</v>
      </c>
      <c r="P53" s="410">
        <f t="shared" si="35"/>
        <v>0</v>
      </c>
      <c r="Q53" s="410">
        <f t="shared" si="36"/>
        <v>0</v>
      </c>
      <c r="R53" s="410">
        <f t="shared" si="37"/>
        <v>0</v>
      </c>
      <c r="S53" s="410">
        <f t="shared" si="38"/>
        <v>0</v>
      </c>
      <c r="T53" s="410">
        <f t="shared" si="39"/>
        <v>0</v>
      </c>
      <c r="U53" s="410">
        <f t="shared" si="40"/>
        <v>0</v>
      </c>
      <c r="V53" s="410">
        <f t="shared" si="41"/>
        <v>0</v>
      </c>
      <c r="W53" s="410">
        <f t="shared" si="42"/>
        <v>0</v>
      </c>
      <c r="X53" s="410">
        <f t="shared" si="43"/>
        <v>0</v>
      </c>
      <c r="Y53" s="410">
        <f t="shared" si="44"/>
        <v>0</v>
      </c>
      <c r="Z53" s="410">
        <f>'Priedas 10'!$AC$57</f>
        <v>0</v>
      </c>
      <c r="AA53" s="410">
        <f>SUM('Priedas 6'!$AA$52,'Priedas 8'!$AA$52,'Priedas 11'!$AA$53)</f>
        <v>0</v>
      </c>
      <c r="AB53" s="410">
        <f>SUM('Priedas 6'!$AB$52,'Priedas 8'!$AB$52,'Priedas 11'!$AB$53)</f>
        <v>0</v>
      </c>
      <c r="AC53" s="410">
        <f>'Priedas 10'!$AF$57</f>
        <v>0</v>
      </c>
      <c r="AD53" s="410">
        <f>SUM('Priedas 6'!$AD$52,'Priedas 8'!$AD$52,'Priedas 11'!$AD$53)</f>
        <v>0</v>
      </c>
      <c r="AE53" s="413"/>
      <c r="AF53" s="414"/>
      <c r="AG53" s="414"/>
      <c r="AH53" s="414"/>
      <c r="AI53" s="412"/>
      <c r="AJ53" s="412"/>
      <c r="AK53" s="412"/>
      <c r="AL53" s="412"/>
      <c r="AM53" s="412"/>
      <c r="AN53" s="412"/>
      <c r="AO53" s="412"/>
      <c r="AP53" s="412"/>
      <c r="AQ53" s="412"/>
      <c r="AR53" s="412"/>
      <c r="AS53" s="412"/>
      <c r="AT53" s="412"/>
      <c r="AU53" s="412"/>
      <c r="AV53" s="415"/>
    </row>
    <row r="54" spans="2:48" s="192" customFormat="1" ht="12.75" customHeight="1" x14ac:dyDescent="0.2">
      <c r="B54" s="164" t="s">
        <v>147</v>
      </c>
      <c r="C54" s="796" t="s">
        <v>148</v>
      </c>
      <c r="D54" s="797"/>
      <c r="E54" s="797"/>
      <c r="F54" s="798"/>
      <c r="G54" s="233">
        <f t="shared" si="26"/>
        <v>0</v>
      </c>
      <c r="H54" s="408">
        <f t="shared" si="27"/>
        <v>0</v>
      </c>
      <c r="I54" s="409">
        <f t="shared" si="28"/>
        <v>0</v>
      </c>
      <c r="J54" s="409">
        <f t="shared" si="29"/>
        <v>0</v>
      </c>
      <c r="K54" s="409">
        <f t="shared" si="30"/>
        <v>0</v>
      </c>
      <c r="L54" s="410">
        <f t="shared" si="31"/>
        <v>0</v>
      </c>
      <c r="M54" s="410">
        <f t="shared" si="32"/>
        <v>0</v>
      </c>
      <c r="N54" s="410">
        <f t="shared" si="33"/>
        <v>0</v>
      </c>
      <c r="O54" s="410">
        <f t="shared" si="34"/>
        <v>0</v>
      </c>
      <c r="P54" s="410">
        <f t="shared" si="35"/>
        <v>0</v>
      </c>
      <c r="Q54" s="410">
        <f t="shared" si="36"/>
        <v>0</v>
      </c>
      <c r="R54" s="410">
        <f t="shared" si="37"/>
        <v>0</v>
      </c>
      <c r="S54" s="410">
        <f t="shared" si="38"/>
        <v>0</v>
      </c>
      <c r="T54" s="410">
        <f t="shared" si="39"/>
        <v>0</v>
      </c>
      <c r="U54" s="410">
        <f t="shared" si="40"/>
        <v>0</v>
      </c>
      <c r="V54" s="410">
        <f t="shared" si="41"/>
        <v>0</v>
      </c>
      <c r="W54" s="410">
        <f t="shared" si="42"/>
        <v>0</v>
      </c>
      <c r="X54" s="410">
        <f t="shared" si="43"/>
        <v>0</v>
      </c>
      <c r="Y54" s="410">
        <f t="shared" si="44"/>
        <v>0</v>
      </c>
      <c r="Z54" s="410">
        <f>'Priedas 10'!$AC$58</f>
        <v>0</v>
      </c>
      <c r="AA54" s="410">
        <f>SUM('Priedas 6'!$AA$53,'Priedas 8'!$AA$53,'Priedas 11'!$AA$54)</f>
        <v>0</v>
      </c>
      <c r="AB54" s="410">
        <f>SUM('Priedas 6'!$AB$53,'Priedas 8'!$AB$53,'Priedas 11'!$AB$54)</f>
        <v>0</v>
      </c>
      <c r="AC54" s="410">
        <f>'Priedas 10'!$AF$58</f>
        <v>0</v>
      </c>
      <c r="AD54" s="410">
        <f>SUM('Priedas 6'!$AD$53,'Priedas 8'!$AD$53,'Priedas 11'!$AD$54)</f>
        <v>0</v>
      </c>
      <c r="AE54" s="413"/>
      <c r="AF54" s="414"/>
      <c r="AG54" s="414"/>
      <c r="AH54" s="414"/>
      <c r="AI54" s="412"/>
      <c r="AJ54" s="412"/>
      <c r="AK54" s="412"/>
      <c r="AL54" s="412"/>
      <c r="AM54" s="412"/>
      <c r="AN54" s="412"/>
      <c r="AO54" s="412"/>
      <c r="AP54" s="412"/>
      <c r="AQ54" s="412"/>
      <c r="AR54" s="412"/>
      <c r="AS54" s="412"/>
      <c r="AT54" s="412"/>
      <c r="AU54" s="412"/>
      <c r="AV54" s="415"/>
    </row>
    <row r="55" spans="2:48" s="192" customFormat="1" ht="12.75" customHeight="1" x14ac:dyDescent="0.2">
      <c r="B55" s="164" t="s">
        <v>149</v>
      </c>
      <c r="C55" s="802" t="s">
        <v>150</v>
      </c>
      <c r="D55" s="803"/>
      <c r="E55" s="803"/>
      <c r="F55" s="804"/>
      <c r="G55" s="233">
        <f t="shared" si="26"/>
        <v>0</v>
      </c>
      <c r="H55" s="408">
        <f t="shared" si="27"/>
        <v>0</v>
      </c>
      <c r="I55" s="409">
        <f t="shared" si="28"/>
        <v>0</v>
      </c>
      <c r="J55" s="409">
        <f t="shared" si="29"/>
        <v>0</v>
      </c>
      <c r="K55" s="409">
        <f t="shared" si="30"/>
        <v>0</v>
      </c>
      <c r="L55" s="410">
        <f t="shared" si="31"/>
        <v>0</v>
      </c>
      <c r="M55" s="410">
        <f t="shared" si="32"/>
        <v>0</v>
      </c>
      <c r="N55" s="410">
        <f t="shared" si="33"/>
        <v>0</v>
      </c>
      <c r="O55" s="410">
        <f t="shared" si="34"/>
        <v>0</v>
      </c>
      <c r="P55" s="410">
        <f t="shared" si="35"/>
        <v>0</v>
      </c>
      <c r="Q55" s="410">
        <f t="shared" si="36"/>
        <v>0</v>
      </c>
      <c r="R55" s="410">
        <f t="shared" si="37"/>
        <v>0</v>
      </c>
      <c r="S55" s="410">
        <f t="shared" si="38"/>
        <v>0</v>
      </c>
      <c r="T55" s="410">
        <f t="shared" si="39"/>
        <v>0</v>
      </c>
      <c r="U55" s="410">
        <f t="shared" si="40"/>
        <v>0</v>
      </c>
      <c r="V55" s="410">
        <f t="shared" si="41"/>
        <v>0</v>
      </c>
      <c r="W55" s="410">
        <f t="shared" si="42"/>
        <v>0</v>
      </c>
      <c r="X55" s="410">
        <f t="shared" si="43"/>
        <v>0</v>
      </c>
      <c r="Y55" s="410">
        <f t="shared" si="44"/>
        <v>0</v>
      </c>
      <c r="Z55" s="410">
        <f>'Priedas 10'!$AC$59</f>
        <v>0</v>
      </c>
      <c r="AA55" s="410">
        <f>SUM('Priedas 6'!$AA$54,'Priedas 8'!$AA$54,'Priedas 11'!$AA$55)</f>
        <v>0</v>
      </c>
      <c r="AB55" s="410">
        <f>SUM('Priedas 6'!$AB$54,'Priedas 8'!$AB$54,'Priedas 11'!$AB$55)</f>
        <v>0</v>
      </c>
      <c r="AC55" s="410">
        <f>'Priedas 10'!$AF$59</f>
        <v>0</v>
      </c>
      <c r="AD55" s="410">
        <f>SUM('Priedas 6'!$AD$54,'Priedas 8'!$AD$54,'Priedas 11'!$AD$55)</f>
        <v>0</v>
      </c>
      <c r="AE55" s="413"/>
      <c r="AF55" s="414"/>
      <c r="AG55" s="414"/>
      <c r="AH55" s="414"/>
      <c r="AI55" s="412"/>
      <c r="AJ55" s="412"/>
      <c r="AK55" s="412"/>
      <c r="AL55" s="412"/>
      <c r="AM55" s="412"/>
      <c r="AN55" s="412"/>
      <c r="AO55" s="412"/>
      <c r="AP55" s="412"/>
      <c r="AQ55" s="412"/>
      <c r="AR55" s="412"/>
      <c r="AS55" s="412"/>
      <c r="AT55" s="412"/>
      <c r="AU55" s="412"/>
      <c r="AV55" s="415"/>
    </row>
    <row r="56" spans="2:48" s="192" customFormat="1" ht="12" customHeight="1" x14ac:dyDescent="0.2">
      <c r="B56" s="164" t="s">
        <v>151</v>
      </c>
      <c r="C56" s="802" t="s">
        <v>152</v>
      </c>
      <c r="D56" s="803"/>
      <c r="E56" s="803"/>
      <c r="F56" s="804"/>
      <c r="G56" s="233">
        <f t="shared" si="26"/>
        <v>16842.48</v>
      </c>
      <c r="H56" s="408">
        <f t="shared" si="27"/>
        <v>16842.48</v>
      </c>
      <c r="I56" s="409">
        <f t="shared" si="28"/>
        <v>0</v>
      </c>
      <c r="J56" s="409">
        <f t="shared" si="29"/>
        <v>0</v>
      </c>
      <c r="K56" s="409">
        <f t="shared" si="30"/>
        <v>0</v>
      </c>
      <c r="L56" s="410">
        <f t="shared" si="31"/>
        <v>0</v>
      </c>
      <c r="M56" s="410">
        <f t="shared" si="32"/>
        <v>0</v>
      </c>
      <c r="N56" s="410">
        <f t="shared" si="33"/>
        <v>0</v>
      </c>
      <c r="O56" s="410">
        <f t="shared" si="34"/>
        <v>0</v>
      </c>
      <c r="P56" s="410">
        <f t="shared" si="35"/>
        <v>0</v>
      </c>
      <c r="Q56" s="410">
        <f t="shared" si="36"/>
        <v>0</v>
      </c>
      <c r="R56" s="410">
        <f t="shared" si="37"/>
        <v>0</v>
      </c>
      <c r="S56" s="410">
        <f t="shared" si="38"/>
        <v>0</v>
      </c>
      <c r="T56" s="410">
        <f t="shared" si="39"/>
        <v>0</v>
      </c>
      <c r="U56" s="410">
        <f t="shared" si="40"/>
        <v>0</v>
      </c>
      <c r="V56" s="410">
        <f t="shared" si="41"/>
        <v>0</v>
      </c>
      <c r="W56" s="410">
        <f t="shared" si="42"/>
        <v>0</v>
      </c>
      <c r="X56" s="410">
        <f t="shared" si="43"/>
        <v>0</v>
      </c>
      <c r="Y56" s="410">
        <f t="shared" si="44"/>
        <v>0</v>
      </c>
      <c r="Z56" s="410">
        <f>'Priedas 10'!$AC$60</f>
        <v>0</v>
      </c>
      <c r="AA56" s="410">
        <f>SUM('Priedas 6'!$AA$55,'Priedas 8'!$AA$55,'Priedas 11'!$AA$56)</f>
        <v>0</v>
      </c>
      <c r="AB56" s="410">
        <f>SUM('Priedas 6'!$AB$55,'Priedas 8'!$AB$55,'Priedas 11'!$AB$56)</f>
        <v>0</v>
      </c>
      <c r="AC56" s="410">
        <f>'Priedas 10'!$AF$60</f>
        <v>0</v>
      </c>
      <c r="AD56" s="410">
        <f>SUM('Priedas 6'!$AD$55,'Priedas 8'!$AD$55,'Priedas 11'!$AD$56)</f>
        <v>0</v>
      </c>
      <c r="AE56" s="418">
        <v>16842.48</v>
      </c>
      <c r="AF56" s="414"/>
      <c r="AG56" s="414"/>
      <c r="AH56" s="414"/>
      <c r="AI56" s="412"/>
      <c r="AJ56" s="412"/>
      <c r="AK56" s="412"/>
      <c r="AL56" s="412"/>
      <c r="AM56" s="412"/>
      <c r="AN56" s="412"/>
      <c r="AO56" s="412"/>
      <c r="AP56" s="412"/>
      <c r="AQ56" s="412"/>
      <c r="AR56" s="412"/>
      <c r="AS56" s="412"/>
      <c r="AT56" s="412"/>
      <c r="AU56" s="412"/>
      <c r="AV56" s="415"/>
    </row>
    <row r="57" spans="2:48" s="192" customFormat="1" ht="24.75" customHeight="1" x14ac:dyDescent="0.2">
      <c r="B57" s="164" t="s">
        <v>153</v>
      </c>
      <c r="C57" s="802" t="s">
        <v>154</v>
      </c>
      <c r="D57" s="803"/>
      <c r="E57" s="803"/>
      <c r="F57" s="804"/>
      <c r="G57" s="233">
        <f t="shared" si="26"/>
        <v>89.76</v>
      </c>
      <c r="H57" s="408">
        <f t="shared" si="27"/>
        <v>89.76</v>
      </c>
      <c r="I57" s="409">
        <f t="shared" si="28"/>
        <v>0</v>
      </c>
      <c r="J57" s="409">
        <f t="shared" si="29"/>
        <v>0</v>
      </c>
      <c r="K57" s="409">
        <f t="shared" si="30"/>
        <v>0</v>
      </c>
      <c r="L57" s="410">
        <f t="shared" si="31"/>
        <v>0</v>
      </c>
      <c r="M57" s="410">
        <f t="shared" si="32"/>
        <v>0</v>
      </c>
      <c r="N57" s="410">
        <f t="shared" si="33"/>
        <v>0</v>
      </c>
      <c r="O57" s="410">
        <f t="shared" si="34"/>
        <v>0</v>
      </c>
      <c r="P57" s="410">
        <f t="shared" si="35"/>
        <v>0</v>
      </c>
      <c r="Q57" s="410">
        <f t="shared" si="36"/>
        <v>0</v>
      </c>
      <c r="R57" s="410">
        <f t="shared" si="37"/>
        <v>0</v>
      </c>
      <c r="S57" s="410">
        <f t="shared" si="38"/>
        <v>0</v>
      </c>
      <c r="T57" s="410">
        <f t="shared" si="39"/>
        <v>0</v>
      </c>
      <c r="U57" s="410">
        <f t="shared" si="40"/>
        <v>0</v>
      </c>
      <c r="V57" s="410">
        <f t="shared" si="41"/>
        <v>0</v>
      </c>
      <c r="W57" s="410">
        <f t="shared" si="42"/>
        <v>0</v>
      </c>
      <c r="X57" s="410">
        <f t="shared" si="43"/>
        <v>0</v>
      </c>
      <c r="Y57" s="410">
        <f t="shared" si="44"/>
        <v>0</v>
      </c>
      <c r="Z57" s="410">
        <f>'Priedas 10'!$AC$61</f>
        <v>0</v>
      </c>
      <c r="AA57" s="410">
        <f>SUM('Priedas 6'!$AA$56,'Priedas 8'!$AA$56,'Priedas 11'!$AA$57)</f>
        <v>0</v>
      </c>
      <c r="AB57" s="410">
        <f>SUM('Priedas 6'!$AB$56,'Priedas 8'!$AB$56,'Priedas 11'!$AB$57)</f>
        <v>0</v>
      </c>
      <c r="AC57" s="410">
        <f>'Priedas 10'!$AF$61</f>
        <v>0</v>
      </c>
      <c r="AD57" s="410">
        <f>SUM('Priedas 6'!$AD$56,'Priedas 8'!$AD$56,'Priedas 11'!$AD$57)</f>
        <v>0</v>
      </c>
      <c r="AE57" s="418">
        <v>89.76</v>
      </c>
      <c r="AF57" s="414"/>
      <c r="AG57" s="414"/>
      <c r="AH57" s="414"/>
      <c r="AI57" s="412"/>
      <c r="AJ57" s="412"/>
      <c r="AK57" s="412"/>
      <c r="AL57" s="412"/>
      <c r="AM57" s="412"/>
      <c r="AN57" s="412"/>
      <c r="AO57" s="412"/>
      <c r="AP57" s="412"/>
      <c r="AQ57" s="412"/>
      <c r="AR57" s="412"/>
      <c r="AS57" s="412"/>
      <c r="AT57" s="412"/>
      <c r="AU57" s="412"/>
      <c r="AV57" s="415"/>
    </row>
    <row r="58" spans="2:48" s="192" customFormat="1" ht="24.75" customHeight="1" x14ac:dyDescent="0.2">
      <c r="B58" s="164" t="s">
        <v>155</v>
      </c>
      <c r="C58" s="802" t="s">
        <v>156</v>
      </c>
      <c r="D58" s="803"/>
      <c r="E58" s="803"/>
      <c r="F58" s="804"/>
      <c r="G58" s="233">
        <f t="shared" si="26"/>
        <v>1731.84</v>
      </c>
      <c r="H58" s="408">
        <f t="shared" si="27"/>
        <v>1731.84</v>
      </c>
      <c r="I58" s="409">
        <f t="shared" si="28"/>
        <v>0</v>
      </c>
      <c r="J58" s="409">
        <f t="shared" si="29"/>
        <v>0</v>
      </c>
      <c r="K58" s="409">
        <f t="shared" si="30"/>
        <v>0</v>
      </c>
      <c r="L58" s="410">
        <f t="shared" si="31"/>
        <v>0</v>
      </c>
      <c r="M58" s="410">
        <f t="shared" si="32"/>
        <v>0</v>
      </c>
      <c r="N58" s="410">
        <f t="shared" si="33"/>
        <v>0</v>
      </c>
      <c r="O58" s="410">
        <f t="shared" si="34"/>
        <v>0</v>
      </c>
      <c r="P58" s="410">
        <f t="shared" si="35"/>
        <v>0</v>
      </c>
      <c r="Q58" s="410">
        <f t="shared" si="36"/>
        <v>0</v>
      </c>
      <c r="R58" s="410">
        <f t="shared" si="37"/>
        <v>0</v>
      </c>
      <c r="S58" s="410">
        <f t="shared" si="38"/>
        <v>0</v>
      </c>
      <c r="T58" s="410">
        <f t="shared" si="39"/>
        <v>0</v>
      </c>
      <c r="U58" s="410">
        <f t="shared" si="40"/>
        <v>0</v>
      </c>
      <c r="V58" s="410">
        <f t="shared" si="41"/>
        <v>0</v>
      </c>
      <c r="W58" s="410">
        <f t="shared" si="42"/>
        <v>0</v>
      </c>
      <c r="X58" s="410">
        <f t="shared" si="43"/>
        <v>0</v>
      </c>
      <c r="Y58" s="410">
        <f t="shared" si="44"/>
        <v>0</v>
      </c>
      <c r="Z58" s="410">
        <f>'Priedas 10'!$AC$62</f>
        <v>0</v>
      </c>
      <c r="AA58" s="410">
        <f>SUM('Priedas 6'!$AA$57,'Priedas 8'!$AA$57,'Priedas 11'!$AA$58)</f>
        <v>0</v>
      </c>
      <c r="AB58" s="410">
        <f>SUM('Priedas 6'!$AB$57,'Priedas 8'!$AB$57,'Priedas 11'!$AB$58)</f>
        <v>0</v>
      </c>
      <c r="AC58" s="410">
        <f>'Priedas 10'!$AF$62</f>
        <v>0</v>
      </c>
      <c r="AD58" s="410">
        <f>SUM('Priedas 6'!$AD$57,'Priedas 8'!$AD$57,'Priedas 11'!$AD$58)</f>
        <v>0</v>
      </c>
      <c r="AE58" s="418">
        <v>1731.84</v>
      </c>
      <c r="AF58" s="414"/>
      <c r="AG58" s="414"/>
      <c r="AH58" s="414"/>
      <c r="AI58" s="412"/>
      <c r="AJ58" s="412"/>
      <c r="AK58" s="412"/>
      <c r="AL58" s="412"/>
      <c r="AM58" s="412"/>
      <c r="AN58" s="412"/>
      <c r="AO58" s="412"/>
      <c r="AP58" s="412"/>
      <c r="AQ58" s="412"/>
      <c r="AR58" s="412"/>
      <c r="AS58" s="412"/>
      <c r="AT58" s="412"/>
      <c r="AU58" s="412"/>
      <c r="AV58" s="415"/>
    </row>
    <row r="59" spans="2:48" s="192" customFormat="1" ht="24.75" customHeight="1" x14ac:dyDescent="0.2">
      <c r="B59" s="163" t="s">
        <v>157</v>
      </c>
      <c r="C59" s="592" t="s">
        <v>158</v>
      </c>
      <c r="D59" s="582"/>
      <c r="E59" s="582"/>
      <c r="F59" s="642"/>
      <c r="G59" s="233">
        <f t="shared" si="26"/>
        <v>1316.4</v>
      </c>
      <c r="H59" s="408">
        <f t="shared" si="27"/>
        <v>1316.4</v>
      </c>
      <c r="I59" s="409">
        <f t="shared" si="28"/>
        <v>0</v>
      </c>
      <c r="J59" s="409">
        <f t="shared" si="29"/>
        <v>0</v>
      </c>
      <c r="K59" s="409">
        <f t="shared" si="30"/>
        <v>0</v>
      </c>
      <c r="L59" s="410">
        <f t="shared" si="31"/>
        <v>0</v>
      </c>
      <c r="M59" s="410">
        <f t="shared" si="32"/>
        <v>0</v>
      </c>
      <c r="N59" s="410">
        <f t="shared" si="33"/>
        <v>0</v>
      </c>
      <c r="O59" s="410">
        <f t="shared" si="34"/>
        <v>0</v>
      </c>
      <c r="P59" s="410">
        <f t="shared" si="35"/>
        <v>0</v>
      </c>
      <c r="Q59" s="410">
        <f t="shared" si="36"/>
        <v>0</v>
      </c>
      <c r="R59" s="410">
        <f t="shared" si="37"/>
        <v>0</v>
      </c>
      <c r="S59" s="410">
        <f t="shared" si="38"/>
        <v>0</v>
      </c>
      <c r="T59" s="410">
        <f t="shared" si="39"/>
        <v>0</v>
      </c>
      <c r="U59" s="410">
        <f t="shared" si="40"/>
        <v>0</v>
      </c>
      <c r="V59" s="410">
        <f t="shared" si="41"/>
        <v>0</v>
      </c>
      <c r="W59" s="410">
        <f t="shared" si="42"/>
        <v>0</v>
      </c>
      <c r="X59" s="410">
        <f t="shared" si="43"/>
        <v>0</v>
      </c>
      <c r="Y59" s="410">
        <f t="shared" si="44"/>
        <v>0</v>
      </c>
      <c r="Z59" s="410">
        <f>'Priedas 10'!$AC$63</f>
        <v>0</v>
      </c>
      <c r="AA59" s="410">
        <f>SUM('Priedas 6'!$AA$58,'Priedas 8'!$AA$58,'Priedas 11'!$AA$59)</f>
        <v>0</v>
      </c>
      <c r="AB59" s="410">
        <f>SUM('Priedas 6'!$AB$58,'Priedas 8'!$AB$58,'Priedas 11'!$AB$59)</f>
        <v>0</v>
      </c>
      <c r="AC59" s="410">
        <f>'Priedas 10'!$AF$63</f>
        <v>0</v>
      </c>
      <c r="AD59" s="410">
        <f>SUM('Priedas 6'!$AD$58,'Priedas 8'!$AD$58,'Priedas 11'!$AD$59)</f>
        <v>0</v>
      </c>
      <c r="AE59" s="418">
        <v>1316.4</v>
      </c>
      <c r="AF59" s="414"/>
      <c r="AG59" s="414"/>
      <c r="AH59" s="414"/>
      <c r="AI59" s="412"/>
      <c r="AJ59" s="412"/>
      <c r="AK59" s="412"/>
      <c r="AL59" s="412"/>
      <c r="AM59" s="412"/>
      <c r="AN59" s="412"/>
      <c r="AO59" s="412"/>
      <c r="AP59" s="412"/>
      <c r="AQ59" s="412"/>
      <c r="AR59" s="412"/>
      <c r="AS59" s="412"/>
      <c r="AT59" s="412"/>
      <c r="AU59" s="412"/>
      <c r="AV59" s="415"/>
    </row>
    <row r="60" spans="2:48" s="192" customFormat="1" ht="24.75" customHeight="1" x14ac:dyDescent="0.2">
      <c r="B60" s="163" t="s">
        <v>159</v>
      </c>
      <c r="C60" s="592" t="s">
        <v>160</v>
      </c>
      <c r="D60" s="582"/>
      <c r="E60" s="582"/>
      <c r="F60" s="642"/>
      <c r="G60" s="233">
        <f t="shared" si="26"/>
        <v>199.56</v>
      </c>
      <c r="H60" s="408">
        <f t="shared" si="27"/>
        <v>199.56</v>
      </c>
      <c r="I60" s="409">
        <f t="shared" si="28"/>
        <v>0</v>
      </c>
      <c r="J60" s="409">
        <f t="shared" si="29"/>
        <v>0</v>
      </c>
      <c r="K60" s="409">
        <f t="shared" si="30"/>
        <v>0</v>
      </c>
      <c r="L60" s="410">
        <f t="shared" si="31"/>
        <v>0</v>
      </c>
      <c r="M60" s="410">
        <f t="shared" si="32"/>
        <v>0</v>
      </c>
      <c r="N60" s="410">
        <f t="shared" si="33"/>
        <v>0</v>
      </c>
      <c r="O60" s="410">
        <f t="shared" si="34"/>
        <v>0</v>
      </c>
      <c r="P60" s="410">
        <f t="shared" si="35"/>
        <v>0</v>
      </c>
      <c r="Q60" s="410">
        <f t="shared" si="36"/>
        <v>0</v>
      </c>
      <c r="R60" s="410">
        <f t="shared" si="37"/>
        <v>0</v>
      </c>
      <c r="S60" s="410">
        <f t="shared" si="38"/>
        <v>0</v>
      </c>
      <c r="T60" s="410">
        <f t="shared" si="39"/>
        <v>0</v>
      </c>
      <c r="U60" s="410">
        <f t="shared" si="40"/>
        <v>0</v>
      </c>
      <c r="V60" s="410">
        <f t="shared" si="41"/>
        <v>0</v>
      </c>
      <c r="W60" s="410">
        <f t="shared" si="42"/>
        <v>0</v>
      </c>
      <c r="X60" s="410">
        <f t="shared" si="43"/>
        <v>0</v>
      </c>
      <c r="Y60" s="410">
        <f t="shared" si="44"/>
        <v>0</v>
      </c>
      <c r="Z60" s="410">
        <f>'Priedas 10'!$AC$64</f>
        <v>0</v>
      </c>
      <c r="AA60" s="410">
        <f>SUM('Priedas 6'!$AA$59,'Priedas 8'!$AA$59,'Priedas 11'!$AA$60)</f>
        <v>0</v>
      </c>
      <c r="AB60" s="410">
        <f>SUM('Priedas 6'!$AB$59,'Priedas 8'!$AB$59,'Priedas 11'!$AB$60)</f>
        <v>0</v>
      </c>
      <c r="AC60" s="410">
        <f>'Priedas 10'!$AF$64</f>
        <v>0</v>
      </c>
      <c r="AD60" s="410">
        <f>SUM('Priedas 6'!$AD$59,'Priedas 8'!$AD$59,'Priedas 11'!$AD$60)</f>
        <v>0</v>
      </c>
      <c r="AE60" s="418">
        <v>199.56</v>
      </c>
      <c r="AF60" s="414"/>
      <c r="AG60" s="414"/>
      <c r="AH60" s="414"/>
      <c r="AI60" s="412"/>
      <c r="AJ60" s="412"/>
      <c r="AK60" s="412"/>
      <c r="AL60" s="412"/>
      <c r="AM60" s="412"/>
      <c r="AN60" s="412"/>
      <c r="AO60" s="412"/>
      <c r="AP60" s="412"/>
      <c r="AQ60" s="412"/>
      <c r="AR60" s="412"/>
      <c r="AS60" s="412"/>
      <c r="AT60" s="412"/>
      <c r="AU60" s="412"/>
      <c r="AV60" s="415"/>
    </row>
    <row r="61" spans="2:48" s="192" customFormat="1" ht="24.75" customHeight="1" x14ac:dyDescent="0.2">
      <c r="B61" s="163" t="s">
        <v>161</v>
      </c>
      <c r="C61" s="592" t="s">
        <v>162</v>
      </c>
      <c r="D61" s="582"/>
      <c r="E61" s="582"/>
      <c r="F61" s="642"/>
      <c r="G61" s="233">
        <f t="shared" si="26"/>
        <v>3388.08</v>
      </c>
      <c r="H61" s="408">
        <f t="shared" si="27"/>
        <v>3388.08</v>
      </c>
      <c r="I61" s="409">
        <f t="shared" si="28"/>
        <v>0</v>
      </c>
      <c r="J61" s="409">
        <f t="shared" si="29"/>
        <v>0</v>
      </c>
      <c r="K61" s="409">
        <f t="shared" si="30"/>
        <v>0</v>
      </c>
      <c r="L61" s="410">
        <f t="shared" si="31"/>
        <v>0</v>
      </c>
      <c r="M61" s="410">
        <f t="shared" si="32"/>
        <v>0</v>
      </c>
      <c r="N61" s="410">
        <f t="shared" si="33"/>
        <v>0</v>
      </c>
      <c r="O61" s="410">
        <f t="shared" si="34"/>
        <v>0</v>
      </c>
      <c r="P61" s="410">
        <f t="shared" si="35"/>
        <v>0</v>
      </c>
      <c r="Q61" s="410">
        <f t="shared" si="36"/>
        <v>0</v>
      </c>
      <c r="R61" s="410">
        <f t="shared" si="37"/>
        <v>0</v>
      </c>
      <c r="S61" s="410">
        <f t="shared" si="38"/>
        <v>0</v>
      </c>
      <c r="T61" s="410">
        <f t="shared" si="39"/>
        <v>0</v>
      </c>
      <c r="U61" s="410">
        <f t="shared" si="40"/>
        <v>0</v>
      </c>
      <c r="V61" s="410">
        <f t="shared" si="41"/>
        <v>0</v>
      </c>
      <c r="W61" s="410">
        <f t="shared" si="42"/>
        <v>0</v>
      </c>
      <c r="X61" s="410">
        <f t="shared" si="43"/>
        <v>0</v>
      </c>
      <c r="Y61" s="410">
        <f t="shared" si="44"/>
        <v>0</v>
      </c>
      <c r="Z61" s="410">
        <f>'Priedas 10'!$AC$65</f>
        <v>0</v>
      </c>
      <c r="AA61" s="410">
        <f>SUM('Priedas 6'!$AA$60,'Priedas 8'!$AA$60,'Priedas 11'!$AA$61)</f>
        <v>0</v>
      </c>
      <c r="AB61" s="410">
        <f>SUM('Priedas 6'!$AB$60,'Priedas 8'!$AB$60,'Priedas 11'!$AB$61)</f>
        <v>0</v>
      </c>
      <c r="AC61" s="410">
        <f>'Priedas 10'!$AF$65</f>
        <v>0</v>
      </c>
      <c r="AD61" s="410">
        <f>SUM('Priedas 6'!$AD$60,'Priedas 8'!$AD$60,'Priedas 11'!$AD$61)</f>
        <v>0</v>
      </c>
      <c r="AE61" s="418">
        <v>3388.08</v>
      </c>
      <c r="AF61" s="414"/>
      <c r="AG61" s="414"/>
      <c r="AH61" s="414"/>
      <c r="AI61" s="412"/>
      <c r="AJ61" s="412"/>
      <c r="AK61" s="412"/>
      <c r="AL61" s="412"/>
      <c r="AM61" s="412"/>
      <c r="AN61" s="412"/>
      <c r="AO61" s="412"/>
      <c r="AP61" s="412"/>
      <c r="AQ61" s="412"/>
      <c r="AR61" s="412"/>
      <c r="AS61" s="412"/>
      <c r="AT61" s="412"/>
      <c r="AU61" s="412"/>
      <c r="AV61" s="415"/>
    </row>
    <row r="62" spans="2:48" s="192" customFormat="1" ht="12.75" customHeight="1" x14ac:dyDescent="0.2">
      <c r="B62" s="163" t="s">
        <v>163</v>
      </c>
      <c r="C62" s="592" t="s">
        <v>164</v>
      </c>
      <c r="D62" s="582"/>
      <c r="E62" s="582"/>
      <c r="F62" s="642"/>
      <c r="G62" s="233">
        <f t="shared" si="26"/>
        <v>76044.12</v>
      </c>
      <c r="H62" s="408">
        <f t="shared" si="27"/>
        <v>0</v>
      </c>
      <c r="I62" s="409">
        <f t="shared" si="28"/>
        <v>0</v>
      </c>
      <c r="J62" s="409">
        <f t="shared" si="29"/>
        <v>0</v>
      </c>
      <c r="K62" s="409">
        <f t="shared" si="30"/>
        <v>0</v>
      </c>
      <c r="L62" s="410">
        <f t="shared" si="31"/>
        <v>0</v>
      </c>
      <c r="M62" s="410">
        <f t="shared" si="32"/>
        <v>76044.12</v>
      </c>
      <c r="N62" s="410">
        <f t="shared" si="33"/>
        <v>0</v>
      </c>
      <c r="O62" s="410">
        <f t="shared" si="34"/>
        <v>0</v>
      </c>
      <c r="P62" s="410">
        <f t="shared" si="35"/>
        <v>0</v>
      </c>
      <c r="Q62" s="410">
        <f t="shared" si="36"/>
        <v>0</v>
      </c>
      <c r="R62" s="410">
        <f t="shared" si="37"/>
        <v>0</v>
      </c>
      <c r="S62" s="410">
        <f t="shared" si="38"/>
        <v>0</v>
      </c>
      <c r="T62" s="410">
        <f t="shared" si="39"/>
        <v>0</v>
      </c>
      <c r="U62" s="410">
        <f t="shared" si="40"/>
        <v>0</v>
      </c>
      <c r="V62" s="410">
        <f t="shared" si="41"/>
        <v>0</v>
      </c>
      <c r="W62" s="410">
        <f t="shared" si="42"/>
        <v>0</v>
      </c>
      <c r="X62" s="410">
        <f t="shared" si="43"/>
        <v>0</v>
      </c>
      <c r="Y62" s="410">
        <f t="shared" si="44"/>
        <v>0</v>
      </c>
      <c r="Z62" s="410">
        <f>'Priedas 10'!$AC$66</f>
        <v>0</v>
      </c>
      <c r="AA62" s="410">
        <f>SUM('Priedas 6'!$AA$61,'Priedas 8'!$AA$61,'Priedas 11'!$AA$62)</f>
        <v>0</v>
      </c>
      <c r="AB62" s="410">
        <f>SUM('Priedas 6'!$AB$61,'Priedas 8'!$AB$61,'Priedas 11'!$AB$62)</f>
        <v>0</v>
      </c>
      <c r="AC62" s="410">
        <f>'Priedas 10'!$AF$66</f>
        <v>0</v>
      </c>
      <c r="AD62" s="410">
        <f>SUM('Priedas 6'!$AD$61,'Priedas 8'!$AD$61,'Priedas 11'!$AD$62)</f>
        <v>0</v>
      </c>
      <c r="AE62" s="413"/>
      <c r="AF62" s="414"/>
      <c r="AG62" s="414"/>
      <c r="AH62" s="414"/>
      <c r="AI62" s="412"/>
      <c r="AJ62" s="419">
        <v>76044.12</v>
      </c>
      <c r="AK62" s="412"/>
      <c r="AL62" s="412"/>
      <c r="AM62" s="412"/>
      <c r="AN62" s="412"/>
      <c r="AO62" s="412"/>
      <c r="AP62" s="412"/>
      <c r="AQ62" s="412"/>
      <c r="AR62" s="412"/>
      <c r="AS62" s="412"/>
      <c r="AT62" s="412"/>
      <c r="AU62" s="412"/>
      <c r="AV62" s="415"/>
    </row>
    <row r="63" spans="2:48" s="192" customFormat="1" ht="12.75" customHeight="1" x14ac:dyDescent="0.2">
      <c r="B63" s="163" t="s">
        <v>165</v>
      </c>
      <c r="C63" s="802" t="s">
        <v>166</v>
      </c>
      <c r="D63" s="803"/>
      <c r="E63" s="803"/>
      <c r="F63" s="804"/>
      <c r="G63" s="233">
        <f t="shared" si="26"/>
        <v>13650.24</v>
      </c>
      <c r="H63" s="408">
        <f t="shared" si="27"/>
        <v>9877.31</v>
      </c>
      <c r="I63" s="409">
        <f t="shared" si="28"/>
        <v>0</v>
      </c>
      <c r="J63" s="409">
        <f t="shared" si="29"/>
        <v>0</v>
      </c>
      <c r="K63" s="409">
        <f t="shared" si="30"/>
        <v>0</v>
      </c>
      <c r="L63" s="410">
        <f t="shared" si="31"/>
        <v>0</v>
      </c>
      <c r="M63" s="410">
        <f t="shared" si="32"/>
        <v>3772.93</v>
      </c>
      <c r="N63" s="410">
        <f t="shared" si="33"/>
        <v>0</v>
      </c>
      <c r="O63" s="410">
        <f t="shared" si="34"/>
        <v>0</v>
      </c>
      <c r="P63" s="410">
        <f t="shared" si="35"/>
        <v>0</v>
      </c>
      <c r="Q63" s="410">
        <f t="shared" si="36"/>
        <v>0</v>
      </c>
      <c r="R63" s="410">
        <f t="shared" si="37"/>
        <v>0</v>
      </c>
      <c r="S63" s="410">
        <f t="shared" si="38"/>
        <v>0</v>
      </c>
      <c r="T63" s="410">
        <f t="shared" si="39"/>
        <v>0</v>
      </c>
      <c r="U63" s="410">
        <f t="shared" si="40"/>
        <v>0</v>
      </c>
      <c r="V63" s="410">
        <f t="shared" si="41"/>
        <v>0</v>
      </c>
      <c r="W63" s="410">
        <f t="shared" si="42"/>
        <v>0</v>
      </c>
      <c r="X63" s="410">
        <f t="shared" si="43"/>
        <v>0</v>
      </c>
      <c r="Y63" s="410">
        <f t="shared" si="44"/>
        <v>0</v>
      </c>
      <c r="Z63" s="410">
        <f>'Priedas 10'!$AC$67</f>
        <v>0</v>
      </c>
      <c r="AA63" s="410">
        <f>SUM('Priedas 6'!$AA$62,'Priedas 8'!$AA$62,'Priedas 11'!$AA$63)</f>
        <v>0</v>
      </c>
      <c r="AB63" s="410">
        <f>SUM('Priedas 6'!$AB$62,'Priedas 8'!$AB$62,'Priedas 11'!$AB$63)</f>
        <v>0</v>
      </c>
      <c r="AC63" s="410">
        <f>'Priedas 10'!$AF$67</f>
        <v>0</v>
      </c>
      <c r="AD63" s="410">
        <f>SUM('Priedas 6'!$AD$62,'Priedas 8'!$AD$62,'Priedas 11'!$AD$63)</f>
        <v>0</v>
      </c>
      <c r="AE63" s="418">
        <v>9877.31</v>
      </c>
      <c r="AF63" s="414"/>
      <c r="AG63" s="414"/>
      <c r="AH63" s="414"/>
      <c r="AI63" s="412"/>
      <c r="AJ63" s="419">
        <v>3772.93</v>
      </c>
      <c r="AK63" s="412"/>
      <c r="AL63" s="412"/>
      <c r="AM63" s="412"/>
      <c r="AN63" s="412"/>
      <c r="AO63" s="412"/>
      <c r="AP63" s="412"/>
      <c r="AQ63" s="412"/>
      <c r="AR63" s="412"/>
      <c r="AS63" s="412"/>
      <c r="AT63" s="412"/>
      <c r="AU63" s="412"/>
      <c r="AV63" s="415"/>
    </row>
    <row r="64" spans="2:48" s="192" customFormat="1" ht="12.75" customHeight="1" x14ac:dyDescent="0.2">
      <c r="B64" s="163" t="s">
        <v>167</v>
      </c>
      <c r="C64" s="802" t="s">
        <v>168</v>
      </c>
      <c r="D64" s="803"/>
      <c r="E64" s="803"/>
      <c r="F64" s="804"/>
      <c r="G64" s="233">
        <f t="shared" si="26"/>
        <v>0</v>
      </c>
      <c r="H64" s="408">
        <f t="shared" si="27"/>
        <v>0</v>
      </c>
      <c r="I64" s="409">
        <f t="shared" si="28"/>
        <v>0</v>
      </c>
      <c r="J64" s="409">
        <f t="shared" si="29"/>
        <v>0</v>
      </c>
      <c r="K64" s="409">
        <f t="shared" si="30"/>
        <v>0</v>
      </c>
      <c r="L64" s="410">
        <f t="shared" si="31"/>
        <v>0</v>
      </c>
      <c r="M64" s="410">
        <f t="shared" si="32"/>
        <v>0</v>
      </c>
      <c r="N64" s="410">
        <f t="shared" si="33"/>
        <v>0</v>
      </c>
      <c r="O64" s="410">
        <f t="shared" si="34"/>
        <v>0</v>
      </c>
      <c r="P64" s="410">
        <f t="shared" si="35"/>
        <v>0</v>
      </c>
      <c r="Q64" s="410">
        <f t="shared" si="36"/>
        <v>0</v>
      </c>
      <c r="R64" s="410">
        <f t="shared" si="37"/>
        <v>0</v>
      </c>
      <c r="S64" s="410">
        <f t="shared" si="38"/>
        <v>0</v>
      </c>
      <c r="T64" s="410">
        <f t="shared" si="39"/>
        <v>0</v>
      </c>
      <c r="U64" s="410">
        <f t="shared" si="40"/>
        <v>0</v>
      </c>
      <c r="V64" s="410">
        <f t="shared" si="41"/>
        <v>0</v>
      </c>
      <c r="W64" s="410">
        <f t="shared" si="42"/>
        <v>0</v>
      </c>
      <c r="X64" s="410">
        <f t="shared" si="43"/>
        <v>0</v>
      </c>
      <c r="Y64" s="410">
        <f t="shared" si="44"/>
        <v>0</v>
      </c>
      <c r="Z64" s="410">
        <f>'Priedas 10'!$AC$68</f>
        <v>0</v>
      </c>
      <c r="AA64" s="410">
        <f>SUM('Priedas 6'!$AA$63,'Priedas 8'!$AA$63,'Priedas 11'!$AA$64)</f>
        <v>0</v>
      </c>
      <c r="AB64" s="410">
        <f>SUM('Priedas 6'!$AB$63,'Priedas 8'!$AB$63,'Priedas 11'!$AB$64)</f>
        <v>0</v>
      </c>
      <c r="AC64" s="410">
        <f>'Priedas 10'!$AF$68</f>
        <v>0</v>
      </c>
      <c r="AD64" s="410">
        <f>SUM('Priedas 6'!$AD$63,'Priedas 8'!$AD$63,'Priedas 11'!$AD$64)</f>
        <v>0</v>
      </c>
      <c r="AE64" s="413"/>
      <c r="AF64" s="414"/>
      <c r="AG64" s="414"/>
      <c r="AH64" s="414"/>
      <c r="AI64" s="412"/>
      <c r="AJ64" s="412"/>
      <c r="AK64" s="412"/>
      <c r="AL64" s="412"/>
      <c r="AM64" s="412"/>
      <c r="AN64" s="412"/>
      <c r="AO64" s="412"/>
      <c r="AP64" s="412"/>
      <c r="AQ64" s="412"/>
      <c r="AR64" s="412"/>
      <c r="AS64" s="412"/>
      <c r="AT64" s="412"/>
      <c r="AU64" s="412"/>
      <c r="AV64" s="415"/>
    </row>
    <row r="65" spans="2:48" s="192" customFormat="1" ht="24.75" customHeight="1" x14ac:dyDescent="0.2">
      <c r="B65" s="163" t="s">
        <v>169</v>
      </c>
      <c r="C65" s="802" t="s">
        <v>170</v>
      </c>
      <c r="D65" s="803"/>
      <c r="E65" s="803"/>
      <c r="F65" s="804"/>
      <c r="G65" s="233">
        <f t="shared" si="26"/>
        <v>5160.6000000000004</v>
      </c>
      <c r="H65" s="408">
        <f t="shared" si="27"/>
        <v>5160.6000000000004</v>
      </c>
      <c r="I65" s="409">
        <f t="shared" si="28"/>
        <v>0</v>
      </c>
      <c r="J65" s="409">
        <f t="shared" si="29"/>
        <v>0</v>
      </c>
      <c r="K65" s="409">
        <f t="shared" si="30"/>
        <v>0</v>
      </c>
      <c r="L65" s="410">
        <f t="shared" si="31"/>
        <v>0</v>
      </c>
      <c r="M65" s="410">
        <f t="shared" si="32"/>
        <v>0</v>
      </c>
      <c r="N65" s="410">
        <f t="shared" si="33"/>
        <v>0</v>
      </c>
      <c r="O65" s="410">
        <f t="shared" si="34"/>
        <v>0</v>
      </c>
      <c r="P65" s="410">
        <f t="shared" si="35"/>
        <v>0</v>
      </c>
      <c r="Q65" s="410">
        <f t="shared" si="36"/>
        <v>0</v>
      </c>
      <c r="R65" s="410">
        <f t="shared" si="37"/>
        <v>0</v>
      </c>
      <c r="S65" s="410">
        <f t="shared" si="38"/>
        <v>0</v>
      </c>
      <c r="T65" s="410">
        <f t="shared" si="39"/>
        <v>0</v>
      </c>
      <c r="U65" s="410">
        <f t="shared" si="40"/>
        <v>0</v>
      </c>
      <c r="V65" s="410">
        <f t="shared" si="41"/>
        <v>0</v>
      </c>
      <c r="W65" s="410">
        <f t="shared" si="42"/>
        <v>0</v>
      </c>
      <c r="X65" s="410">
        <f t="shared" si="43"/>
        <v>0</v>
      </c>
      <c r="Y65" s="410">
        <f t="shared" si="44"/>
        <v>0</v>
      </c>
      <c r="Z65" s="410">
        <f>'Priedas 10'!$AC$69</f>
        <v>0</v>
      </c>
      <c r="AA65" s="410">
        <f>SUM('Priedas 6'!$AA$64,'Priedas 8'!$AA$64,'Priedas 11'!$AA$65)</f>
        <v>0</v>
      </c>
      <c r="AB65" s="410">
        <f>SUM('Priedas 6'!$AB$64,'Priedas 8'!$AB$64,'Priedas 11'!$AB$65)</f>
        <v>0</v>
      </c>
      <c r="AC65" s="410">
        <f>'Priedas 10'!$AF$69</f>
        <v>0</v>
      </c>
      <c r="AD65" s="410">
        <f>SUM('Priedas 6'!$AD$64,'Priedas 8'!$AD$64,'Priedas 11'!$AD$65)</f>
        <v>0</v>
      </c>
      <c r="AE65" s="418">
        <v>5160.6000000000004</v>
      </c>
      <c r="AF65" s="414"/>
      <c r="AG65" s="414"/>
      <c r="AH65" s="414"/>
      <c r="AI65" s="412"/>
      <c r="AJ65" s="412"/>
      <c r="AK65" s="412"/>
      <c r="AL65" s="412"/>
      <c r="AM65" s="412"/>
      <c r="AN65" s="412"/>
      <c r="AO65" s="412"/>
      <c r="AP65" s="412"/>
      <c r="AQ65" s="412"/>
      <c r="AR65" s="412"/>
      <c r="AS65" s="412"/>
      <c r="AT65" s="412"/>
      <c r="AU65" s="412"/>
      <c r="AV65" s="415"/>
    </row>
    <row r="66" spans="2:48" s="192" customFormat="1" ht="24.75" customHeight="1" x14ac:dyDescent="0.2">
      <c r="B66" s="163" t="s">
        <v>171</v>
      </c>
      <c r="C66" s="802" t="s">
        <v>172</v>
      </c>
      <c r="D66" s="803"/>
      <c r="E66" s="803"/>
      <c r="F66" s="804"/>
      <c r="G66" s="233">
        <f t="shared" si="26"/>
        <v>110710.07</v>
      </c>
      <c r="H66" s="408">
        <f t="shared" si="27"/>
        <v>110710.07</v>
      </c>
      <c r="I66" s="409">
        <f t="shared" si="28"/>
        <v>0</v>
      </c>
      <c r="J66" s="409">
        <f t="shared" si="29"/>
        <v>0</v>
      </c>
      <c r="K66" s="409">
        <f t="shared" si="30"/>
        <v>0</v>
      </c>
      <c r="L66" s="410">
        <f t="shared" si="31"/>
        <v>0</v>
      </c>
      <c r="M66" s="410">
        <f t="shared" si="32"/>
        <v>0</v>
      </c>
      <c r="N66" s="410">
        <f t="shared" si="33"/>
        <v>0</v>
      </c>
      <c r="O66" s="410">
        <f t="shared" si="34"/>
        <v>0</v>
      </c>
      <c r="P66" s="410">
        <f t="shared" si="35"/>
        <v>0</v>
      </c>
      <c r="Q66" s="410">
        <f t="shared" si="36"/>
        <v>0</v>
      </c>
      <c r="R66" s="410">
        <f t="shared" si="37"/>
        <v>0</v>
      </c>
      <c r="S66" s="410">
        <f t="shared" si="38"/>
        <v>0</v>
      </c>
      <c r="T66" s="410">
        <f t="shared" si="39"/>
        <v>0</v>
      </c>
      <c r="U66" s="410">
        <f t="shared" si="40"/>
        <v>0</v>
      </c>
      <c r="V66" s="410">
        <f t="shared" si="41"/>
        <v>0</v>
      </c>
      <c r="W66" s="410">
        <f t="shared" si="42"/>
        <v>0</v>
      </c>
      <c r="X66" s="410">
        <f t="shared" si="43"/>
        <v>0</v>
      </c>
      <c r="Y66" s="410">
        <f t="shared" si="44"/>
        <v>0</v>
      </c>
      <c r="Z66" s="410">
        <f>'Priedas 10'!$AC$70</f>
        <v>0</v>
      </c>
      <c r="AA66" s="410">
        <f>SUM('Priedas 6'!$AA$65,'Priedas 8'!$AA$65,'Priedas 11'!$AA$66)</f>
        <v>0</v>
      </c>
      <c r="AB66" s="410">
        <f>SUM('Priedas 6'!$AB$65,'Priedas 8'!$AB$65,'Priedas 11'!$AB$66)</f>
        <v>0</v>
      </c>
      <c r="AC66" s="410">
        <f>'Priedas 10'!$AF$70</f>
        <v>0</v>
      </c>
      <c r="AD66" s="410">
        <f>SUM('Priedas 6'!$AD$65,'Priedas 8'!$AD$65,'Priedas 11'!$AD$66)</f>
        <v>0</v>
      </c>
      <c r="AE66" s="418">
        <v>110710.07</v>
      </c>
      <c r="AF66" s="414"/>
      <c r="AG66" s="414"/>
      <c r="AH66" s="414"/>
      <c r="AI66" s="412"/>
      <c r="AJ66" s="412"/>
      <c r="AK66" s="412"/>
      <c r="AL66" s="412"/>
      <c r="AM66" s="412"/>
      <c r="AN66" s="412"/>
      <c r="AO66" s="412"/>
      <c r="AP66" s="412"/>
      <c r="AQ66" s="412"/>
      <c r="AR66" s="412"/>
      <c r="AS66" s="412"/>
      <c r="AT66" s="412"/>
      <c r="AU66" s="412"/>
      <c r="AV66" s="415"/>
    </row>
    <row r="67" spans="2:48" s="192" customFormat="1" ht="12.75" customHeight="1" x14ac:dyDescent="0.2">
      <c r="B67" s="163" t="s">
        <v>173</v>
      </c>
      <c r="C67" s="802" t="s">
        <v>174</v>
      </c>
      <c r="D67" s="803"/>
      <c r="E67" s="803"/>
      <c r="F67" s="804"/>
      <c r="G67" s="233">
        <f t="shared" si="26"/>
        <v>25224.720000000001</v>
      </c>
      <c r="H67" s="408">
        <f t="shared" si="27"/>
        <v>25224.720000000001</v>
      </c>
      <c r="I67" s="409">
        <f t="shared" si="28"/>
        <v>0</v>
      </c>
      <c r="J67" s="409">
        <f t="shared" si="29"/>
        <v>0</v>
      </c>
      <c r="K67" s="409">
        <f t="shared" si="30"/>
        <v>0</v>
      </c>
      <c r="L67" s="410">
        <f t="shared" si="31"/>
        <v>0</v>
      </c>
      <c r="M67" s="410">
        <f t="shared" si="32"/>
        <v>0</v>
      </c>
      <c r="N67" s="410">
        <f t="shared" si="33"/>
        <v>0</v>
      </c>
      <c r="O67" s="410">
        <f t="shared" si="34"/>
        <v>0</v>
      </c>
      <c r="P67" s="410">
        <f t="shared" si="35"/>
        <v>0</v>
      </c>
      <c r="Q67" s="410">
        <f t="shared" si="36"/>
        <v>0</v>
      </c>
      <c r="R67" s="410">
        <f t="shared" si="37"/>
        <v>0</v>
      </c>
      <c r="S67" s="410">
        <f t="shared" si="38"/>
        <v>0</v>
      </c>
      <c r="T67" s="410">
        <f t="shared" si="39"/>
        <v>0</v>
      </c>
      <c r="U67" s="410">
        <f t="shared" si="40"/>
        <v>0</v>
      </c>
      <c r="V67" s="410">
        <f t="shared" si="41"/>
        <v>0</v>
      </c>
      <c r="W67" s="410">
        <f t="shared" si="42"/>
        <v>0</v>
      </c>
      <c r="X67" s="410">
        <f t="shared" si="43"/>
        <v>0</v>
      </c>
      <c r="Y67" s="410">
        <f t="shared" si="44"/>
        <v>0</v>
      </c>
      <c r="Z67" s="410">
        <f>'Priedas 10'!$AC$71</f>
        <v>0</v>
      </c>
      <c r="AA67" s="410">
        <f>SUM('Priedas 6'!$AA$66,'Priedas 8'!$AA$66,'Priedas 11'!$AA$67)</f>
        <v>0</v>
      </c>
      <c r="AB67" s="410">
        <f>SUM('Priedas 6'!$AB$66,'Priedas 8'!$AB$66,'Priedas 11'!$AB$67)</f>
        <v>0</v>
      </c>
      <c r="AC67" s="410">
        <f>'Priedas 10'!$AF$71</f>
        <v>0</v>
      </c>
      <c r="AD67" s="410">
        <f>SUM('Priedas 6'!$AD$66,'Priedas 8'!$AD$66,'Priedas 11'!$AD$67)</f>
        <v>0</v>
      </c>
      <c r="AE67" s="418">
        <v>25224.720000000001</v>
      </c>
      <c r="AF67" s="414"/>
      <c r="AG67" s="414"/>
      <c r="AH67" s="414"/>
      <c r="AI67" s="412"/>
      <c r="AJ67" s="412"/>
      <c r="AK67" s="412"/>
      <c r="AL67" s="412"/>
      <c r="AM67" s="412"/>
      <c r="AN67" s="412"/>
      <c r="AO67" s="412"/>
      <c r="AP67" s="412"/>
      <c r="AQ67" s="412"/>
      <c r="AR67" s="412"/>
      <c r="AS67" s="412"/>
      <c r="AT67" s="412"/>
      <c r="AU67" s="412"/>
      <c r="AV67" s="415"/>
    </row>
    <row r="68" spans="2:48" s="192" customFormat="1" ht="24" customHeight="1" x14ac:dyDescent="0.2">
      <c r="B68" s="163" t="s">
        <v>175</v>
      </c>
      <c r="C68" s="802" t="s">
        <v>176</v>
      </c>
      <c r="D68" s="803"/>
      <c r="E68" s="803"/>
      <c r="F68" s="804"/>
      <c r="G68" s="233">
        <f t="shared" si="26"/>
        <v>6029.76</v>
      </c>
      <c r="H68" s="408">
        <f t="shared" si="27"/>
        <v>5979.12</v>
      </c>
      <c r="I68" s="409">
        <f t="shared" si="28"/>
        <v>0</v>
      </c>
      <c r="J68" s="409">
        <f t="shared" si="29"/>
        <v>0</v>
      </c>
      <c r="K68" s="409">
        <f t="shared" si="30"/>
        <v>0</v>
      </c>
      <c r="L68" s="410">
        <f t="shared" si="31"/>
        <v>0</v>
      </c>
      <c r="M68" s="410">
        <f t="shared" si="32"/>
        <v>50.64</v>
      </c>
      <c r="N68" s="410">
        <f t="shared" si="33"/>
        <v>0</v>
      </c>
      <c r="O68" s="410">
        <f t="shared" si="34"/>
        <v>0</v>
      </c>
      <c r="P68" s="410">
        <f t="shared" si="35"/>
        <v>0</v>
      </c>
      <c r="Q68" s="410">
        <f t="shared" si="36"/>
        <v>0</v>
      </c>
      <c r="R68" s="410">
        <f t="shared" si="37"/>
        <v>0</v>
      </c>
      <c r="S68" s="410">
        <f t="shared" si="38"/>
        <v>0</v>
      </c>
      <c r="T68" s="410">
        <f t="shared" si="39"/>
        <v>0</v>
      </c>
      <c r="U68" s="410">
        <f t="shared" si="40"/>
        <v>0</v>
      </c>
      <c r="V68" s="410">
        <f t="shared" si="41"/>
        <v>0</v>
      </c>
      <c r="W68" s="410">
        <f t="shared" si="42"/>
        <v>0</v>
      </c>
      <c r="X68" s="410">
        <f t="shared" si="43"/>
        <v>0</v>
      </c>
      <c r="Y68" s="410">
        <f t="shared" si="44"/>
        <v>0</v>
      </c>
      <c r="Z68" s="410">
        <f>'Priedas 10'!$AC$72</f>
        <v>0</v>
      </c>
      <c r="AA68" s="410">
        <f>SUM('Priedas 6'!$AA$67,'Priedas 8'!$AA$67,'Priedas 11'!$AA$68)</f>
        <v>0</v>
      </c>
      <c r="AB68" s="410">
        <f>SUM('Priedas 6'!$AB$67,'Priedas 8'!$AB$67,'Priedas 11'!$AB$68)</f>
        <v>0</v>
      </c>
      <c r="AC68" s="410">
        <f>'Priedas 10'!$AF$72</f>
        <v>0</v>
      </c>
      <c r="AD68" s="410">
        <f>SUM('Priedas 6'!$AD$67,'Priedas 8'!$AD$67,'Priedas 11'!$AD$68)</f>
        <v>0</v>
      </c>
      <c r="AE68" s="418">
        <v>5979.12</v>
      </c>
      <c r="AF68" s="414"/>
      <c r="AG68" s="414"/>
      <c r="AH68" s="414"/>
      <c r="AI68" s="412"/>
      <c r="AJ68" s="419">
        <v>50.64</v>
      </c>
      <c r="AK68" s="412"/>
      <c r="AL68" s="412"/>
      <c r="AM68" s="412"/>
      <c r="AN68" s="412"/>
      <c r="AO68" s="412"/>
      <c r="AP68" s="412"/>
      <c r="AQ68" s="412"/>
      <c r="AR68" s="412"/>
      <c r="AS68" s="412"/>
      <c r="AT68" s="412"/>
      <c r="AU68" s="412"/>
      <c r="AV68" s="415"/>
    </row>
    <row r="69" spans="2:48" s="192" customFormat="1" ht="24" customHeight="1" x14ac:dyDescent="0.2">
      <c r="B69" s="163" t="s">
        <v>177</v>
      </c>
      <c r="C69" s="802" t="s">
        <v>178</v>
      </c>
      <c r="D69" s="803"/>
      <c r="E69" s="803"/>
      <c r="F69" s="804"/>
      <c r="G69" s="233">
        <f t="shared" si="26"/>
        <v>143.28</v>
      </c>
      <c r="H69" s="408">
        <f t="shared" si="27"/>
        <v>143.28</v>
      </c>
      <c r="I69" s="409">
        <f t="shared" si="28"/>
        <v>0</v>
      </c>
      <c r="J69" s="409">
        <f t="shared" si="29"/>
        <v>0</v>
      </c>
      <c r="K69" s="409">
        <f t="shared" si="30"/>
        <v>0</v>
      </c>
      <c r="L69" s="410">
        <f t="shared" si="31"/>
        <v>0</v>
      </c>
      <c r="M69" s="410">
        <f t="shared" si="32"/>
        <v>0</v>
      </c>
      <c r="N69" s="410">
        <f t="shared" si="33"/>
        <v>0</v>
      </c>
      <c r="O69" s="410">
        <f t="shared" si="34"/>
        <v>0</v>
      </c>
      <c r="P69" s="410">
        <f t="shared" si="35"/>
        <v>0</v>
      </c>
      <c r="Q69" s="410">
        <f t="shared" si="36"/>
        <v>0</v>
      </c>
      <c r="R69" s="410">
        <f t="shared" si="37"/>
        <v>0</v>
      </c>
      <c r="S69" s="410">
        <f t="shared" si="38"/>
        <v>0</v>
      </c>
      <c r="T69" s="410">
        <f t="shared" si="39"/>
        <v>0</v>
      </c>
      <c r="U69" s="410">
        <f t="shared" si="40"/>
        <v>0</v>
      </c>
      <c r="V69" s="410">
        <f t="shared" si="41"/>
        <v>0</v>
      </c>
      <c r="W69" s="410">
        <f t="shared" si="42"/>
        <v>0</v>
      </c>
      <c r="X69" s="410">
        <f t="shared" si="43"/>
        <v>0</v>
      </c>
      <c r="Y69" s="410">
        <f t="shared" si="44"/>
        <v>0</v>
      </c>
      <c r="Z69" s="410">
        <f>'Priedas 10'!$AC$73</f>
        <v>0</v>
      </c>
      <c r="AA69" s="410">
        <f>SUM('Priedas 6'!$AA$68,'Priedas 8'!$AA$68,'Priedas 11'!$AA$69)</f>
        <v>0</v>
      </c>
      <c r="AB69" s="410">
        <f>SUM('Priedas 6'!$AB$68,'Priedas 8'!$AB$68,'Priedas 11'!$AB$69)</f>
        <v>0</v>
      </c>
      <c r="AC69" s="410">
        <f>'Priedas 10'!$AF$73</f>
        <v>0</v>
      </c>
      <c r="AD69" s="410">
        <f>SUM('Priedas 6'!$AD$68,'Priedas 8'!$AD$68,'Priedas 11'!$AD$69)</f>
        <v>0</v>
      </c>
      <c r="AE69" s="418">
        <v>143.28</v>
      </c>
      <c r="AF69" s="414"/>
      <c r="AG69" s="414"/>
      <c r="AH69" s="414"/>
      <c r="AI69" s="412"/>
      <c r="AJ69" s="412"/>
      <c r="AK69" s="412"/>
      <c r="AL69" s="412"/>
      <c r="AM69" s="412"/>
      <c r="AN69" s="412"/>
      <c r="AO69" s="412"/>
      <c r="AP69" s="412"/>
      <c r="AQ69" s="412"/>
      <c r="AR69" s="412"/>
      <c r="AS69" s="412"/>
      <c r="AT69" s="412"/>
      <c r="AU69" s="412"/>
      <c r="AV69" s="415"/>
    </row>
    <row r="70" spans="2:48" s="192" customFormat="1" ht="12.75" customHeight="1" x14ac:dyDescent="0.2">
      <c r="B70" s="163" t="s">
        <v>179</v>
      </c>
      <c r="C70" s="802" t="s">
        <v>180</v>
      </c>
      <c r="D70" s="803"/>
      <c r="E70" s="803"/>
      <c r="F70" s="804"/>
      <c r="G70" s="233">
        <f t="shared" si="26"/>
        <v>22086.37</v>
      </c>
      <c r="H70" s="408">
        <f t="shared" si="27"/>
        <v>22086.37</v>
      </c>
      <c r="I70" s="409">
        <f t="shared" si="28"/>
        <v>0</v>
      </c>
      <c r="J70" s="409">
        <f t="shared" si="29"/>
        <v>0</v>
      </c>
      <c r="K70" s="409">
        <f t="shared" si="30"/>
        <v>0</v>
      </c>
      <c r="L70" s="410">
        <f t="shared" si="31"/>
        <v>0</v>
      </c>
      <c r="M70" s="410">
        <f t="shared" si="32"/>
        <v>0</v>
      </c>
      <c r="N70" s="410">
        <f t="shared" si="33"/>
        <v>0</v>
      </c>
      <c r="O70" s="410">
        <f t="shared" si="34"/>
        <v>0</v>
      </c>
      <c r="P70" s="410">
        <f t="shared" si="35"/>
        <v>0</v>
      </c>
      <c r="Q70" s="410">
        <f t="shared" si="36"/>
        <v>0</v>
      </c>
      <c r="R70" s="410">
        <f t="shared" si="37"/>
        <v>0</v>
      </c>
      <c r="S70" s="410">
        <f t="shared" si="38"/>
        <v>0</v>
      </c>
      <c r="T70" s="410">
        <f t="shared" si="39"/>
        <v>0</v>
      </c>
      <c r="U70" s="410">
        <f t="shared" si="40"/>
        <v>0</v>
      </c>
      <c r="V70" s="410">
        <f t="shared" si="41"/>
        <v>0</v>
      </c>
      <c r="W70" s="410">
        <f t="shared" si="42"/>
        <v>0</v>
      </c>
      <c r="X70" s="410">
        <f t="shared" si="43"/>
        <v>0</v>
      </c>
      <c r="Y70" s="410">
        <f t="shared" si="44"/>
        <v>0</v>
      </c>
      <c r="Z70" s="410">
        <f>'Priedas 10'!$AC$74</f>
        <v>0</v>
      </c>
      <c r="AA70" s="410">
        <f>SUM('Priedas 6'!$AA$69,'Priedas 8'!$AA$69,'Priedas 11'!$AA$70)</f>
        <v>0</v>
      </c>
      <c r="AB70" s="410">
        <f>SUM('Priedas 6'!$AB$69,'Priedas 8'!$AB$69,'Priedas 11'!$AB$70)</f>
        <v>0</v>
      </c>
      <c r="AC70" s="410">
        <f>'Priedas 10'!$AF$74</f>
        <v>0</v>
      </c>
      <c r="AD70" s="410">
        <f>SUM('Priedas 6'!$AD$69,'Priedas 8'!$AD$69,'Priedas 11'!$AD$70)</f>
        <v>0</v>
      </c>
      <c r="AE70" s="418">
        <v>22086.37</v>
      </c>
      <c r="AF70" s="414"/>
      <c r="AG70" s="414"/>
      <c r="AH70" s="414"/>
      <c r="AI70" s="412"/>
      <c r="AJ70" s="412"/>
      <c r="AK70" s="412"/>
      <c r="AL70" s="412"/>
      <c r="AM70" s="412"/>
      <c r="AN70" s="412"/>
      <c r="AO70" s="412"/>
      <c r="AP70" s="412"/>
      <c r="AQ70" s="412"/>
      <c r="AR70" s="412"/>
      <c r="AS70" s="412"/>
      <c r="AT70" s="412"/>
      <c r="AU70" s="412"/>
      <c r="AV70" s="415"/>
    </row>
    <row r="71" spans="2:48" s="192" customFormat="1" ht="12.75" customHeight="1" x14ac:dyDescent="0.2">
      <c r="B71" s="163" t="s">
        <v>181</v>
      </c>
      <c r="C71" s="802" t="s">
        <v>182</v>
      </c>
      <c r="D71" s="803"/>
      <c r="E71" s="803"/>
      <c r="F71" s="804"/>
      <c r="G71" s="233">
        <f t="shared" si="26"/>
        <v>9047.880000000001</v>
      </c>
      <c r="H71" s="408">
        <f t="shared" si="27"/>
        <v>8686.51</v>
      </c>
      <c r="I71" s="409">
        <f t="shared" si="28"/>
        <v>0</v>
      </c>
      <c r="J71" s="409">
        <f t="shared" si="29"/>
        <v>0</v>
      </c>
      <c r="K71" s="409">
        <f t="shared" si="30"/>
        <v>0</v>
      </c>
      <c r="L71" s="410">
        <f t="shared" si="31"/>
        <v>0</v>
      </c>
      <c r="M71" s="410">
        <f t="shared" si="32"/>
        <v>361.37</v>
      </c>
      <c r="N71" s="410">
        <f t="shared" si="33"/>
        <v>0</v>
      </c>
      <c r="O71" s="410">
        <f t="shared" si="34"/>
        <v>0</v>
      </c>
      <c r="P71" s="410">
        <f t="shared" si="35"/>
        <v>0</v>
      </c>
      <c r="Q71" s="410">
        <f t="shared" si="36"/>
        <v>0</v>
      </c>
      <c r="R71" s="410">
        <f t="shared" si="37"/>
        <v>0</v>
      </c>
      <c r="S71" s="410">
        <f t="shared" si="38"/>
        <v>0</v>
      </c>
      <c r="T71" s="410">
        <f t="shared" si="39"/>
        <v>0</v>
      </c>
      <c r="U71" s="410">
        <f t="shared" si="40"/>
        <v>0</v>
      </c>
      <c r="V71" s="410">
        <f t="shared" si="41"/>
        <v>0</v>
      </c>
      <c r="W71" s="410">
        <f t="shared" si="42"/>
        <v>0</v>
      </c>
      <c r="X71" s="410">
        <f t="shared" si="43"/>
        <v>0</v>
      </c>
      <c r="Y71" s="410">
        <f t="shared" si="44"/>
        <v>0</v>
      </c>
      <c r="Z71" s="410">
        <f>'Priedas 10'!$AC$75</f>
        <v>0</v>
      </c>
      <c r="AA71" s="410">
        <f>SUM('Priedas 6'!$AA$70,'Priedas 8'!$AA$70,'Priedas 11'!$AA$71)</f>
        <v>0</v>
      </c>
      <c r="AB71" s="410">
        <f>SUM('Priedas 6'!$AB$70,'Priedas 8'!$AB$70,'Priedas 11'!$AB$71)</f>
        <v>0</v>
      </c>
      <c r="AC71" s="410">
        <f>'Priedas 10'!$AF$75</f>
        <v>0</v>
      </c>
      <c r="AD71" s="410">
        <f>SUM('Priedas 6'!$AD$70,'Priedas 8'!$AD$70,'Priedas 11'!$AD$71)</f>
        <v>0</v>
      </c>
      <c r="AE71" s="418">
        <v>8686.51</v>
      </c>
      <c r="AF71" s="414"/>
      <c r="AG71" s="414"/>
      <c r="AH71" s="414"/>
      <c r="AI71" s="412"/>
      <c r="AJ71" s="419">
        <v>361.37</v>
      </c>
      <c r="AK71" s="412"/>
      <c r="AL71" s="412"/>
      <c r="AM71" s="412"/>
      <c r="AN71" s="412"/>
      <c r="AO71" s="412"/>
      <c r="AP71" s="412"/>
      <c r="AQ71" s="412"/>
      <c r="AR71" s="412"/>
      <c r="AS71" s="412"/>
      <c r="AT71" s="412"/>
      <c r="AU71" s="412"/>
      <c r="AV71" s="415"/>
    </row>
    <row r="72" spans="2:48" s="192" customFormat="1" ht="24.75" customHeight="1" x14ac:dyDescent="0.2">
      <c r="B72" s="163" t="s">
        <v>183</v>
      </c>
      <c r="C72" s="802" t="s">
        <v>184</v>
      </c>
      <c r="D72" s="803"/>
      <c r="E72" s="803"/>
      <c r="F72" s="804"/>
      <c r="G72" s="233">
        <f t="shared" si="26"/>
        <v>1507.54</v>
      </c>
      <c r="H72" s="408">
        <f t="shared" si="27"/>
        <v>142.68</v>
      </c>
      <c r="I72" s="409">
        <f t="shared" si="28"/>
        <v>0</v>
      </c>
      <c r="J72" s="409">
        <f t="shared" si="29"/>
        <v>0</v>
      </c>
      <c r="K72" s="409">
        <f t="shared" si="30"/>
        <v>0</v>
      </c>
      <c r="L72" s="410">
        <f t="shared" si="31"/>
        <v>0</v>
      </c>
      <c r="M72" s="410">
        <f t="shared" si="32"/>
        <v>1364.86</v>
      </c>
      <c r="N72" s="410">
        <f t="shared" si="33"/>
        <v>0</v>
      </c>
      <c r="O72" s="410">
        <f t="shared" si="34"/>
        <v>0</v>
      </c>
      <c r="P72" s="410">
        <f t="shared" si="35"/>
        <v>0</v>
      </c>
      <c r="Q72" s="410">
        <f t="shared" si="36"/>
        <v>0</v>
      </c>
      <c r="R72" s="410">
        <f t="shared" si="37"/>
        <v>0</v>
      </c>
      <c r="S72" s="410">
        <f t="shared" si="38"/>
        <v>0</v>
      </c>
      <c r="T72" s="410">
        <f t="shared" si="39"/>
        <v>0</v>
      </c>
      <c r="U72" s="410">
        <f t="shared" si="40"/>
        <v>0</v>
      </c>
      <c r="V72" s="410">
        <f t="shared" si="41"/>
        <v>0</v>
      </c>
      <c r="W72" s="410">
        <f t="shared" si="42"/>
        <v>0</v>
      </c>
      <c r="X72" s="410">
        <f t="shared" si="43"/>
        <v>0</v>
      </c>
      <c r="Y72" s="410">
        <f t="shared" si="44"/>
        <v>0</v>
      </c>
      <c r="Z72" s="410">
        <f>'Priedas 10'!$AC$76</f>
        <v>0</v>
      </c>
      <c r="AA72" s="410">
        <f>SUM('Priedas 6'!$AA$71,'Priedas 8'!$AA$71,'Priedas 11'!$AA$72)</f>
        <v>0</v>
      </c>
      <c r="AB72" s="410">
        <f>SUM('Priedas 6'!$AB$71,'Priedas 8'!$AB$71,'Priedas 11'!$AB$72)</f>
        <v>0</v>
      </c>
      <c r="AC72" s="410">
        <f>'Priedas 10'!$AF$76</f>
        <v>0</v>
      </c>
      <c r="AD72" s="410">
        <f>SUM('Priedas 6'!$AD$71,'Priedas 8'!$AD$71,'Priedas 11'!$AD$72)</f>
        <v>0</v>
      </c>
      <c r="AE72" s="418">
        <v>142.68</v>
      </c>
      <c r="AF72" s="414"/>
      <c r="AG72" s="414"/>
      <c r="AH72" s="414"/>
      <c r="AI72" s="412"/>
      <c r="AJ72" s="419">
        <v>1364.86</v>
      </c>
      <c r="AK72" s="412"/>
      <c r="AL72" s="412"/>
      <c r="AM72" s="412"/>
      <c r="AN72" s="412"/>
      <c r="AO72" s="412"/>
      <c r="AP72" s="412"/>
      <c r="AQ72" s="412"/>
      <c r="AR72" s="412"/>
      <c r="AS72" s="412"/>
      <c r="AT72" s="412"/>
      <c r="AU72" s="412"/>
      <c r="AV72" s="415"/>
    </row>
    <row r="73" spans="2:48" s="192" customFormat="1" ht="23.25" customHeight="1" x14ac:dyDescent="0.2">
      <c r="B73" s="163" t="s">
        <v>185</v>
      </c>
      <c r="C73" s="802" t="s">
        <v>186</v>
      </c>
      <c r="D73" s="803"/>
      <c r="E73" s="803"/>
      <c r="F73" s="804"/>
      <c r="G73" s="233">
        <f t="shared" si="26"/>
        <v>147.36000000000001</v>
      </c>
      <c r="H73" s="408">
        <f t="shared" si="27"/>
        <v>147.36000000000001</v>
      </c>
      <c r="I73" s="409">
        <f t="shared" si="28"/>
        <v>0</v>
      </c>
      <c r="J73" s="409">
        <f t="shared" si="29"/>
        <v>0</v>
      </c>
      <c r="K73" s="409">
        <f t="shared" si="30"/>
        <v>0</v>
      </c>
      <c r="L73" s="410">
        <f t="shared" si="31"/>
        <v>0</v>
      </c>
      <c r="M73" s="410">
        <f t="shared" si="32"/>
        <v>0</v>
      </c>
      <c r="N73" s="410">
        <f t="shared" si="33"/>
        <v>0</v>
      </c>
      <c r="O73" s="410">
        <f t="shared" si="34"/>
        <v>0</v>
      </c>
      <c r="P73" s="410">
        <f t="shared" si="35"/>
        <v>0</v>
      </c>
      <c r="Q73" s="410">
        <f t="shared" si="36"/>
        <v>0</v>
      </c>
      <c r="R73" s="410">
        <f t="shared" si="37"/>
        <v>0</v>
      </c>
      <c r="S73" s="410">
        <f t="shared" si="38"/>
        <v>0</v>
      </c>
      <c r="T73" s="410">
        <f t="shared" si="39"/>
        <v>0</v>
      </c>
      <c r="U73" s="410">
        <f t="shared" si="40"/>
        <v>0</v>
      </c>
      <c r="V73" s="410">
        <f t="shared" si="41"/>
        <v>0</v>
      </c>
      <c r="W73" s="410">
        <f t="shared" si="42"/>
        <v>0</v>
      </c>
      <c r="X73" s="410">
        <f t="shared" si="43"/>
        <v>0</v>
      </c>
      <c r="Y73" s="410">
        <f t="shared" si="44"/>
        <v>0</v>
      </c>
      <c r="Z73" s="410">
        <f>'Priedas 10'!$AC$77</f>
        <v>0</v>
      </c>
      <c r="AA73" s="410">
        <f>SUM('Priedas 6'!$AA$72,'Priedas 8'!$AA$72,'Priedas 11'!$AA$73)</f>
        <v>0</v>
      </c>
      <c r="AB73" s="410">
        <f>SUM('Priedas 6'!$AB$72,'Priedas 8'!$AB$72,'Priedas 11'!$AB$73)</f>
        <v>0</v>
      </c>
      <c r="AC73" s="410">
        <f>'Priedas 10'!$AF$77</f>
        <v>0</v>
      </c>
      <c r="AD73" s="410">
        <f>SUM('Priedas 6'!$AD$72,'Priedas 8'!$AD$72,'Priedas 11'!$AD$73)</f>
        <v>0</v>
      </c>
      <c r="AE73" s="418">
        <v>147.36000000000001</v>
      </c>
      <c r="AF73" s="414"/>
      <c r="AG73" s="414"/>
      <c r="AH73" s="414"/>
      <c r="AI73" s="412"/>
      <c r="AJ73" s="412"/>
      <c r="AK73" s="412"/>
      <c r="AL73" s="412"/>
      <c r="AM73" s="412"/>
      <c r="AN73" s="412"/>
      <c r="AO73" s="412"/>
      <c r="AP73" s="412"/>
      <c r="AQ73" s="412"/>
      <c r="AR73" s="412"/>
      <c r="AS73" s="412"/>
      <c r="AT73" s="412"/>
      <c r="AU73" s="412"/>
      <c r="AV73" s="415"/>
    </row>
    <row r="74" spans="2:48" s="192" customFormat="1" ht="12.75" x14ac:dyDescent="0.2">
      <c r="B74" s="163" t="s">
        <v>187</v>
      </c>
      <c r="C74" s="802" t="s">
        <v>188</v>
      </c>
      <c r="D74" s="803"/>
      <c r="E74" s="803"/>
      <c r="F74" s="804"/>
      <c r="G74" s="233">
        <f t="shared" si="26"/>
        <v>633.06999999999994</v>
      </c>
      <c r="H74" s="408">
        <f t="shared" si="27"/>
        <v>13.55</v>
      </c>
      <c r="I74" s="409">
        <f t="shared" si="28"/>
        <v>0</v>
      </c>
      <c r="J74" s="409">
        <f t="shared" si="29"/>
        <v>0</v>
      </c>
      <c r="K74" s="409">
        <f t="shared" si="30"/>
        <v>0</v>
      </c>
      <c r="L74" s="410">
        <f t="shared" si="31"/>
        <v>0</v>
      </c>
      <c r="M74" s="410">
        <f t="shared" si="32"/>
        <v>619.52</v>
      </c>
      <c r="N74" s="410">
        <f t="shared" si="33"/>
        <v>0</v>
      </c>
      <c r="O74" s="410">
        <f t="shared" si="34"/>
        <v>0</v>
      </c>
      <c r="P74" s="410">
        <f t="shared" si="35"/>
        <v>0</v>
      </c>
      <c r="Q74" s="410">
        <f t="shared" si="36"/>
        <v>0</v>
      </c>
      <c r="R74" s="410">
        <f t="shared" si="37"/>
        <v>0</v>
      </c>
      <c r="S74" s="410">
        <f t="shared" si="38"/>
        <v>0</v>
      </c>
      <c r="T74" s="410">
        <f t="shared" si="39"/>
        <v>0</v>
      </c>
      <c r="U74" s="410">
        <f t="shared" si="40"/>
        <v>0</v>
      </c>
      <c r="V74" s="410">
        <f t="shared" si="41"/>
        <v>0</v>
      </c>
      <c r="W74" s="410">
        <f t="shared" si="42"/>
        <v>0</v>
      </c>
      <c r="X74" s="410">
        <f t="shared" si="43"/>
        <v>0</v>
      </c>
      <c r="Y74" s="410">
        <f t="shared" si="44"/>
        <v>0</v>
      </c>
      <c r="Z74" s="410">
        <f>'Priedas 10'!$AC$78</f>
        <v>0</v>
      </c>
      <c r="AA74" s="410">
        <f>SUM('Priedas 6'!$AA$73,'Priedas 8'!$AA$73,'Priedas 11'!$AA$74)</f>
        <v>0</v>
      </c>
      <c r="AB74" s="410">
        <f>SUM('Priedas 6'!$AB$73,'Priedas 8'!$AB$73,'Priedas 11'!$AB$74)</f>
        <v>0</v>
      </c>
      <c r="AC74" s="410">
        <f>'Priedas 10'!$AF$78</f>
        <v>0</v>
      </c>
      <c r="AD74" s="410">
        <f>SUM('Priedas 6'!$AD$73,'Priedas 8'!$AD$73,'Priedas 11'!$AD$74)</f>
        <v>0</v>
      </c>
      <c r="AE74" s="413">
        <v>13.55</v>
      </c>
      <c r="AF74" s="414"/>
      <c r="AG74" s="414"/>
      <c r="AH74" s="414"/>
      <c r="AI74" s="412"/>
      <c r="AJ74" s="419">
        <v>619.52</v>
      </c>
      <c r="AK74" s="412"/>
      <c r="AL74" s="412"/>
      <c r="AM74" s="412"/>
      <c r="AN74" s="412"/>
      <c r="AO74" s="412"/>
      <c r="AP74" s="412"/>
      <c r="AQ74" s="412"/>
      <c r="AR74" s="412"/>
      <c r="AS74" s="412"/>
      <c r="AT74" s="412"/>
      <c r="AU74" s="412"/>
      <c r="AV74" s="415"/>
    </row>
    <row r="75" spans="2:48" s="192" customFormat="1" ht="12.75" customHeight="1" x14ac:dyDescent="0.2">
      <c r="B75" s="163" t="s">
        <v>189</v>
      </c>
      <c r="C75" s="796" t="s">
        <v>190</v>
      </c>
      <c r="D75" s="797"/>
      <c r="E75" s="797"/>
      <c r="F75" s="798"/>
      <c r="G75" s="233">
        <f t="shared" si="26"/>
        <v>3453.84</v>
      </c>
      <c r="H75" s="408">
        <f t="shared" si="27"/>
        <v>3453.84</v>
      </c>
      <c r="I75" s="409">
        <f t="shared" si="28"/>
        <v>0</v>
      </c>
      <c r="J75" s="409">
        <f t="shared" si="29"/>
        <v>0</v>
      </c>
      <c r="K75" s="409">
        <f t="shared" si="30"/>
        <v>0</v>
      </c>
      <c r="L75" s="410">
        <f t="shared" si="31"/>
        <v>0</v>
      </c>
      <c r="M75" s="410">
        <f t="shared" si="32"/>
        <v>0</v>
      </c>
      <c r="N75" s="410">
        <f t="shared" si="33"/>
        <v>0</v>
      </c>
      <c r="O75" s="410">
        <f t="shared" si="34"/>
        <v>0</v>
      </c>
      <c r="P75" s="410">
        <f t="shared" si="35"/>
        <v>0</v>
      </c>
      <c r="Q75" s="410">
        <f t="shared" si="36"/>
        <v>0</v>
      </c>
      <c r="R75" s="410">
        <f t="shared" si="37"/>
        <v>0</v>
      </c>
      <c r="S75" s="410">
        <f t="shared" si="38"/>
        <v>0</v>
      </c>
      <c r="T75" s="410">
        <f t="shared" si="39"/>
        <v>0</v>
      </c>
      <c r="U75" s="410">
        <f t="shared" si="40"/>
        <v>0</v>
      </c>
      <c r="V75" s="410">
        <f t="shared" si="41"/>
        <v>0</v>
      </c>
      <c r="W75" s="410">
        <f t="shared" si="42"/>
        <v>0</v>
      </c>
      <c r="X75" s="410">
        <f t="shared" si="43"/>
        <v>0</v>
      </c>
      <c r="Y75" s="410">
        <f t="shared" si="44"/>
        <v>0</v>
      </c>
      <c r="Z75" s="410">
        <f>'Priedas 10'!$AC$79</f>
        <v>0</v>
      </c>
      <c r="AA75" s="410">
        <f>SUM('Priedas 6'!$AA$74,'Priedas 8'!$AA$74,'Priedas 11'!$AA$75)</f>
        <v>0</v>
      </c>
      <c r="AB75" s="410">
        <f>SUM('Priedas 6'!$AB$74,'Priedas 8'!$AB$74,'Priedas 11'!$AB$75)</f>
        <v>0</v>
      </c>
      <c r="AC75" s="410">
        <f>'Priedas 10'!$AF$79</f>
        <v>0</v>
      </c>
      <c r="AD75" s="410">
        <f>SUM('Priedas 6'!$AD$74,'Priedas 8'!$AD$74,'Priedas 11'!$AD$75)</f>
        <v>0</v>
      </c>
      <c r="AE75" s="418">
        <v>3453.84</v>
      </c>
      <c r="AF75" s="414"/>
      <c r="AG75" s="414"/>
      <c r="AH75" s="414"/>
      <c r="AI75" s="412"/>
      <c r="AJ75" s="419"/>
      <c r="AK75" s="412"/>
      <c r="AL75" s="412"/>
      <c r="AM75" s="412"/>
      <c r="AN75" s="412"/>
      <c r="AO75" s="412"/>
      <c r="AP75" s="412"/>
      <c r="AQ75" s="412"/>
      <c r="AR75" s="412"/>
      <c r="AS75" s="412"/>
      <c r="AT75" s="412"/>
      <c r="AU75" s="412"/>
      <c r="AV75" s="415"/>
    </row>
    <row r="76" spans="2:48" s="192" customFormat="1" ht="12.75" customHeight="1" x14ac:dyDescent="0.2">
      <c r="B76" s="163" t="s">
        <v>191</v>
      </c>
      <c r="C76" s="796" t="s">
        <v>192</v>
      </c>
      <c r="D76" s="797"/>
      <c r="E76" s="797"/>
      <c r="F76" s="798"/>
      <c r="G76" s="233">
        <f t="shared" si="26"/>
        <v>0</v>
      </c>
      <c r="H76" s="408">
        <f t="shared" si="27"/>
        <v>0</v>
      </c>
      <c r="I76" s="409">
        <f t="shared" si="28"/>
        <v>0</v>
      </c>
      <c r="J76" s="409">
        <f t="shared" si="29"/>
        <v>0</v>
      </c>
      <c r="K76" s="409">
        <f t="shared" si="30"/>
        <v>0</v>
      </c>
      <c r="L76" s="410">
        <f t="shared" si="31"/>
        <v>0</v>
      </c>
      <c r="M76" s="410">
        <f t="shared" si="32"/>
        <v>0</v>
      </c>
      <c r="N76" s="410">
        <f t="shared" si="33"/>
        <v>0</v>
      </c>
      <c r="O76" s="410">
        <f t="shared" si="34"/>
        <v>0</v>
      </c>
      <c r="P76" s="410">
        <f t="shared" si="35"/>
        <v>0</v>
      </c>
      <c r="Q76" s="410">
        <f t="shared" si="36"/>
        <v>0</v>
      </c>
      <c r="R76" s="410">
        <f t="shared" si="37"/>
        <v>0</v>
      </c>
      <c r="S76" s="410">
        <f t="shared" si="38"/>
        <v>0</v>
      </c>
      <c r="T76" s="410">
        <f t="shared" si="39"/>
        <v>0</v>
      </c>
      <c r="U76" s="410">
        <f t="shared" si="40"/>
        <v>0</v>
      </c>
      <c r="V76" s="410">
        <f t="shared" si="41"/>
        <v>0</v>
      </c>
      <c r="W76" s="410">
        <f t="shared" si="42"/>
        <v>0</v>
      </c>
      <c r="X76" s="410">
        <f t="shared" si="43"/>
        <v>0</v>
      </c>
      <c r="Y76" s="410">
        <f t="shared" si="44"/>
        <v>0</v>
      </c>
      <c r="Z76" s="410">
        <f>'Priedas 10'!$AC$80</f>
        <v>0</v>
      </c>
      <c r="AA76" s="410">
        <f>SUM('Priedas 6'!$AA$75,'Priedas 8'!$AA$75,'Priedas 11'!$AA$76)</f>
        <v>0</v>
      </c>
      <c r="AB76" s="410">
        <f>SUM('Priedas 6'!$AB$75,'Priedas 8'!$AB$75,'Priedas 11'!$AB$76)</f>
        <v>0</v>
      </c>
      <c r="AC76" s="410">
        <f>'Priedas 10'!$AF$80</f>
        <v>0</v>
      </c>
      <c r="AD76" s="410">
        <f>SUM('Priedas 6'!$AD$75,'Priedas 8'!$AD$75,'Priedas 11'!$AD$76)</f>
        <v>0</v>
      </c>
      <c r="AE76" s="413"/>
      <c r="AF76" s="414"/>
      <c r="AG76" s="414"/>
      <c r="AH76" s="414"/>
      <c r="AI76" s="412"/>
      <c r="AJ76" s="412"/>
      <c r="AK76" s="412"/>
      <c r="AL76" s="412"/>
      <c r="AM76" s="412"/>
      <c r="AN76" s="412"/>
      <c r="AO76" s="412"/>
      <c r="AP76" s="412"/>
      <c r="AQ76" s="412"/>
      <c r="AR76" s="412"/>
      <c r="AS76" s="412"/>
      <c r="AT76" s="412"/>
      <c r="AU76" s="412"/>
      <c r="AV76" s="415"/>
    </row>
    <row r="77" spans="2:48" s="192" customFormat="1" ht="12.75" customHeight="1" x14ac:dyDescent="0.2">
      <c r="B77" s="163" t="s">
        <v>193</v>
      </c>
      <c r="C77" s="796" t="s">
        <v>194</v>
      </c>
      <c r="D77" s="797"/>
      <c r="E77" s="797"/>
      <c r="F77" s="798"/>
      <c r="G77" s="233">
        <f t="shared" si="26"/>
        <v>0</v>
      </c>
      <c r="H77" s="408">
        <f t="shared" si="27"/>
        <v>0</v>
      </c>
      <c r="I77" s="409">
        <f t="shared" si="28"/>
        <v>0</v>
      </c>
      <c r="J77" s="409">
        <f t="shared" si="29"/>
        <v>0</v>
      </c>
      <c r="K77" s="409">
        <f t="shared" si="30"/>
        <v>0</v>
      </c>
      <c r="L77" s="410">
        <f t="shared" si="31"/>
        <v>0</v>
      </c>
      <c r="M77" s="410">
        <f t="shared" si="32"/>
        <v>0</v>
      </c>
      <c r="N77" s="410">
        <f t="shared" si="33"/>
        <v>0</v>
      </c>
      <c r="O77" s="410">
        <f t="shared" si="34"/>
        <v>0</v>
      </c>
      <c r="P77" s="410">
        <f t="shared" si="35"/>
        <v>0</v>
      </c>
      <c r="Q77" s="410">
        <f t="shared" si="36"/>
        <v>0</v>
      </c>
      <c r="R77" s="410">
        <f t="shared" si="37"/>
        <v>0</v>
      </c>
      <c r="S77" s="410">
        <f t="shared" si="38"/>
        <v>0</v>
      </c>
      <c r="T77" s="410">
        <f t="shared" si="39"/>
        <v>0</v>
      </c>
      <c r="U77" s="410">
        <f t="shared" si="40"/>
        <v>0</v>
      </c>
      <c r="V77" s="410">
        <f t="shared" si="41"/>
        <v>0</v>
      </c>
      <c r="W77" s="410">
        <f t="shared" si="42"/>
        <v>0</v>
      </c>
      <c r="X77" s="410">
        <f t="shared" si="43"/>
        <v>0</v>
      </c>
      <c r="Y77" s="410">
        <f t="shared" si="44"/>
        <v>0</v>
      </c>
      <c r="Z77" s="410">
        <f>'Priedas 10'!$AC$81</f>
        <v>0</v>
      </c>
      <c r="AA77" s="410">
        <f>SUM('Priedas 6'!$AA$76,'Priedas 8'!$AA$76,'Priedas 11'!$AA$77)</f>
        <v>0</v>
      </c>
      <c r="AB77" s="410">
        <f>SUM('Priedas 6'!$AB$76,'Priedas 8'!$AB$76,'Priedas 11'!$AB$77)</f>
        <v>0</v>
      </c>
      <c r="AC77" s="410">
        <f>'Priedas 10'!$AF$81</f>
        <v>0</v>
      </c>
      <c r="AD77" s="410">
        <f>SUM('Priedas 6'!$AD$76,'Priedas 8'!$AD$76,'Priedas 11'!$AD$77)</f>
        <v>0</v>
      </c>
      <c r="AE77" s="413"/>
      <c r="AF77" s="414"/>
      <c r="AG77" s="414"/>
      <c r="AH77" s="414"/>
      <c r="AI77" s="412"/>
      <c r="AJ77" s="412"/>
      <c r="AK77" s="412"/>
      <c r="AL77" s="412"/>
      <c r="AM77" s="412"/>
      <c r="AN77" s="412"/>
      <c r="AO77" s="412"/>
      <c r="AP77" s="412"/>
      <c r="AQ77" s="412"/>
      <c r="AR77" s="412"/>
      <c r="AS77" s="412"/>
      <c r="AT77" s="412"/>
      <c r="AU77" s="412"/>
      <c r="AV77" s="415"/>
    </row>
    <row r="78" spans="2:48" s="192" customFormat="1" ht="12.75" customHeight="1" x14ac:dyDescent="0.2">
      <c r="B78" s="155" t="s">
        <v>195</v>
      </c>
      <c r="C78" s="799" t="s">
        <v>196</v>
      </c>
      <c r="D78" s="800"/>
      <c r="E78" s="800"/>
      <c r="F78" s="801"/>
      <c r="G78" s="233">
        <f t="shared" ref="G78:AD78" si="45">SUM(G79:G104)</f>
        <v>131473.36169430474</v>
      </c>
      <c r="H78" s="227">
        <f t="shared" si="45"/>
        <v>102959.41</v>
      </c>
      <c r="I78" s="179">
        <f t="shared" si="45"/>
        <v>0</v>
      </c>
      <c r="J78" s="179">
        <f t="shared" si="45"/>
        <v>0</v>
      </c>
      <c r="K78" s="179">
        <f t="shared" si="45"/>
        <v>0</v>
      </c>
      <c r="L78" s="183">
        <f t="shared" si="45"/>
        <v>0</v>
      </c>
      <c r="M78" s="183">
        <f t="shared" si="45"/>
        <v>17808.3</v>
      </c>
      <c r="N78" s="183">
        <f t="shared" si="45"/>
        <v>0</v>
      </c>
      <c r="O78" s="183">
        <f t="shared" si="45"/>
        <v>0</v>
      </c>
      <c r="P78" s="183">
        <f t="shared" si="45"/>
        <v>126.6</v>
      </c>
      <c r="Q78" s="183">
        <f t="shared" si="45"/>
        <v>768.17</v>
      </c>
      <c r="R78" s="183">
        <f t="shared" si="45"/>
        <v>0</v>
      </c>
      <c r="S78" s="183">
        <f t="shared" si="45"/>
        <v>7575.2399999999989</v>
      </c>
      <c r="T78" s="183">
        <f t="shared" si="45"/>
        <v>0</v>
      </c>
      <c r="U78" s="183">
        <f t="shared" si="45"/>
        <v>0</v>
      </c>
      <c r="V78" s="183">
        <f t="shared" si="45"/>
        <v>371.16999999999996</v>
      </c>
      <c r="W78" s="183">
        <f t="shared" si="45"/>
        <v>0</v>
      </c>
      <c r="X78" s="183">
        <f t="shared" si="45"/>
        <v>0</v>
      </c>
      <c r="Y78" s="183">
        <f t="shared" si="45"/>
        <v>0</v>
      </c>
      <c r="Z78" s="183">
        <f t="shared" si="45"/>
        <v>0</v>
      </c>
      <c r="AA78" s="183">
        <f t="shared" si="45"/>
        <v>0</v>
      </c>
      <c r="AB78" s="183">
        <f t="shared" si="45"/>
        <v>10.271557768479456</v>
      </c>
      <c r="AC78" s="183">
        <f t="shared" si="45"/>
        <v>0</v>
      </c>
      <c r="AD78" s="183">
        <f t="shared" si="45"/>
        <v>1854.2001365362707</v>
      </c>
      <c r="AE78" s="441">
        <v>102959.41</v>
      </c>
      <c r="AF78" s="179">
        <f>SUM(AF79:AF104)</f>
        <v>0</v>
      </c>
      <c r="AG78" s="179">
        <f>SUM(AG79:AG104)</f>
        <v>0</v>
      </c>
      <c r="AH78" s="179">
        <f>SUM(AH79:AH104)</f>
        <v>0</v>
      </c>
      <c r="AI78" s="183">
        <f>SUM(AI79:AI104)</f>
        <v>0</v>
      </c>
      <c r="AJ78" s="178">
        <v>17808.3</v>
      </c>
      <c r="AK78" s="183">
        <f>SUM(AK79:AK104)</f>
        <v>0</v>
      </c>
      <c r="AL78" s="183">
        <f>SUM(AL79:AL104)</f>
        <v>0</v>
      </c>
      <c r="AM78" s="178">
        <v>126.6</v>
      </c>
      <c r="AN78" s="178">
        <v>768.17</v>
      </c>
      <c r="AO78" s="183">
        <f>SUM(AO79:AO104)</f>
        <v>0</v>
      </c>
      <c r="AP78" s="178">
        <v>7575.24</v>
      </c>
      <c r="AQ78" s="183">
        <f>SUM(AQ79:AQ104)</f>
        <v>0</v>
      </c>
      <c r="AR78" s="183">
        <f>SUM(AR79:AR104)</f>
        <v>0</v>
      </c>
      <c r="AS78" s="178">
        <v>371.17</v>
      </c>
      <c r="AT78" s="183">
        <f>SUM(AT79:AT104)</f>
        <v>0</v>
      </c>
      <c r="AU78" s="183">
        <f>SUM(AU79:AU104)</f>
        <v>0</v>
      </c>
      <c r="AV78" s="228">
        <f>SUM(AV79:AV104)</f>
        <v>0</v>
      </c>
    </row>
    <row r="79" spans="2:48" s="192" customFormat="1" ht="12.75" customHeight="1" x14ac:dyDescent="0.2">
      <c r="B79" s="148" t="s">
        <v>197</v>
      </c>
      <c r="C79" s="796" t="s">
        <v>198</v>
      </c>
      <c r="D79" s="797"/>
      <c r="E79" s="797"/>
      <c r="F79" s="798"/>
      <c r="G79" s="233">
        <f t="shared" ref="G79:G104" si="46">SUM(H79:AD79)</f>
        <v>2490</v>
      </c>
      <c r="H79" s="408">
        <f t="shared" ref="H79:H104" si="47">SUM(AE79)</f>
        <v>2490</v>
      </c>
      <c r="I79" s="409">
        <f t="shared" ref="I79:I104" si="48">SUM(AF79)</f>
        <v>0</v>
      </c>
      <c r="J79" s="409">
        <f t="shared" ref="J79:J104" si="49">SUM(AG79)</f>
        <v>0</v>
      </c>
      <c r="K79" s="409">
        <f t="shared" ref="K79:K104" si="50">SUM(AH79)</f>
        <v>0</v>
      </c>
      <c r="L79" s="410">
        <f t="shared" ref="L79:L104" si="51">SUM(AI79)</f>
        <v>0</v>
      </c>
      <c r="M79" s="410">
        <f t="shared" ref="M79:M104" si="52">SUM(AJ79)</f>
        <v>0</v>
      </c>
      <c r="N79" s="410">
        <f t="shared" ref="N79:N104" si="53">SUM(AK79)</f>
        <v>0</v>
      </c>
      <c r="O79" s="410">
        <f t="shared" ref="O79:O104" si="54">SUM(AL79)</f>
        <v>0</v>
      </c>
      <c r="P79" s="410">
        <f t="shared" ref="P79:P104" si="55">SUM(AM79)</f>
        <v>0</v>
      </c>
      <c r="Q79" s="410">
        <f t="shared" ref="Q79:Q104" si="56">SUM(AN79)</f>
        <v>0</v>
      </c>
      <c r="R79" s="410">
        <f t="shared" ref="R79:R104" si="57">SUM(AO79)</f>
        <v>0</v>
      </c>
      <c r="S79" s="410">
        <f t="shared" ref="S79:S104" si="58">SUM(AP79)</f>
        <v>0</v>
      </c>
      <c r="T79" s="410">
        <f t="shared" ref="T79:T104" si="59">SUM(AQ79)</f>
        <v>0</v>
      </c>
      <c r="U79" s="410">
        <f t="shared" ref="U79:U104" si="60">SUM(AR79)</f>
        <v>0</v>
      </c>
      <c r="V79" s="410">
        <f t="shared" ref="V79:V104" si="61">SUM(AS79)</f>
        <v>0</v>
      </c>
      <c r="W79" s="410">
        <f t="shared" ref="W79:W104" si="62">SUM(AT79)</f>
        <v>0</v>
      </c>
      <c r="X79" s="410">
        <f t="shared" ref="X79:X104" si="63">SUM(AU79)</f>
        <v>0</v>
      </c>
      <c r="Y79" s="410">
        <f t="shared" ref="Y79:Y104" si="64">SUM(AV79)</f>
        <v>0</v>
      </c>
      <c r="Z79" s="410">
        <f>'Priedas 10'!$AC$83</f>
        <v>0</v>
      </c>
      <c r="AA79" s="410">
        <f>SUM('Priedas 6'!$AA$78,'Priedas 8'!$AA$78,'Priedas 11'!$AA$79)</f>
        <v>0</v>
      </c>
      <c r="AB79" s="410">
        <f>SUM('Priedas 6'!$AB$78,'Priedas 8'!$AB$78,'Priedas 11'!$AB$79)</f>
        <v>0</v>
      </c>
      <c r="AC79" s="410">
        <f>'Priedas 10'!$AF$83</f>
        <v>0</v>
      </c>
      <c r="AD79" s="410">
        <f>SUM('Priedas 6'!$AD$78,'Priedas 8'!$AD$78,'Priedas 11'!$AD$79)</f>
        <v>0</v>
      </c>
      <c r="AE79" s="418">
        <v>2490</v>
      </c>
      <c r="AF79" s="414"/>
      <c r="AG79" s="414"/>
      <c r="AH79" s="414"/>
      <c r="AI79" s="412"/>
      <c r="AJ79" s="412"/>
      <c r="AK79" s="412"/>
      <c r="AL79" s="412"/>
      <c r="AM79" s="412"/>
      <c r="AN79" s="412"/>
      <c r="AO79" s="412"/>
      <c r="AP79" s="412"/>
      <c r="AQ79" s="412"/>
      <c r="AR79" s="412"/>
      <c r="AS79" s="412"/>
      <c r="AT79" s="412"/>
      <c r="AU79" s="412"/>
      <c r="AV79" s="415"/>
    </row>
    <row r="80" spans="2:48" s="192" customFormat="1" ht="12.75" customHeight="1" x14ac:dyDescent="0.2">
      <c r="B80" s="148" t="s">
        <v>199</v>
      </c>
      <c r="C80" s="796" t="s">
        <v>200</v>
      </c>
      <c r="D80" s="797"/>
      <c r="E80" s="797"/>
      <c r="F80" s="798"/>
      <c r="G80" s="233">
        <f t="shared" si="46"/>
        <v>461.5</v>
      </c>
      <c r="H80" s="408">
        <f t="shared" si="47"/>
        <v>0</v>
      </c>
      <c r="I80" s="409">
        <f t="shared" si="48"/>
        <v>0</v>
      </c>
      <c r="J80" s="409">
        <f t="shared" si="49"/>
        <v>0</v>
      </c>
      <c r="K80" s="409">
        <f t="shared" si="50"/>
        <v>0</v>
      </c>
      <c r="L80" s="410">
        <f t="shared" si="51"/>
        <v>0</v>
      </c>
      <c r="M80" s="410">
        <f t="shared" si="52"/>
        <v>461.5</v>
      </c>
      <c r="N80" s="410">
        <f t="shared" si="53"/>
        <v>0</v>
      </c>
      <c r="O80" s="410">
        <f t="shared" si="54"/>
        <v>0</v>
      </c>
      <c r="P80" s="410">
        <f t="shared" si="55"/>
        <v>0</v>
      </c>
      <c r="Q80" s="410">
        <f t="shared" si="56"/>
        <v>0</v>
      </c>
      <c r="R80" s="410">
        <f t="shared" si="57"/>
        <v>0</v>
      </c>
      <c r="S80" s="410">
        <f t="shared" si="58"/>
        <v>0</v>
      </c>
      <c r="T80" s="410">
        <f t="shared" si="59"/>
        <v>0</v>
      </c>
      <c r="U80" s="410">
        <f t="shared" si="60"/>
        <v>0</v>
      </c>
      <c r="V80" s="410">
        <f t="shared" si="61"/>
        <v>0</v>
      </c>
      <c r="W80" s="410">
        <f t="shared" si="62"/>
        <v>0</v>
      </c>
      <c r="X80" s="410">
        <f t="shared" si="63"/>
        <v>0</v>
      </c>
      <c r="Y80" s="410">
        <f t="shared" si="64"/>
        <v>0</v>
      </c>
      <c r="Z80" s="410">
        <f>'Priedas 10'!$AC$84</f>
        <v>0</v>
      </c>
      <c r="AA80" s="410">
        <f>SUM('Priedas 6'!$AA$79,'Priedas 8'!$AA$79,'Priedas 11'!$AA$80)</f>
        <v>0</v>
      </c>
      <c r="AB80" s="410">
        <f>SUM('Priedas 6'!$AB$79,'Priedas 8'!$AB$79,'Priedas 11'!$AB$80)</f>
        <v>0</v>
      </c>
      <c r="AC80" s="410">
        <f>'Priedas 10'!$AF$84</f>
        <v>0</v>
      </c>
      <c r="AD80" s="410">
        <f>SUM('Priedas 6'!$AD$79,'Priedas 8'!$AD$79,'Priedas 11'!$AD$80)</f>
        <v>0</v>
      </c>
      <c r="AE80" s="413"/>
      <c r="AF80" s="414"/>
      <c r="AG80" s="414"/>
      <c r="AH80" s="414"/>
      <c r="AI80" s="412"/>
      <c r="AJ80" s="419">
        <v>461.5</v>
      </c>
      <c r="AK80" s="412"/>
      <c r="AL80" s="412"/>
      <c r="AM80" s="412"/>
      <c r="AN80" s="412"/>
      <c r="AO80" s="412"/>
      <c r="AP80" s="412"/>
      <c r="AQ80" s="412"/>
      <c r="AR80" s="412"/>
      <c r="AS80" s="412"/>
      <c r="AT80" s="412"/>
      <c r="AU80" s="412"/>
      <c r="AV80" s="415"/>
    </row>
    <row r="81" spans="2:48" s="192" customFormat="1" ht="12.75" customHeight="1" x14ac:dyDescent="0.2">
      <c r="B81" s="148" t="s">
        <v>201</v>
      </c>
      <c r="C81" s="796" t="s">
        <v>202</v>
      </c>
      <c r="D81" s="797"/>
      <c r="E81" s="797"/>
      <c r="F81" s="798"/>
      <c r="G81" s="233">
        <f t="shared" si="46"/>
        <v>0</v>
      </c>
      <c r="H81" s="408">
        <f t="shared" si="47"/>
        <v>0</v>
      </c>
      <c r="I81" s="409">
        <f t="shared" si="48"/>
        <v>0</v>
      </c>
      <c r="J81" s="409">
        <f t="shared" si="49"/>
        <v>0</v>
      </c>
      <c r="K81" s="409">
        <f t="shared" si="50"/>
        <v>0</v>
      </c>
      <c r="L81" s="410">
        <f t="shared" si="51"/>
        <v>0</v>
      </c>
      <c r="M81" s="410">
        <f t="shared" si="52"/>
        <v>0</v>
      </c>
      <c r="N81" s="410">
        <f t="shared" si="53"/>
        <v>0</v>
      </c>
      <c r="O81" s="410">
        <f t="shared" si="54"/>
        <v>0</v>
      </c>
      <c r="P81" s="410">
        <f t="shared" si="55"/>
        <v>0</v>
      </c>
      <c r="Q81" s="410">
        <f t="shared" si="56"/>
        <v>0</v>
      </c>
      <c r="R81" s="410">
        <f t="shared" si="57"/>
        <v>0</v>
      </c>
      <c r="S81" s="410">
        <f t="shared" si="58"/>
        <v>0</v>
      </c>
      <c r="T81" s="410">
        <f t="shared" si="59"/>
        <v>0</v>
      </c>
      <c r="U81" s="410">
        <f t="shared" si="60"/>
        <v>0</v>
      </c>
      <c r="V81" s="410">
        <f t="shared" si="61"/>
        <v>0</v>
      </c>
      <c r="W81" s="410">
        <f t="shared" si="62"/>
        <v>0</v>
      </c>
      <c r="X81" s="410">
        <f t="shared" si="63"/>
        <v>0</v>
      </c>
      <c r="Y81" s="410">
        <f t="shared" si="64"/>
        <v>0</v>
      </c>
      <c r="Z81" s="410">
        <f>'Priedas 10'!$AC$85</f>
        <v>0</v>
      </c>
      <c r="AA81" s="410">
        <f>SUM('Priedas 6'!$AA$80,'Priedas 8'!$AA$80,'Priedas 11'!$AA$81)</f>
        <v>0</v>
      </c>
      <c r="AB81" s="410">
        <f>SUM('Priedas 6'!$AB$80,'Priedas 8'!$AB$80,'Priedas 11'!$AB$81)</f>
        <v>0</v>
      </c>
      <c r="AC81" s="410">
        <f>'Priedas 10'!$AF$85</f>
        <v>0</v>
      </c>
      <c r="AD81" s="410">
        <f>SUM('Priedas 6'!$AD$80,'Priedas 8'!$AD$80,'Priedas 11'!$AD$81)</f>
        <v>0</v>
      </c>
      <c r="AE81" s="413"/>
      <c r="AF81" s="414"/>
      <c r="AG81" s="414"/>
      <c r="AH81" s="414"/>
      <c r="AI81" s="412"/>
      <c r="AJ81" s="412"/>
      <c r="AK81" s="412"/>
      <c r="AL81" s="412"/>
      <c r="AM81" s="412"/>
      <c r="AN81" s="412"/>
      <c r="AO81" s="412"/>
      <c r="AP81" s="412"/>
      <c r="AQ81" s="412"/>
      <c r="AR81" s="412"/>
      <c r="AS81" s="412"/>
      <c r="AT81" s="412"/>
      <c r="AU81" s="412"/>
      <c r="AV81" s="415"/>
    </row>
    <row r="82" spans="2:48" s="192" customFormat="1" ht="12.75" customHeight="1" x14ac:dyDescent="0.2">
      <c r="B82" s="148" t="s">
        <v>203</v>
      </c>
      <c r="C82" s="796" t="s">
        <v>204</v>
      </c>
      <c r="D82" s="797"/>
      <c r="E82" s="797"/>
      <c r="F82" s="798"/>
      <c r="G82" s="233">
        <f t="shared" si="46"/>
        <v>10543.853311313074</v>
      </c>
      <c r="H82" s="408">
        <f t="shared" si="47"/>
        <v>10433.450000000001</v>
      </c>
      <c r="I82" s="409">
        <f t="shared" si="48"/>
        <v>0</v>
      </c>
      <c r="J82" s="409">
        <f t="shared" si="49"/>
        <v>0</v>
      </c>
      <c r="K82" s="409">
        <f t="shared" si="50"/>
        <v>0</v>
      </c>
      <c r="L82" s="410">
        <f t="shared" si="51"/>
        <v>0</v>
      </c>
      <c r="M82" s="410">
        <f t="shared" si="52"/>
        <v>83.9</v>
      </c>
      <c r="N82" s="410">
        <f t="shared" si="53"/>
        <v>0</v>
      </c>
      <c r="O82" s="410">
        <f t="shared" si="54"/>
        <v>0</v>
      </c>
      <c r="P82" s="410">
        <f t="shared" si="55"/>
        <v>5.23</v>
      </c>
      <c r="Q82" s="410">
        <f t="shared" si="56"/>
        <v>3.07</v>
      </c>
      <c r="R82" s="410">
        <f t="shared" si="57"/>
        <v>0</v>
      </c>
      <c r="S82" s="410">
        <f t="shared" si="58"/>
        <v>6.86</v>
      </c>
      <c r="T82" s="410">
        <f t="shared" si="59"/>
        <v>0</v>
      </c>
      <c r="U82" s="410">
        <f t="shared" si="60"/>
        <v>0</v>
      </c>
      <c r="V82" s="410">
        <f t="shared" si="61"/>
        <v>1.7</v>
      </c>
      <c r="W82" s="410">
        <f t="shared" si="62"/>
        <v>0</v>
      </c>
      <c r="X82" s="410">
        <f t="shared" si="63"/>
        <v>0</v>
      </c>
      <c r="Y82" s="410">
        <f t="shared" si="64"/>
        <v>0</v>
      </c>
      <c r="Z82" s="410">
        <f>'Priedas 10'!$AC$86</f>
        <v>0</v>
      </c>
      <c r="AA82" s="410">
        <f>SUM('Priedas 6'!$AA$81,'Priedas 8'!$AA$81,'Priedas 11'!$AA$82)</f>
        <v>0</v>
      </c>
      <c r="AB82" s="410">
        <f>SUM('Priedas 6'!$AB$81,'Priedas 8'!$AB$81,'Priedas 11'!$AB$82)</f>
        <v>1.3048028772436873E-3</v>
      </c>
      <c r="AC82" s="410">
        <f>'Priedas 10'!$AF$86</f>
        <v>0</v>
      </c>
      <c r="AD82" s="410">
        <f>SUM('Priedas 6'!$AD$81,'Priedas 8'!$AD$81,'Priedas 11'!$AD$82)</f>
        <v>9.6420065101950012</v>
      </c>
      <c r="AE82" s="418">
        <v>10433.450000000001</v>
      </c>
      <c r="AF82" s="414"/>
      <c r="AG82" s="414"/>
      <c r="AH82" s="414"/>
      <c r="AI82" s="412"/>
      <c r="AJ82" s="419">
        <v>83.9</v>
      </c>
      <c r="AK82" s="412"/>
      <c r="AL82" s="412"/>
      <c r="AM82" s="419">
        <v>5.23</v>
      </c>
      <c r="AN82" s="419">
        <v>3.07</v>
      </c>
      <c r="AO82" s="412"/>
      <c r="AP82" s="419">
        <v>6.86</v>
      </c>
      <c r="AQ82" s="412"/>
      <c r="AR82" s="412"/>
      <c r="AS82" s="419">
        <v>1.7</v>
      </c>
      <c r="AT82" s="412"/>
      <c r="AU82" s="412"/>
      <c r="AV82" s="415"/>
    </row>
    <row r="83" spans="2:48" s="192" customFormat="1" ht="12.75" customHeight="1" x14ac:dyDescent="0.2">
      <c r="B83" s="148" t="s">
        <v>205</v>
      </c>
      <c r="C83" s="796" t="s">
        <v>206</v>
      </c>
      <c r="D83" s="797"/>
      <c r="E83" s="797"/>
      <c r="F83" s="798"/>
      <c r="G83" s="233">
        <f t="shared" si="46"/>
        <v>0</v>
      </c>
      <c r="H83" s="408">
        <f t="shared" si="47"/>
        <v>0</v>
      </c>
      <c r="I83" s="409">
        <f t="shared" si="48"/>
        <v>0</v>
      </c>
      <c r="J83" s="409">
        <f t="shared" si="49"/>
        <v>0</v>
      </c>
      <c r="K83" s="409">
        <f t="shared" si="50"/>
        <v>0</v>
      </c>
      <c r="L83" s="410">
        <f t="shared" si="51"/>
        <v>0</v>
      </c>
      <c r="M83" s="410">
        <f t="shared" si="52"/>
        <v>0</v>
      </c>
      <c r="N83" s="410">
        <f t="shared" si="53"/>
        <v>0</v>
      </c>
      <c r="O83" s="410">
        <f t="shared" si="54"/>
        <v>0</v>
      </c>
      <c r="P83" s="410">
        <f t="shared" si="55"/>
        <v>0</v>
      </c>
      <c r="Q83" s="410">
        <f t="shared" si="56"/>
        <v>0</v>
      </c>
      <c r="R83" s="410">
        <f t="shared" si="57"/>
        <v>0</v>
      </c>
      <c r="S83" s="410">
        <f t="shared" si="58"/>
        <v>0</v>
      </c>
      <c r="T83" s="410">
        <f t="shared" si="59"/>
        <v>0</v>
      </c>
      <c r="U83" s="410">
        <f t="shared" si="60"/>
        <v>0</v>
      </c>
      <c r="V83" s="410">
        <f t="shared" si="61"/>
        <v>0</v>
      </c>
      <c r="W83" s="410">
        <f t="shared" si="62"/>
        <v>0</v>
      </c>
      <c r="X83" s="410">
        <f t="shared" si="63"/>
        <v>0</v>
      </c>
      <c r="Y83" s="410">
        <f t="shared" si="64"/>
        <v>0</v>
      </c>
      <c r="Z83" s="410">
        <f>'Priedas 10'!$AC$87</f>
        <v>0</v>
      </c>
      <c r="AA83" s="410">
        <f>SUM('Priedas 6'!$AA$82,'Priedas 8'!$AA$82,'Priedas 11'!$AA$83)</f>
        <v>0</v>
      </c>
      <c r="AB83" s="410">
        <f>SUM('Priedas 6'!$AB$82,'Priedas 8'!$AB$82,'Priedas 11'!$AB$83)</f>
        <v>0</v>
      </c>
      <c r="AC83" s="410">
        <f>'Priedas 10'!$AF$87</f>
        <v>0</v>
      </c>
      <c r="AD83" s="410">
        <f>SUM('Priedas 6'!$AD$82,'Priedas 8'!$AD$82,'Priedas 11'!$AD$83)</f>
        <v>0</v>
      </c>
      <c r="AE83" s="413"/>
      <c r="AF83" s="414"/>
      <c r="AG83" s="414"/>
      <c r="AH83" s="414"/>
      <c r="AI83" s="412"/>
      <c r="AJ83" s="412"/>
      <c r="AK83" s="412"/>
      <c r="AL83" s="412"/>
      <c r="AM83" s="412"/>
      <c r="AN83" s="412"/>
      <c r="AO83" s="412"/>
      <c r="AP83" s="412"/>
      <c r="AQ83" s="412"/>
      <c r="AR83" s="412"/>
      <c r="AS83" s="412"/>
      <c r="AT83" s="412"/>
      <c r="AU83" s="412"/>
      <c r="AV83" s="415"/>
    </row>
    <row r="84" spans="2:48" s="192" customFormat="1" ht="12.75" customHeight="1" x14ac:dyDescent="0.2">
      <c r="B84" s="148" t="s">
        <v>207</v>
      </c>
      <c r="C84" s="796" t="s">
        <v>208</v>
      </c>
      <c r="D84" s="797"/>
      <c r="E84" s="797"/>
      <c r="F84" s="798"/>
      <c r="G84" s="233">
        <f t="shared" si="46"/>
        <v>43981.779999999992</v>
      </c>
      <c r="H84" s="408">
        <f t="shared" si="47"/>
        <v>36128.46</v>
      </c>
      <c r="I84" s="409">
        <f t="shared" si="48"/>
        <v>0</v>
      </c>
      <c r="J84" s="409">
        <f t="shared" si="49"/>
        <v>0</v>
      </c>
      <c r="K84" s="409">
        <f t="shared" si="50"/>
        <v>0</v>
      </c>
      <c r="L84" s="410">
        <f t="shared" si="51"/>
        <v>0</v>
      </c>
      <c r="M84" s="410">
        <f t="shared" si="52"/>
        <v>576.6</v>
      </c>
      <c r="N84" s="410">
        <f t="shared" si="53"/>
        <v>0</v>
      </c>
      <c r="O84" s="410">
        <f t="shared" si="54"/>
        <v>0</v>
      </c>
      <c r="P84" s="410">
        <f t="shared" si="55"/>
        <v>0</v>
      </c>
      <c r="Q84" s="410">
        <f t="shared" si="56"/>
        <v>0</v>
      </c>
      <c r="R84" s="410">
        <f t="shared" si="57"/>
        <v>0</v>
      </c>
      <c r="S84" s="410">
        <f t="shared" si="58"/>
        <v>7266.48</v>
      </c>
      <c r="T84" s="410">
        <f t="shared" si="59"/>
        <v>0</v>
      </c>
      <c r="U84" s="410">
        <f t="shared" si="60"/>
        <v>0</v>
      </c>
      <c r="V84" s="410">
        <f t="shared" si="61"/>
        <v>0</v>
      </c>
      <c r="W84" s="410">
        <f t="shared" si="62"/>
        <v>0</v>
      </c>
      <c r="X84" s="410">
        <f t="shared" si="63"/>
        <v>0</v>
      </c>
      <c r="Y84" s="410">
        <f t="shared" si="64"/>
        <v>0</v>
      </c>
      <c r="Z84" s="410">
        <f>'Priedas 10'!$AC$88</f>
        <v>0</v>
      </c>
      <c r="AA84" s="410">
        <f>SUM('Priedas 6'!$AA$83,'Priedas 8'!$AA$83,'Priedas 11'!$AA$84)</f>
        <v>0</v>
      </c>
      <c r="AB84" s="410">
        <f>SUM('Priedas 6'!$AB$83,'Priedas 8'!$AB$83,'Priedas 11'!$AB$84)</f>
        <v>10.24</v>
      </c>
      <c r="AC84" s="410">
        <f>'Priedas 10'!$AF$88</f>
        <v>0</v>
      </c>
      <c r="AD84" s="410">
        <f>SUM('Priedas 6'!$AD$83,'Priedas 8'!$AD$83,'Priedas 11'!$AD$84)</f>
        <v>0</v>
      </c>
      <c r="AE84" s="418">
        <v>36128.46</v>
      </c>
      <c r="AF84" s="414"/>
      <c r="AG84" s="414"/>
      <c r="AH84" s="414"/>
      <c r="AI84" s="412"/>
      <c r="AJ84" s="419">
        <v>576.6</v>
      </c>
      <c r="AK84" s="412"/>
      <c r="AL84" s="412"/>
      <c r="AM84" s="412"/>
      <c r="AN84" s="412"/>
      <c r="AO84" s="412"/>
      <c r="AP84" s="419">
        <v>7266.48</v>
      </c>
      <c r="AQ84" s="412"/>
      <c r="AR84" s="412"/>
      <c r="AS84" s="412"/>
      <c r="AT84" s="412"/>
      <c r="AU84" s="412"/>
      <c r="AV84" s="415"/>
    </row>
    <row r="85" spans="2:48" s="192" customFormat="1" ht="12.75" customHeight="1" x14ac:dyDescent="0.2">
      <c r="B85" s="148" t="s">
        <v>209</v>
      </c>
      <c r="C85" s="796" t="s">
        <v>210</v>
      </c>
      <c r="D85" s="797"/>
      <c r="E85" s="797"/>
      <c r="F85" s="798"/>
      <c r="G85" s="233">
        <f t="shared" si="46"/>
        <v>2641.83</v>
      </c>
      <c r="H85" s="408">
        <f t="shared" si="47"/>
        <v>0</v>
      </c>
      <c r="I85" s="409">
        <f t="shared" si="48"/>
        <v>0</v>
      </c>
      <c r="J85" s="409">
        <f t="shared" si="49"/>
        <v>0</v>
      </c>
      <c r="K85" s="409">
        <f t="shared" si="50"/>
        <v>0</v>
      </c>
      <c r="L85" s="410">
        <f t="shared" si="51"/>
        <v>0</v>
      </c>
      <c r="M85" s="410">
        <f t="shared" si="52"/>
        <v>2641.83</v>
      </c>
      <c r="N85" s="410">
        <f t="shared" si="53"/>
        <v>0</v>
      </c>
      <c r="O85" s="410">
        <f t="shared" si="54"/>
        <v>0</v>
      </c>
      <c r="P85" s="410">
        <f t="shared" si="55"/>
        <v>0</v>
      </c>
      <c r="Q85" s="410">
        <f t="shared" si="56"/>
        <v>0</v>
      </c>
      <c r="R85" s="410">
        <f t="shared" si="57"/>
        <v>0</v>
      </c>
      <c r="S85" s="410">
        <f t="shared" si="58"/>
        <v>0</v>
      </c>
      <c r="T85" s="410">
        <f t="shared" si="59"/>
        <v>0</v>
      </c>
      <c r="U85" s="410">
        <f t="shared" si="60"/>
        <v>0</v>
      </c>
      <c r="V85" s="410">
        <f t="shared" si="61"/>
        <v>0</v>
      </c>
      <c r="W85" s="410">
        <f t="shared" si="62"/>
        <v>0</v>
      </c>
      <c r="X85" s="410">
        <f t="shared" si="63"/>
        <v>0</v>
      </c>
      <c r="Y85" s="410">
        <f t="shared" si="64"/>
        <v>0</v>
      </c>
      <c r="Z85" s="410">
        <f>'Priedas 10'!$AC$89</f>
        <v>0</v>
      </c>
      <c r="AA85" s="410">
        <f>SUM('Priedas 6'!$AA$84,'Priedas 8'!$AA$84,'Priedas 11'!$AA$85)</f>
        <v>0</v>
      </c>
      <c r="AB85" s="410">
        <f>SUM('Priedas 6'!$AB$84,'Priedas 8'!$AB$84,'Priedas 11'!$AB$85)</f>
        <v>0</v>
      </c>
      <c r="AC85" s="410">
        <f>'Priedas 10'!$AF$89</f>
        <v>0</v>
      </c>
      <c r="AD85" s="410">
        <f>SUM('Priedas 6'!$AD$84,'Priedas 8'!$AD$84,'Priedas 11'!$AD$85)</f>
        <v>0</v>
      </c>
      <c r="AE85" s="413"/>
      <c r="AF85" s="414"/>
      <c r="AG85" s="414"/>
      <c r="AH85" s="414"/>
      <c r="AI85" s="412"/>
      <c r="AJ85" s="419">
        <v>2641.83</v>
      </c>
      <c r="AK85" s="412"/>
      <c r="AL85" s="412"/>
      <c r="AM85" s="412"/>
      <c r="AN85" s="412"/>
      <c r="AO85" s="412"/>
      <c r="AP85" s="412"/>
      <c r="AQ85" s="412"/>
      <c r="AR85" s="412"/>
      <c r="AS85" s="412"/>
      <c r="AT85" s="412"/>
      <c r="AU85" s="412"/>
      <c r="AV85" s="415"/>
    </row>
    <row r="86" spans="2:48" s="192" customFormat="1" ht="12.75" customHeight="1" x14ac:dyDescent="0.2">
      <c r="B86" s="148" t="s">
        <v>211</v>
      </c>
      <c r="C86" s="796" t="s">
        <v>212</v>
      </c>
      <c r="D86" s="797"/>
      <c r="E86" s="797"/>
      <c r="F86" s="798"/>
      <c r="G86" s="233">
        <f t="shared" si="46"/>
        <v>330.03</v>
      </c>
      <c r="H86" s="408">
        <f t="shared" si="47"/>
        <v>0</v>
      </c>
      <c r="I86" s="409">
        <f t="shared" si="48"/>
        <v>0</v>
      </c>
      <c r="J86" s="409">
        <f t="shared" si="49"/>
        <v>0</v>
      </c>
      <c r="K86" s="409">
        <f t="shared" si="50"/>
        <v>0</v>
      </c>
      <c r="L86" s="410">
        <f t="shared" si="51"/>
        <v>0</v>
      </c>
      <c r="M86" s="410">
        <f t="shared" si="52"/>
        <v>0</v>
      </c>
      <c r="N86" s="410">
        <f t="shared" si="53"/>
        <v>0</v>
      </c>
      <c r="O86" s="410">
        <f t="shared" si="54"/>
        <v>0</v>
      </c>
      <c r="P86" s="410">
        <f t="shared" si="55"/>
        <v>0</v>
      </c>
      <c r="Q86" s="410">
        <f t="shared" si="56"/>
        <v>0</v>
      </c>
      <c r="R86" s="410">
        <f t="shared" si="57"/>
        <v>0</v>
      </c>
      <c r="S86" s="410">
        <f t="shared" si="58"/>
        <v>0</v>
      </c>
      <c r="T86" s="410">
        <f t="shared" si="59"/>
        <v>0</v>
      </c>
      <c r="U86" s="410">
        <f t="shared" si="60"/>
        <v>0</v>
      </c>
      <c r="V86" s="410">
        <f t="shared" si="61"/>
        <v>330.03</v>
      </c>
      <c r="W86" s="410">
        <f t="shared" si="62"/>
        <v>0</v>
      </c>
      <c r="X86" s="410">
        <f t="shared" si="63"/>
        <v>0</v>
      </c>
      <c r="Y86" s="410">
        <f t="shared" si="64"/>
        <v>0</v>
      </c>
      <c r="Z86" s="410">
        <f>'Priedas 10'!$AC$90</f>
        <v>0</v>
      </c>
      <c r="AA86" s="410">
        <f>SUM('Priedas 6'!$AA$85,'Priedas 8'!$AA$85,'Priedas 11'!$AA$86)</f>
        <v>0</v>
      </c>
      <c r="AB86" s="410">
        <f>SUM('Priedas 6'!$AB$85,'Priedas 8'!$AB$85,'Priedas 11'!$AB$86)</f>
        <v>0</v>
      </c>
      <c r="AC86" s="410">
        <f>'Priedas 10'!$AF$90</f>
        <v>0</v>
      </c>
      <c r="AD86" s="410">
        <f>SUM('Priedas 6'!$AD$85,'Priedas 8'!$AD$85,'Priedas 11'!$AD$86)</f>
        <v>0</v>
      </c>
      <c r="AE86" s="413"/>
      <c r="AF86" s="414"/>
      <c r="AG86" s="414"/>
      <c r="AH86" s="414"/>
      <c r="AI86" s="412"/>
      <c r="AJ86" s="412"/>
      <c r="AK86" s="412"/>
      <c r="AL86" s="412"/>
      <c r="AM86" s="412"/>
      <c r="AN86" s="412"/>
      <c r="AO86" s="412"/>
      <c r="AP86" s="412"/>
      <c r="AQ86" s="412"/>
      <c r="AR86" s="412"/>
      <c r="AS86" s="419">
        <v>330.03</v>
      </c>
      <c r="AT86" s="412"/>
      <c r="AU86" s="412"/>
      <c r="AV86" s="415"/>
    </row>
    <row r="87" spans="2:48" s="192" customFormat="1" ht="12.75" customHeight="1" x14ac:dyDescent="0.2">
      <c r="B87" s="148" t="s">
        <v>213</v>
      </c>
      <c r="C87" s="796" t="s">
        <v>214</v>
      </c>
      <c r="D87" s="797"/>
      <c r="E87" s="797"/>
      <c r="F87" s="798"/>
      <c r="G87" s="233">
        <f t="shared" si="46"/>
        <v>0</v>
      </c>
      <c r="H87" s="408">
        <f t="shared" si="47"/>
        <v>0</v>
      </c>
      <c r="I87" s="409">
        <f t="shared" si="48"/>
        <v>0</v>
      </c>
      <c r="J87" s="409">
        <f t="shared" si="49"/>
        <v>0</v>
      </c>
      <c r="K87" s="409">
        <f t="shared" si="50"/>
        <v>0</v>
      </c>
      <c r="L87" s="410">
        <f t="shared" si="51"/>
        <v>0</v>
      </c>
      <c r="M87" s="410">
        <f t="shared" si="52"/>
        <v>0</v>
      </c>
      <c r="N87" s="410">
        <f t="shared" si="53"/>
        <v>0</v>
      </c>
      <c r="O87" s="410">
        <f t="shared" si="54"/>
        <v>0</v>
      </c>
      <c r="P87" s="410">
        <f t="shared" si="55"/>
        <v>0</v>
      </c>
      <c r="Q87" s="410">
        <f t="shared" si="56"/>
        <v>0</v>
      </c>
      <c r="R87" s="410">
        <f t="shared" si="57"/>
        <v>0</v>
      </c>
      <c r="S87" s="410">
        <f t="shared" si="58"/>
        <v>0</v>
      </c>
      <c r="T87" s="410">
        <f t="shared" si="59"/>
        <v>0</v>
      </c>
      <c r="U87" s="410">
        <f t="shared" si="60"/>
        <v>0</v>
      </c>
      <c r="V87" s="410">
        <f t="shared" si="61"/>
        <v>0</v>
      </c>
      <c r="W87" s="410">
        <f t="shared" si="62"/>
        <v>0</v>
      </c>
      <c r="X87" s="410">
        <f t="shared" si="63"/>
        <v>0</v>
      </c>
      <c r="Y87" s="410">
        <f t="shared" si="64"/>
        <v>0</v>
      </c>
      <c r="Z87" s="410">
        <f>'Priedas 10'!$AC$91</f>
        <v>0</v>
      </c>
      <c r="AA87" s="410">
        <f>SUM('Priedas 6'!$AA$86,'Priedas 8'!$AA$86,'Priedas 11'!$AA$87)</f>
        <v>0</v>
      </c>
      <c r="AB87" s="410">
        <f>SUM('Priedas 6'!$AB$86,'Priedas 8'!$AB$86,'Priedas 11'!$AB$87)</f>
        <v>0</v>
      </c>
      <c r="AC87" s="410">
        <f>'Priedas 10'!$AF$91</f>
        <v>0</v>
      </c>
      <c r="AD87" s="410">
        <f>SUM('Priedas 6'!$AD$86,'Priedas 8'!$AD$86,'Priedas 11'!$AD$87)</f>
        <v>0</v>
      </c>
      <c r="AE87" s="413"/>
      <c r="AF87" s="414"/>
      <c r="AG87" s="414"/>
      <c r="AH87" s="414"/>
      <c r="AI87" s="412"/>
      <c r="AJ87" s="412"/>
      <c r="AK87" s="412"/>
      <c r="AL87" s="412"/>
      <c r="AM87" s="412"/>
      <c r="AN87" s="412"/>
      <c r="AO87" s="412"/>
      <c r="AP87" s="412"/>
      <c r="AQ87" s="412"/>
      <c r="AR87" s="412"/>
      <c r="AS87" s="412"/>
      <c r="AT87" s="412"/>
      <c r="AU87" s="412"/>
      <c r="AV87" s="415"/>
    </row>
    <row r="88" spans="2:48" s="192" customFormat="1" ht="12.75" customHeight="1" x14ac:dyDescent="0.2">
      <c r="B88" s="148" t="s">
        <v>215</v>
      </c>
      <c r="C88" s="796" t="s">
        <v>216</v>
      </c>
      <c r="D88" s="797"/>
      <c r="E88" s="797"/>
      <c r="F88" s="798"/>
      <c r="G88" s="233">
        <f t="shared" si="46"/>
        <v>1859.941318754069</v>
      </c>
      <c r="H88" s="408">
        <f t="shared" si="47"/>
        <v>1143.44</v>
      </c>
      <c r="I88" s="409">
        <f t="shared" si="48"/>
        <v>0</v>
      </c>
      <c r="J88" s="409">
        <f t="shared" si="49"/>
        <v>0</v>
      </c>
      <c r="K88" s="409">
        <f t="shared" si="50"/>
        <v>0</v>
      </c>
      <c r="L88" s="410">
        <f t="shared" si="51"/>
        <v>0</v>
      </c>
      <c r="M88" s="410">
        <f t="shared" si="52"/>
        <v>265.51</v>
      </c>
      <c r="N88" s="410">
        <f t="shared" si="53"/>
        <v>0</v>
      </c>
      <c r="O88" s="410">
        <f t="shared" si="54"/>
        <v>0</v>
      </c>
      <c r="P88" s="410">
        <f t="shared" si="55"/>
        <v>49.57</v>
      </c>
      <c r="Q88" s="410">
        <f t="shared" si="56"/>
        <v>29.04</v>
      </c>
      <c r="R88" s="410">
        <f t="shared" si="57"/>
        <v>0</v>
      </c>
      <c r="S88" s="410">
        <f t="shared" si="58"/>
        <v>64.94</v>
      </c>
      <c r="T88" s="410">
        <f t="shared" si="59"/>
        <v>0</v>
      </c>
      <c r="U88" s="410">
        <f t="shared" si="60"/>
        <v>0</v>
      </c>
      <c r="V88" s="410">
        <f t="shared" si="61"/>
        <v>16.11</v>
      </c>
      <c r="W88" s="410">
        <f t="shared" si="62"/>
        <v>0</v>
      </c>
      <c r="X88" s="410">
        <f t="shared" si="63"/>
        <v>0</v>
      </c>
      <c r="Y88" s="410">
        <f t="shared" si="64"/>
        <v>0</v>
      </c>
      <c r="Z88" s="410">
        <f>'Priedas 10'!$AC$92</f>
        <v>0</v>
      </c>
      <c r="AA88" s="410">
        <f>SUM('Priedas 6'!$AA$87,'Priedas 8'!$AA$87,'Priedas 11'!$AA$88)</f>
        <v>0</v>
      </c>
      <c r="AB88" s="410">
        <f>SUM('Priedas 6'!$AB$87,'Priedas 8'!$AB$87,'Priedas 11'!$AB$88)</f>
        <v>1.2357722738995956E-2</v>
      </c>
      <c r="AC88" s="410">
        <f>'Priedas 10'!$AF$92</f>
        <v>0</v>
      </c>
      <c r="AD88" s="410">
        <f>SUM('Priedas 6'!$AD$87,'Priedas 8'!$AD$87,'Priedas 11'!$AD$88)</f>
        <v>291.31896103133022</v>
      </c>
      <c r="AE88" s="418">
        <v>1143.44</v>
      </c>
      <c r="AF88" s="414"/>
      <c r="AG88" s="414"/>
      <c r="AH88" s="414"/>
      <c r="AI88" s="412"/>
      <c r="AJ88" s="419">
        <v>265.51</v>
      </c>
      <c r="AK88" s="412"/>
      <c r="AL88" s="412"/>
      <c r="AM88" s="419">
        <v>49.57</v>
      </c>
      <c r="AN88" s="419">
        <v>29.04</v>
      </c>
      <c r="AO88" s="412"/>
      <c r="AP88" s="419">
        <v>64.94</v>
      </c>
      <c r="AQ88" s="412"/>
      <c r="AR88" s="412"/>
      <c r="AS88" s="419">
        <v>16.11</v>
      </c>
      <c r="AT88" s="412"/>
      <c r="AU88" s="412"/>
      <c r="AV88" s="415"/>
    </row>
    <row r="89" spans="2:48" s="192" customFormat="1" ht="12.75" customHeight="1" x14ac:dyDescent="0.2">
      <c r="B89" s="148" t="s">
        <v>217</v>
      </c>
      <c r="C89" s="796" t="s">
        <v>65</v>
      </c>
      <c r="D89" s="797"/>
      <c r="E89" s="797"/>
      <c r="F89" s="798"/>
      <c r="G89" s="233">
        <f t="shared" si="46"/>
        <v>4599.76</v>
      </c>
      <c r="H89" s="408">
        <f t="shared" si="47"/>
        <v>0</v>
      </c>
      <c r="I89" s="409">
        <f t="shared" si="48"/>
        <v>0</v>
      </c>
      <c r="J89" s="409">
        <f t="shared" si="49"/>
        <v>0</v>
      </c>
      <c r="K89" s="409">
        <f t="shared" si="50"/>
        <v>0</v>
      </c>
      <c r="L89" s="410">
        <f t="shared" si="51"/>
        <v>0</v>
      </c>
      <c r="M89" s="410">
        <f t="shared" si="52"/>
        <v>4599.76</v>
      </c>
      <c r="N89" s="410">
        <f t="shared" si="53"/>
        <v>0</v>
      </c>
      <c r="O89" s="410">
        <f t="shared" si="54"/>
        <v>0</v>
      </c>
      <c r="P89" s="410">
        <f t="shared" si="55"/>
        <v>0</v>
      </c>
      <c r="Q89" s="410">
        <f t="shared" si="56"/>
        <v>0</v>
      </c>
      <c r="R89" s="410">
        <f t="shared" si="57"/>
        <v>0</v>
      </c>
      <c r="S89" s="410">
        <f t="shared" si="58"/>
        <v>0</v>
      </c>
      <c r="T89" s="410">
        <f t="shared" si="59"/>
        <v>0</v>
      </c>
      <c r="U89" s="410">
        <f t="shared" si="60"/>
        <v>0</v>
      </c>
      <c r="V89" s="410">
        <f t="shared" si="61"/>
        <v>0</v>
      </c>
      <c r="W89" s="410">
        <f t="shared" si="62"/>
        <v>0</v>
      </c>
      <c r="X89" s="410">
        <f t="shared" si="63"/>
        <v>0</v>
      </c>
      <c r="Y89" s="410">
        <f t="shared" si="64"/>
        <v>0</v>
      </c>
      <c r="Z89" s="410">
        <f>'Priedas 10'!$AC$93</f>
        <v>0</v>
      </c>
      <c r="AA89" s="410">
        <f>SUM('Priedas 6'!$AA$88,'Priedas 8'!$AA$88,'Priedas 11'!$AA$89)</f>
        <v>0</v>
      </c>
      <c r="AB89" s="410">
        <f>SUM('Priedas 6'!$AB$88,'Priedas 8'!$AB$88,'Priedas 11'!$AB$89)</f>
        <v>0</v>
      </c>
      <c r="AC89" s="410">
        <f>'Priedas 10'!$AF$93</f>
        <v>0</v>
      </c>
      <c r="AD89" s="410">
        <f>SUM('Priedas 6'!$AD$88,'Priedas 8'!$AD$88,'Priedas 11'!$AD$89)</f>
        <v>0</v>
      </c>
      <c r="AE89" s="413"/>
      <c r="AF89" s="414"/>
      <c r="AG89" s="414"/>
      <c r="AH89" s="414"/>
      <c r="AI89" s="412"/>
      <c r="AJ89" s="419">
        <v>4599.76</v>
      </c>
      <c r="AK89" s="412"/>
      <c r="AL89" s="412"/>
      <c r="AM89" s="412"/>
      <c r="AN89" s="412"/>
      <c r="AO89" s="412"/>
      <c r="AP89" s="412"/>
      <c r="AQ89" s="412"/>
      <c r="AR89" s="412"/>
      <c r="AS89" s="412"/>
      <c r="AT89" s="412"/>
      <c r="AU89" s="412"/>
      <c r="AV89" s="415"/>
    </row>
    <row r="90" spans="2:48" s="192" customFormat="1" ht="12.75" customHeight="1" x14ac:dyDescent="0.2">
      <c r="B90" s="163" t="s">
        <v>218</v>
      </c>
      <c r="C90" s="592" t="s">
        <v>66</v>
      </c>
      <c r="D90" s="582"/>
      <c r="E90" s="582"/>
      <c r="F90" s="642"/>
      <c r="G90" s="233">
        <f t="shared" si="46"/>
        <v>401.08</v>
      </c>
      <c r="H90" s="408">
        <f t="shared" si="47"/>
        <v>0</v>
      </c>
      <c r="I90" s="409">
        <f t="shared" si="48"/>
        <v>0</v>
      </c>
      <c r="J90" s="409">
        <f t="shared" si="49"/>
        <v>0</v>
      </c>
      <c r="K90" s="409">
        <f t="shared" si="50"/>
        <v>0</v>
      </c>
      <c r="L90" s="410">
        <f t="shared" si="51"/>
        <v>0</v>
      </c>
      <c r="M90" s="410">
        <f t="shared" si="52"/>
        <v>401.08</v>
      </c>
      <c r="N90" s="410">
        <f t="shared" si="53"/>
        <v>0</v>
      </c>
      <c r="O90" s="410">
        <f t="shared" si="54"/>
        <v>0</v>
      </c>
      <c r="P90" s="410">
        <f t="shared" si="55"/>
        <v>0</v>
      </c>
      <c r="Q90" s="410">
        <f t="shared" si="56"/>
        <v>0</v>
      </c>
      <c r="R90" s="410">
        <f t="shared" si="57"/>
        <v>0</v>
      </c>
      <c r="S90" s="410">
        <f t="shared" si="58"/>
        <v>0</v>
      </c>
      <c r="T90" s="410">
        <f t="shared" si="59"/>
        <v>0</v>
      </c>
      <c r="U90" s="410">
        <f t="shared" si="60"/>
        <v>0</v>
      </c>
      <c r="V90" s="410">
        <f t="shared" si="61"/>
        <v>0</v>
      </c>
      <c r="W90" s="410">
        <f t="shared" si="62"/>
        <v>0</v>
      </c>
      <c r="X90" s="410">
        <f t="shared" si="63"/>
        <v>0</v>
      </c>
      <c r="Y90" s="410">
        <f t="shared" si="64"/>
        <v>0</v>
      </c>
      <c r="Z90" s="410">
        <f>'Priedas 10'!$AC$94</f>
        <v>0</v>
      </c>
      <c r="AA90" s="410">
        <f>SUM('Priedas 6'!$AA$89,'Priedas 8'!$AA$89,'Priedas 11'!$AA$90)</f>
        <v>0</v>
      </c>
      <c r="AB90" s="410">
        <f>SUM('Priedas 6'!$AB$89,'Priedas 8'!$AB$89,'Priedas 11'!$AB$90)</f>
        <v>0</v>
      </c>
      <c r="AC90" s="410">
        <f>'Priedas 10'!$AF$94</f>
        <v>0</v>
      </c>
      <c r="AD90" s="410">
        <f>SUM('Priedas 6'!$AD$89,'Priedas 8'!$AD$89,'Priedas 11'!$AD$90)</f>
        <v>0</v>
      </c>
      <c r="AE90" s="413"/>
      <c r="AF90" s="414"/>
      <c r="AG90" s="414"/>
      <c r="AH90" s="414"/>
      <c r="AI90" s="412"/>
      <c r="AJ90" s="419">
        <v>401.08</v>
      </c>
      <c r="AK90" s="412"/>
      <c r="AL90" s="412"/>
      <c r="AM90" s="412"/>
      <c r="AN90" s="412"/>
      <c r="AO90" s="412"/>
      <c r="AP90" s="412"/>
      <c r="AQ90" s="412"/>
      <c r="AR90" s="412"/>
      <c r="AS90" s="412"/>
      <c r="AT90" s="412"/>
      <c r="AU90" s="412"/>
      <c r="AV90" s="415"/>
    </row>
    <row r="91" spans="2:48" s="192" customFormat="1" ht="12.75" customHeight="1" x14ac:dyDescent="0.2">
      <c r="B91" s="163" t="s">
        <v>219</v>
      </c>
      <c r="C91" s="592" t="s">
        <v>220</v>
      </c>
      <c r="D91" s="582"/>
      <c r="E91" s="582"/>
      <c r="F91" s="642"/>
      <c r="G91" s="233">
        <f t="shared" si="46"/>
        <v>0</v>
      </c>
      <c r="H91" s="408">
        <f t="shared" si="47"/>
        <v>0</v>
      </c>
      <c r="I91" s="409">
        <f t="shared" si="48"/>
        <v>0</v>
      </c>
      <c r="J91" s="409">
        <f t="shared" si="49"/>
        <v>0</v>
      </c>
      <c r="K91" s="409">
        <f t="shared" si="50"/>
        <v>0</v>
      </c>
      <c r="L91" s="410">
        <f t="shared" si="51"/>
        <v>0</v>
      </c>
      <c r="M91" s="410">
        <f t="shared" si="52"/>
        <v>0</v>
      </c>
      <c r="N91" s="410">
        <f t="shared" si="53"/>
        <v>0</v>
      </c>
      <c r="O91" s="410">
        <f t="shared" si="54"/>
        <v>0</v>
      </c>
      <c r="P91" s="410">
        <f t="shared" si="55"/>
        <v>0</v>
      </c>
      <c r="Q91" s="410">
        <f t="shared" si="56"/>
        <v>0</v>
      </c>
      <c r="R91" s="410">
        <f t="shared" si="57"/>
        <v>0</v>
      </c>
      <c r="S91" s="410">
        <f t="shared" si="58"/>
        <v>0</v>
      </c>
      <c r="T91" s="410">
        <f t="shared" si="59"/>
        <v>0</v>
      </c>
      <c r="U91" s="410">
        <f t="shared" si="60"/>
        <v>0</v>
      </c>
      <c r="V91" s="410">
        <f t="shared" si="61"/>
        <v>0</v>
      </c>
      <c r="W91" s="410">
        <f t="shared" si="62"/>
        <v>0</v>
      </c>
      <c r="X91" s="410">
        <f t="shared" si="63"/>
        <v>0</v>
      </c>
      <c r="Y91" s="410">
        <f t="shared" si="64"/>
        <v>0</v>
      </c>
      <c r="Z91" s="410">
        <f>'Priedas 10'!$AC$95</f>
        <v>0</v>
      </c>
      <c r="AA91" s="410">
        <f>SUM('Priedas 6'!$AA$90,'Priedas 8'!$AA$90,'Priedas 11'!$AA$91)</f>
        <v>0</v>
      </c>
      <c r="AB91" s="410">
        <f>SUM('Priedas 6'!$AB$90,'Priedas 8'!$AB$90,'Priedas 11'!$AB$91)</f>
        <v>0</v>
      </c>
      <c r="AC91" s="410">
        <f>'Priedas 10'!$AF$95</f>
        <v>0</v>
      </c>
      <c r="AD91" s="410">
        <f>SUM('Priedas 6'!$AD$90,'Priedas 8'!$AD$90,'Priedas 11'!$AD$91)</f>
        <v>0</v>
      </c>
      <c r="AE91" s="413"/>
      <c r="AF91" s="414"/>
      <c r="AG91" s="414"/>
      <c r="AH91" s="414"/>
      <c r="AI91" s="412"/>
      <c r="AJ91" s="412"/>
      <c r="AK91" s="412"/>
      <c r="AL91" s="412"/>
      <c r="AM91" s="412"/>
      <c r="AN91" s="412"/>
      <c r="AO91" s="412"/>
      <c r="AP91" s="412"/>
      <c r="AQ91" s="412"/>
      <c r="AR91" s="412"/>
      <c r="AS91" s="412"/>
      <c r="AT91" s="412"/>
      <c r="AU91" s="412"/>
      <c r="AV91" s="415"/>
    </row>
    <row r="92" spans="2:48" s="192" customFormat="1" ht="12.75" customHeight="1" x14ac:dyDescent="0.2">
      <c r="B92" s="163" t="s">
        <v>167</v>
      </c>
      <c r="C92" s="592" t="s">
        <v>67</v>
      </c>
      <c r="D92" s="582"/>
      <c r="E92" s="582"/>
      <c r="F92" s="642"/>
      <c r="G92" s="233">
        <f t="shared" si="46"/>
        <v>0</v>
      </c>
      <c r="H92" s="408">
        <f t="shared" si="47"/>
        <v>0</v>
      </c>
      <c r="I92" s="409">
        <f t="shared" si="48"/>
        <v>0</v>
      </c>
      <c r="J92" s="409">
        <f t="shared" si="49"/>
        <v>0</v>
      </c>
      <c r="K92" s="409">
        <f t="shared" si="50"/>
        <v>0</v>
      </c>
      <c r="L92" s="410">
        <f t="shared" si="51"/>
        <v>0</v>
      </c>
      <c r="M92" s="410">
        <f t="shared" si="52"/>
        <v>0</v>
      </c>
      <c r="N92" s="410">
        <f t="shared" si="53"/>
        <v>0</v>
      </c>
      <c r="O92" s="410">
        <f t="shared" si="54"/>
        <v>0</v>
      </c>
      <c r="P92" s="410">
        <f t="shared" si="55"/>
        <v>0</v>
      </c>
      <c r="Q92" s="410">
        <f t="shared" si="56"/>
        <v>0</v>
      </c>
      <c r="R92" s="410">
        <f t="shared" si="57"/>
        <v>0</v>
      </c>
      <c r="S92" s="410">
        <f t="shared" si="58"/>
        <v>0</v>
      </c>
      <c r="T92" s="410">
        <f t="shared" si="59"/>
        <v>0</v>
      </c>
      <c r="U92" s="410">
        <f t="shared" si="60"/>
        <v>0</v>
      </c>
      <c r="V92" s="410">
        <f t="shared" si="61"/>
        <v>0</v>
      </c>
      <c r="W92" s="410">
        <f t="shared" si="62"/>
        <v>0</v>
      </c>
      <c r="X92" s="410">
        <f t="shared" si="63"/>
        <v>0</v>
      </c>
      <c r="Y92" s="410">
        <f t="shared" si="64"/>
        <v>0</v>
      </c>
      <c r="Z92" s="410">
        <f>'Priedas 10'!$AC$96</f>
        <v>0</v>
      </c>
      <c r="AA92" s="410">
        <f>SUM('Priedas 6'!$AA$91,'Priedas 8'!$AA$91,'Priedas 11'!$AA$92)</f>
        <v>0</v>
      </c>
      <c r="AB92" s="410">
        <f>SUM('Priedas 6'!$AB$91,'Priedas 8'!$AB$91,'Priedas 11'!$AB$92)</f>
        <v>0</v>
      </c>
      <c r="AC92" s="410">
        <f>'Priedas 10'!$AF$96</f>
        <v>0</v>
      </c>
      <c r="AD92" s="410">
        <f>SUM('Priedas 6'!$AD$91,'Priedas 8'!$AD$91,'Priedas 11'!$AD$92)</f>
        <v>0</v>
      </c>
      <c r="AE92" s="413"/>
      <c r="AF92" s="414"/>
      <c r="AG92" s="414"/>
      <c r="AH92" s="414"/>
      <c r="AI92" s="412"/>
      <c r="AJ92" s="412"/>
      <c r="AK92" s="412"/>
      <c r="AL92" s="412"/>
      <c r="AM92" s="412"/>
      <c r="AN92" s="412"/>
      <c r="AO92" s="412"/>
      <c r="AP92" s="412"/>
      <c r="AQ92" s="412"/>
      <c r="AR92" s="412"/>
      <c r="AS92" s="412"/>
      <c r="AT92" s="412"/>
      <c r="AU92" s="412"/>
      <c r="AV92" s="415"/>
    </row>
    <row r="93" spans="2:48" s="192" customFormat="1" ht="12.75" customHeight="1" x14ac:dyDescent="0.2">
      <c r="B93" s="163" t="s">
        <v>221</v>
      </c>
      <c r="C93" s="592" t="s">
        <v>222</v>
      </c>
      <c r="D93" s="582"/>
      <c r="E93" s="582"/>
      <c r="F93" s="642"/>
      <c r="G93" s="233">
        <f t="shared" si="46"/>
        <v>1109.619230181692</v>
      </c>
      <c r="H93" s="408">
        <f t="shared" si="47"/>
        <v>782.63</v>
      </c>
      <c r="I93" s="409">
        <f t="shared" si="48"/>
        <v>0</v>
      </c>
      <c r="J93" s="409">
        <f t="shared" si="49"/>
        <v>0</v>
      </c>
      <c r="K93" s="409">
        <f t="shared" si="50"/>
        <v>0</v>
      </c>
      <c r="L93" s="410">
        <f t="shared" si="51"/>
        <v>0</v>
      </c>
      <c r="M93" s="410">
        <f t="shared" si="52"/>
        <v>230.69</v>
      </c>
      <c r="N93" s="410">
        <f t="shared" si="53"/>
        <v>0</v>
      </c>
      <c r="O93" s="410">
        <f t="shared" si="54"/>
        <v>0</v>
      </c>
      <c r="P93" s="410">
        <f t="shared" si="55"/>
        <v>19.02</v>
      </c>
      <c r="Q93" s="410">
        <f t="shared" si="56"/>
        <v>11.14</v>
      </c>
      <c r="R93" s="410">
        <f t="shared" si="57"/>
        <v>0</v>
      </c>
      <c r="S93" s="410">
        <f t="shared" si="58"/>
        <v>24.92</v>
      </c>
      <c r="T93" s="410">
        <f t="shared" si="59"/>
        <v>0</v>
      </c>
      <c r="U93" s="410">
        <f t="shared" si="60"/>
        <v>0</v>
      </c>
      <c r="V93" s="410">
        <f t="shared" si="61"/>
        <v>6.18</v>
      </c>
      <c r="W93" s="410">
        <f t="shared" si="62"/>
        <v>0</v>
      </c>
      <c r="X93" s="410">
        <f t="shared" si="63"/>
        <v>0</v>
      </c>
      <c r="Y93" s="410">
        <f t="shared" si="64"/>
        <v>0</v>
      </c>
      <c r="Z93" s="410">
        <f>'Priedas 10'!$AC$97</f>
        <v>0</v>
      </c>
      <c r="AA93" s="410">
        <f>SUM('Priedas 6'!$AA$92,'Priedas 8'!$AA$92,'Priedas 11'!$AA$93)</f>
        <v>0</v>
      </c>
      <c r="AB93" s="410">
        <f>SUM('Priedas 6'!$AB$92,'Priedas 8'!$AB$92,'Priedas 11'!$AB$93)</f>
        <v>4.7410362346696523E-3</v>
      </c>
      <c r="AC93" s="410">
        <f>'Priedas 10'!$AF$97</f>
        <v>0</v>
      </c>
      <c r="AD93" s="410">
        <f>SUM('Priedas 6'!$AD$92,'Priedas 8'!$AD$92,'Priedas 11'!$AD$93)</f>
        <v>35.034489145457123</v>
      </c>
      <c r="AE93" s="418">
        <v>782.63</v>
      </c>
      <c r="AF93" s="414"/>
      <c r="AG93" s="414"/>
      <c r="AH93" s="414"/>
      <c r="AI93" s="412"/>
      <c r="AJ93" s="419">
        <v>230.69</v>
      </c>
      <c r="AK93" s="412"/>
      <c r="AL93" s="412"/>
      <c r="AM93" s="419">
        <v>19.02</v>
      </c>
      <c r="AN93" s="419">
        <v>11.14</v>
      </c>
      <c r="AO93" s="412"/>
      <c r="AP93" s="419">
        <v>24.92</v>
      </c>
      <c r="AQ93" s="412"/>
      <c r="AR93" s="412"/>
      <c r="AS93" s="419">
        <v>6.18</v>
      </c>
      <c r="AT93" s="412"/>
      <c r="AU93" s="412"/>
      <c r="AV93" s="415"/>
    </row>
    <row r="94" spans="2:48" s="192" customFormat="1" ht="24.75" customHeight="1" x14ac:dyDescent="0.2">
      <c r="B94" s="163" t="s">
        <v>223</v>
      </c>
      <c r="C94" s="592" t="s">
        <v>224</v>
      </c>
      <c r="D94" s="582"/>
      <c r="E94" s="582"/>
      <c r="F94" s="642"/>
      <c r="G94" s="233">
        <f t="shared" si="46"/>
        <v>0</v>
      </c>
      <c r="H94" s="408">
        <f t="shared" si="47"/>
        <v>0</v>
      </c>
      <c r="I94" s="409">
        <f t="shared" si="48"/>
        <v>0</v>
      </c>
      <c r="J94" s="409">
        <f t="shared" si="49"/>
        <v>0</v>
      </c>
      <c r="K94" s="409">
        <f t="shared" si="50"/>
        <v>0</v>
      </c>
      <c r="L94" s="410">
        <f t="shared" si="51"/>
        <v>0</v>
      </c>
      <c r="M94" s="410">
        <f t="shared" si="52"/>
        <v>0</v>
      </c>
      <c r="N94" s="410">
        <f t="shared" si="53"/>
        <v>0</v>
      </c>
      <c r="O94" s="410">
        <f t="shared" si="54"/>
        <v>0</v>
      </c>
      <c r="P94" s="410">
        <f t="shared" si="55"/>
        <v>0</v>
      </c>
      <c r="Q94" s="410">
        <f t="shared" si="56"/>
        <v>0</v>
      </c>
      <c r="R94" s="410">
        <f t="shared" si="57"/>
        <v>0</v>
      </c>
      <c r="S94" s="410">
        <f t="shared" si="58"/>
        <v>0</v>
      </c>
      <c r="T94" s="410">
        <f t="shared" si="59"/>
        <v>0</v>
      </c>
      <c r="U94" s="410">
        <f t="shared" si="60"/>
        <v>0</v>
      </c>
      <c r="V94" s="410">
        <f t="shared" si="61"/>
        <v>0</v>
      </c>
      <c r="W94" s="410">
        <f t="shared" si="62"/>
        <v>0</v>
      </c>
      <c r="X94" s="410">
        <f t="shared" si="63"/>
        <v>0</v>
      </c>
      <c r="Y94" s="410">
        <f t="shared" si="64"/>
        <v>0</v>
      </c>
      <c r="Z94" s="410">
        <f>'Priedas 10'!$AC$98</f>
        <v>0</v>
      </c>
      <c r="AA94" s="410">
        <f>SUM('Priedas 6'!$AA$93,'Priedas 8'!$AA$93,'Priedas 11'!$AA$94)</f>
        <v>0</v>
      </c>
      <c r="AB94" s="410">
        <f>SUM('Priedas 6'!$AB$93,'Priedas 8'!$AB$93,'Priedas 11'!$AB$94)</f>
        <v>0</v>
      </c>
      <c r="AC94" s="410">
        <f>'Priedas 10'!$AF$98</f>
        <v>0</v>
      </c>
      <c r="AD94" s="410">
        <f>SUM('Priedas 6'!$AD$93,'Priedas 8'!$AD$93,'Priedas 11'!$AD$94)</f>
        <v>0</v>
      </c>
      <c r="AE94" s="413"/>
      <c r="AF94" s="414"/>
      <c r="AG94" s="414"/>
      <c r="AH94" s="414"/>
      <c r="AI94" s="412"/>
      <c r="AJ94" s="412"/>
      <c r="AK94" s="412"/>
      <c r="AL94" s="412"/>
      <c r="AM94" s="412"/>
      <c r="AN94" s="412"/>
      <c r="AO94" s="412"/>
      <c r="AP94" s="412"/>
      <c r="AQ94" s="412"/>
      <c r="AR94" s="412"/>
      <c r="AS94" s="412"/>
      <c r="AT94" s="412"/>
      <c r="AU94" s="412"/>
      <c r="AV94" s="415"/>
    </row>
    <row r="95" spans="2:48" s="192" customFormat="1" ht="24.75" customHeight="1" x14ac:dyDescent="0.2">
      <c r="B95" s="163" t="s">
        <v>225</v>
      </c>
      <c r="C95" s="592" t="s">
        <v>226</v>
      </c>
      <c r="D95" s="582"/>
      <c r="E95" s="582"/>
      <c r="F95" s="642"/>
      <c r="G95" s="233">
        <f t="shared" si="46"/>
        <v>0</v>
      </c>
      <c r="H95" s="408">
        <f t="shared" si="47"/>
        <v>0</v>
      </c>
      <c r="I95" s="409">
        <f t="shared" si="48"/>
        <v>0</v>
      </c>
      <c r="J95" s="409">
        <f t="shared" si="49"/>
        <v>0</v>
      </c>
      <c r="K95" s="409">
        <f t="shared" si="50"/>
        <v>0</v>
      </c>
      <c r="L95" s="410">
        <f t="shared" si="51"/>
        <v>0</v>
      </c>
      <c r="M95" s="410">
        <f t="shared" si="52"/>
        <v>0</v>
      </c>
      <c r="N95" s="410">
        <f t="shared" si="53"/>
        <v>0</v>
      </c>
      <c r="O95" s="410">
        <f t="shared" si="54"/>
        <v>0</v>
      </c>
      <c r="P95" s="410">
        <f t="shared" si="55"/>
        <v>0</v>
      </c>
      <c r="Q95" s="410">
        <f t="shared" si="56"/>
        <v>0</v>
      </c>
      <c r="R95" s="410">
        <f t="shared" si="57"/>
        <v>0</v>
      </c>
      <c r="S95" s="410">
        <f t="shared" si="58"/>
        <v>0</v>
      </c>
      <c r="T95" s="410">
        <f t="shared" si="59"/>
        <v>0</v>
      </c>
      <c r="U95" s="410">
        <f t="shared" si="60"/>
        <v>0</v>
      </c>
      <c r="V95" s="410">
        <f t="shared" si="61"/>
        <v>0</v>
      </c>
      <c r="W95" s="410">
        <f t="shared" si="62"/>
        <v>0</v>
      </c>
      <c r="X95" s="410">
        <f t="shared" si="63"/>
        <v>0</v>
      </c>
      <c r="Y95" s="410">
        <f t="shared" si="64"/>
        <v>0</v>
      </c>
      <c r="Z95" s="410">
        <f>'Priedas 10'!$AC$99</f>
        <v>0</v>
      </c>
      <c r="AA95" s="410">
        <f>SUM('Priedas 6'!$AA$94,'Priedas 8'!$AA$94,'Priedas 11'!$AA$95)</f>
        <v>0</v>
      </c>
      <c r="AB95" s="410">
        <f>SUM('Priedas 6'!$AB$94,'Priedas 8'!$AB$94,'Priedas 11'!$AB$95)</f>
        <v>0</v>
      </c>
      <c r="AC95" s="410">
        <f>'Priedas 10'!$AF$99</f>
        <v>0</v>
      </c>
      <c r="AD95" s="410">
        <f>SUM('Priedas 6'!$AD$94,'Priedas 8'!$AD$94,'Priedas 11'!$AD$95)</f>
        <v>0</v>
      </c>
      <c r="AE95" s="413"/>
      <c r="AF95" s="414"/>
      <c r="AG95" s="414"/>
      <c r="AH95" s="414"/>
      <c r="AI95" s="412"/>
      <c r="AJ95" s="412"/>
      <c r="AK95" s="412"/>
      <c r="AL95" s="412"/>
      <c r="AM95" s="412"/>
      <c r="AN95" s="412"/>
      <c r="AO95" s="412"/>
      <c r="AP95" s="412"/>
      <c r="AQ95" s="412"/>
      <c r="AR95" s="412"/>
      <c r="AS95" s="412"/>
      <c r="AT95" s="412"/>
      <c r="AU95" s="412"/>
      <c r="AV95" s="415"/>
    </row>
    <row r="96" spans="2:48" s="192" customFormat="1" ht="12.75" customHeight="1" x14ac:dyDescent="0.2">
      <c r="B96" s="163" t="s">
        <v>227</v>
      </c>
      <c r="C96" s="592" t="s">
        <v>228</v>
      </c>
      <c r="D96" s="582"/>
      <c r="E96" s="582"/>
      <c r="F96" s="642"/>
      <c r="G96" s="233">
        <f t="shared" si="46"/>
        <v>22003.417313533075</v>
      </c>
      <c r="H96" s="408">
        <f t="shared" si="47"/>
        <v>16872.919999999998</v>
      </c>
      <c r="I96" s="409">
        <f t="shared" si="48"/>
        <v>0</v>
      </c>
      <c r="J96" s="409">
        <f t="shared" si="49"/>
        <v>0</v>
      </c>
      <c r="K96" s="409">
        <f t="shared" si="50"/>
        <v>0</v>
      </c>
      <c r="L96" s="410">
        <f t="shared" si="51"/>
        <v>0</v>
      </c>
      <c r="M96" s="410">
        <f t="shared" si="52"/>
        <v>5041.91</v>
      </c>
      <c r="N96" s="410">
        <f t="shared" si="53"/>
        <v>0</v>
      </c>
      <c r="O96" s="410">
        <f t="shared" si="54"/>
        <v>0</v>
      </c>
      <c r="P96" s="410">
        <f t="shared" si="55"/>
        <v>17.5</v>
      </c>
      <c r="Q96" s="410">
        <f t="shared" si="56"/>
        <v>10.25</v>
      </c>
      <c r="R96" s="410">
        <f t="shared" si="57"/>
        <v>0</v>
      </c>
      <c r="S96" s="410">
        <f t="shared" si="58"/>
        <v>22.92</v>
      </c>
      <c r="T96" s="410">
        <f t="shared" si="59"/>
        <v>0</v>
      </c>
      <c r="U96" s="410">
        <f t="shared" si="60"/>
        <v>0</v>
      </c>
      <c r="V96" s="410">
        <f t="shared" si="61"/>
        <v>5.69</v>
      </c>
      <c r="W96" s="410">
        <f t="shared" si="62"/>
        <v>0</v>
      </c>
      <c r="X96" s="410">
        <f t="shared" si="63"/>
        <v>0</v>
      </c>
      <c r="Y96" s="410">
        <f t="shared" si="64"/>
        <v>0</v>
      </c>
      <c r="Z96" s="410">
        <f>'Priedas 10'!$AC$100</f>
        <v>0</v>
      </c>
      <c r="AA96" s="410">
        <f>SUM('Priedas 6'!$AA$95,'Priedas 8'!$AA$95,'Priedas 11'!$AA$96)</f>
        <v>0</v>
      </c>
      <c r="AB96" s="410">
        <f>SUM('Priedas 6'!$AB$95,'Priedas 8'!$AB$95,'Priedas 11'!$AB$96)</f>
        <v>4.3605655836073875E-3</v>
      </c>
      <c r="AC96" s="410">
        <f>'Priedas 10'!$AF$100</f>
        <v>0</v>
      </c>
      <c r="AD96" s="410">
        <f>SUM('Priedas 6'!$AD$95,'Priedas 8'!$AD$95,'Priedas 11'!$AD$96)</f>
        <v>32.222952967494393</v>
      </c>
      <c r="AE96" s="418">
        <v>16872.919999999998</v>
      </c>
      <c r="AF96" s="414"/>
      <c r="AG96" s="414"/>
      <c r="AH96" s="414"/>
      <c r="AI96" s="412"/>
      <c r="AJ96" s="419">
        <v>5041.91</v>
      </c>
      <c r="AK96" s="412"/>
      <c r="AL96" s="412"/>
      <c r="AM96" s="419">
        <v>17.5</v>
      </c>
      <c r="AN96" s="419">
        <v>10.25</v>
      </c>
      <c r="AO96" s="412"/>
      <c r="AP96" s="419">
        <v>22.92</v>
      </c>
      <c r="AQ96" s="412"/>
      <c r="AR96" s="412"/>
      <c r="AS96" s="419">
        <v>5.69</v>
      </c>
      <c r="AT96" s="412"/>
      <c r="AU96" s="412"/>
      <c r="AV96" s="415"/>
    </row>
    <row r="97" spans="2:48" s="192" customFormat="1" ht="12.75" customHeight="1" x14ac:dyDescent="0.2">
      <c r="B97" s="163" t="s">
        <v>229</v>
      </c>
      <c r="C97" s="592" t="s">
        <v>230</v>
      </c>
      <c r="D97" s="582"/>
      <c r="E97" s="582"/>
      <c r="F97" s="642"/>
      <c r="G97" s="233">
        <f t="shared" si="46"/>
        <v>39441.550520522833</v>
      </c>
      <c r="H97" s="408">
        <f t="shared" si="47"/>
        <v>34448.51</v>
      </c>
      <c r="I97" s="409">
        <f t="shared" si="48"/>
        <v>0</v>
      </c>
      <c r="J97" s="409">
        <f t="shared" si="49"/>
        <v>0</v>
      </c>
      <c r="K97" s="409">
        <f t="shared" si="50"/>
        <v>0</v>
      </c>
      <c r="L97" s="410">
        <f t="shared" si="51"/>
        <v>0</v>
      </c>
      <c r="M97" s="410">
        <f t="shared" si="52"/>
        <v>2556.52</v>
      </c>
      <c r="N97" s="410">
        <f t="shared" si="53"/>
        <v>0</v>
      </c>
      <c r="O97" s="410">
        <f t="shared" si="54"/>
        <v>0</v>
      </c>
      <c r="P97" s="410">
        <f t="shared" si="55"/>
        <v>35.28</v>
      </c>
      <c r="Q97" s="410">
        <f t="shared" si="56"/>
        <v>714.67</v>
      </c>
      <c r="R97" s="410">
        <f t="shared" si="57"/>
        <v>0</v>
      </c>
      <c r="S97" s="410">
        <f t="shared" si="58"/>
        <v>189.12</v>
      </c>
      <c r="T97" s="410">
        <f t="shared" si="59"/>
        <v>0</v>
      </c>
      <c r="U97" s="410">
        <f t="shared" si="60"/>
        <v>0</v>
      </c>
      <c r="V97" s="410">
        <f t="shared" si="61"/>
        <v>11.46</v>
      </c>
      <c r="W97" s="410">
        <f t="shared" si="62"/>
        <v>0</v>
      </c>
      <c r="X97" s="410">
        <f t="shared" si="63"/>
        <v>0</v>
      </c>
      <c r="Y97" s="410">
        <f t="shared" si="64"/>
        <v>0</v>
      </c>
      <c r="Z97" s="410">
        <f>'Priedas 10'!$AC$101</f>
        <v>0</v>
      </c>
      <c r="AA97" s="410">
        <f>SUM('Priedas 6'!$AA$96,'Priedas 8'!$AA$96,'Priedas 11'!$AA$97)</f>
        <v>0</v>
      </c>
      <c r="AB97" s="410">
        <f>SUM('Priedas 6'!$AB$96,'Priedas 8'!$AB$96,'Priedas 11'!$AB$97)</f>
        <v>8.7936410449398848E-3</v>
      </c>
      <c r="AC97" s="410">
        <f>'Priedas 10'!$AF$101</f>
        <v>0</v>
      </c>
      <c r="AD97" s="410">
        <f>SUM('Priedas 6'!$AD$96,'Priedas 8'!$AD$96,'Priedas 11'!$AD$97)</f>
        <v>1485.981726881794</v>
      </c>
      <c r="AE97" s="418">
        <v>34448.51</v>
      </c>
      <c r="AF97" s="414"/>
      <c r="AG97" s="414"/>
      <c r="AH97" s="414"/>
      <c r="AI97" s="412"/>
      <c r="AJ97" s="419">
        <v>2556.52</v>
      </c>
      <c r="AK97" s="412"/>
      <c r="AL97" s="412"/>
      <c r="AM97" s="419">
        <v>35.28</v>
      </c>
      <c r="AN97" s="419">
        <v>714.67</v>
      </c>
      <c r="AO97" s="412"/>
      <c r="AP97" s="419">
        <v>189.12</v>
      </c>
      <c r="AQ97" s="412"/>
      <c r="AR97" s="412"/>
      <c r="AS97" s="419">
        <v>11.46</v>
      </c>
      <c r="AT97" s="412"/>
      <c r="AU97" s="412"/>
      <c r="AV97" s="415"/>
    </row>
    <row r="98" spans="2:48" s="192" customFormat="1" ht="12.75" customHeight="1" x14ac:dyDescent="0.2">
      <c r="B98" s="163" t="s">
        <v>231</v>
      </c>
      <c r="C98" s="592" t="s">
        <v>232</v>
      </c>
      <c r="D98" s="582"/>
      <c r="E98" s="582"/>
      <c r="F98" s="642"/>
      <c r="G98" s="233">
        <f t="shared" si="46"/>
        <v>0</v>
      </c>
      <c r="H98" s="408">
        <f t="shared" si="47"/>
        <v>0</v>
      </c>
      <c r="I98" s="409">
        <f t="shared" si="48"/>
        <v>0</v>
      </c>
      <c r="J98" s="409">
        <f t="shared" si="49"/>
        <v>0</v>
      </c>
      <c r="K98" s="409">
        <f t="shared" si="50"/>
        <v>0</v>
      </c>
      <c r="L98" s="410">
        <f t="shared" si="51"/>
        <v>0</v>
      </c>
      <c r="M98" s="410">
        <f t="shared" si="52"/>
        <v>0</v>
      </c>
      <c r="N98" s="410">
        <f t="shared" si="53"/>
        <v>0</v>
      </c>
      <c r="O98" s="410">
        <f t="shared" si="54"/>
        <v>0</v>
      </c>
      <c r="P98" s="410">
        <f t="shared" si="55"/>
        <v>0</v>
      </c>
      <c r="Q98" s="410">
        <f t="shared" si="56"/>
        <v>0</v>
      </c>
      <c r="R98" s="410">
        <f t="shared" si="57"/>
        <v>0</v>
      </c>
      <c r="S98" s="410">
        <f t="shared" si="58"/>
        <v>0</v>
      </c>
      <c r="T98" s="410">
        <f t="shared" si="59"/>
        <v>0</v>
      </c>
      <c r="U98" s="410">
        <f t="shared" si="60"/>
        <v>0</v>
      </c>
      <c r="V98" s="410">
        <f t="shared" si="61"/>
        <v>0</v>
      </c>
      <c r="W98" s="410">
        <f t="shared" si="62"/>
        <v>0</v>
      </c>
      <c r="X98" s="410">
        <f t="shared" si="63"/>
        <v>0</v>
      </c>
      <c r="Y98" s="410">
        <f t="shared" si="64"/>
        <v>0</v>
      </c>
      <c r="Z98" s="410">
        <f>'Priedas 10'!$AC$102</f>
        <v>0</v>
      </c>
      <c r="AA98" s="410">
        <f>SUM('Priedas 6'!$AA$97,'Priedas 8'!$AA$97,'Priedas 11'!$AA$98)</f>
        <v>0</v>
      </c>
      <c r="AB98" s="410">
        <f>SUM('Priedas 6'!$AB$97,'Priedas 8'!$AB$97,'Priedas 11'!$AB$98)</f>
        <v>0</v>
      </c>
      <c r="AC98" s="410">
        <f>'Priedas 10'!$AF$102</f>
        <v>0</v>
      </c>
      <c r="AD98" s="410">
        <f>SUM('Priedas 6'!$AD$97,'Priedas 8'!$AD$97,'Priedas 11'!$AD$98)</f>
        <v>0</v>
      </c>
      <c r="AE98" s="413"/>
      <c r="AF98" s="414"/>
      <c r="AG98" s="414"/>
      <c r="AH98" s="414"/>
      <c r="AI98" s="412"/>
      <c r="AJ98" s="412"/>
      <c r="AK98" s="412"/>
      <c r="AL98" s="412"/>
      <c r="AM98" s="412"/>
      <c r="AN98" s="412"/>
      <c r="AO98" s="412"/>
      <c r="AP98" s="412"/>
      <c r="AQ98" s="412"/>
      <c r="AR98" s="412"/>
      <c r="AS98" s="412"/>
      <c r="AT98" s="412"/>
      <c r="AU98" s="412"/>
      <c r="AV98" s="415"/>
    </row>
    <row r="99" spans="2:48" s="192" customFormat="1" ht="27" customHeight="1" x14ac:dyDescent="0.2">
      <c r="B99" s="210" t="s">
        <v>233</v>
      </c>
      <c r="C99" s="582" t="s">
        <v>234</v>
      </c>
      <c r="D99" s="582"/>
      <c r="E99" s="582"/>
      <c r="F99" s="583"/>
      <c r="G99" s="233">
        <f t="shared" si="46"/>
        <v>1609</v>
      </c>
      <c r="H99" s="408">
        <f t="shared" si="47"/>
        <v>660</v>
      </c>
      <c r="I99" s="409">
        <f t="shared" si="48"/>
        <v>0</v>
      </c>
      <c r="J99" s="409">
        <f t="shared" si="49"/>
        <v>0</v>
      </c>
      <c r="K99" s="409">
        <f t="shared" si="50"/>
        <v>0</v>
      </c>
      <c r="L99" s="410">
        <f t="shared" si="51"/>
        <v>0</v>
      </c>
      <c r="M99" s="410">
        <f t="shared" si="52"/>
        <v>949</v>
      </c>
      <c r="N99" s="410">
        <f t="shared" si="53"/>
        <v>0</v>
      </c>
      <c r="O99" s="410">
        <f t="shared" si="54"/>
        <v>0</v>
      </c>
      <c r="P99" s="410">
        <f t="shared" si="55"/>
        <v>0</v>
      </c>
      <c r="Q99" s="410">
        <f t="shared" si="56"/>
        <v>0</v>
      </c>
      <c r="R99" s="410">
        <f t="shared" si="57"/>
        <v>0</v>
      </c>
      <c r="S99" s="410">
        <f t="shared" si="58"/>
        <v>0</v>
      </c>
      <c r="T99" s="410">
        <f t="shared" si="59"/>
        <v>0</v>
      </c>
      <c r="U99" s="410">
        <f t="shared" si="60"/>
        <v>0</v>
      </c>
      <c r="V99" s="410">
        <f t="shared" si="61"/>
        <v>0</v>
      </c>
      <c r="W99" s="410">
        <f t="shared" si="62"/>
        <v>0</v>
      </c>
      <c r="X99" s="410">
        <f t="shared" si="63"/>
        <v>0</v>
      </c>
      <c r="Y99" s="410">
        <f t="shared" si="64"/>
        <v>0</v>
      </c>
      <c r="Z99" s="410">
        <f>'Priedas 10'!$AC$103</f>
        <v>0</v>
      </c>
      <c r="AA99" s="410">
        <f>SUM('Priedas 6'!$AA$98,'Priedas 8'!$AA$98,'Priedas 11'!$AA$99)</f>
        <v>0</v>
      </c>
      <c r="AB99" s="410">
        <f>SUM('Priedas 6'!$AB$98,'Priedas 8'!$AB$98,'Priedas 11'!$AB$99)</f>
        <v>0</v>
      </c>
      <c r="AC99" s="410">
        <f>'Priedas 10'!$AF$103</f>
        <v>0</v>
      </c>
      <c r="AD99" s="410">
        <f>SUM('Priedas 6'!$AD$98,'Priedas 8'!$AD$98,'Priedas 11'!$AD$99)</f>
        <v>0</v>
      </c>
      <c r="AE99" s="418">
        <v>660</v>
      </c>
      <c r="AF99" s="414"/>
      <c r="AG99" s="414"/>
      <c r="AH99" s="414"/>
      <c r="AI99" s="412"/>
      <c r="AJ99" s="419">
        <v>949</v>
      </c>
      <c r="AK99" s="412"/>
      <c r="AL99" s="412"/>
      <c r="AM99" s="412"/>
      <c r="AN99" s="412"/>
      <c r="AO99" s="412"/>
      <c r="AP99" s="412"/>
      <c r="AQ99" s="412"/>
      <c r="AR99" s="412"/>
      <c r="AS99" s="412"/>
      <c r="AT99" s="412"/>
      <c r="AU99" s="412"/>
      <c r="AV99" s="415"/>
    </row>
    <row r="100" spans="2:48" s="192" customFormat="1" ht="12.75" customHeight="1" x14ac:dyDescent="0.2">
      <c r="B100" s="210" t="s">
        <v>235</v>
      </c>
      <c r="C100" s="582" t="s">
        <v>101</v>
      </c>
      <c r="D100" s="582"/>
      <c r="E100" s="582"/>
      <c r="F100" s="583"/>
      <c r="G100" s="233">
        <f t="shared" si="46"/>
        <v>0</v>
      </c>
      <c r="H100" s="408">
        <f t="shared" si="47"/>
        <v>0</v>
      </c>
      <c r="I100" s="409">
        <f t="shared" si="48"/>
        <v>0</v>
      </c>
      <c r="J100" s="409">
        <f t="shared" si="49"/>
        <v>0</v>
      </c>
      <c r="K100" s="409">
        <f t="shared" si="50"/>
        <v>0</v>
      </c>
      <c r="L100" s="410">
        <f t="shared" si="51"/>
        <v>0</v>
      </c>
      <c r="M100" s="410">
        <f t="shared" si="52"/>
        <v>0</v>
      </c>
      <c r="N100" s="410">
        <f t="shared" si="53"/>
        <v>0</v>
      </c>
      <c r="O100" s="410">
        <f t="shared" si="54"/>
        <v>0</v>
      </c>
      <c r="P100" s="410">
        <f t="shared" si="55"/>
        <v>0</v>
      </c>
      <c r="Q100" s="410">
        <f t="shared" si="56"/>
        <v>0</v>
      </c>
      <c r="R100" s="410">
        <f t="shared" si="57"/>
        <v>0</v>
      </c>
      <c r="S100" s="410">
        <f t="shared" si="58"/>
        <v>0</v>
      </c>
      <c r="T100" s="410">
        <f t="shared" si="59"/>
        <v>0</v>
      </c>
      <c r="U100" s="410">
        <f t="shared" si="60"/>
        <v>0</v>
      </c>
      <c r="V100" s="410">
        <f t="shared" si="61"/>
        <v>0</v>
      </c>
      <c r="W100" s="410">
        <f t="shared" si="62"/>
        <v>0</v>
      </c>
      <c r="X100" s="410">
        <f t="shared" si="63"/>
        <v>0</v>
      </c>
      <c r="Y100" s="410">
        <f t="shared" si="64"/>
        <v>0</v>
      </c>
      <c r="Z100" s="410">
        <f>'Priedas 10'!$AC$104</f>
        <v>0</v>
      </c>
      <c r="AA100" s="410">
        <f>SUM('Priedas 6'!$AA$99,'Priedas 8'!$AA$99,'Priedas 11'!$AA$100)</f>
        <v>0</v>
      </c>
      <c r="AB100" s="410">
        <f>SUM('Priedas 6'!$AB$99,'Priedas 8'!$AB$99,'Priedas 11'!$AB$100)</f>
        <v>0</v>
      </c>
      <c r="AC100" s="410">
        <f>'Priedas 10'!$AF$104</f>
        <v>0</v>
      </c>
      <c r="AD100" s="410">
        <f>SUM('Priedas 6'!$AD$99,'Priedas 8'!$AD$99,'Priedas 11'!$AD$100)</f>
        <v>0</v>
      </c>
      <c r="AE100" s="413"/>
      <c r="AF100" s="414"/>
      <c r="AG100" s="414"/>
      <c r="AH100" s="414"/>
      <c r="AI100" s="412"/>
      <c r="AJ100" s="412"/>
      <c r="AK100" s="412"/>
      <c r="AL100" s="412"/>
      <c r="AM100" s="412"/>
      <c r="AN100" s="412"/>
      <c r="AO100" s="412"/>
      <c r="AP100" s="412"/>
      <c r="AQ100" s="412"/>
      <c r="AR100" s="412"/>
      <c r="AS100" s="412"/>
      <c r="AT100" s="412"/>
      <c r="AU100" s="412"/>
      <c r="AV100" s="415"/>
    </row>
    <row r="101" spans="2:48" s="192" customFormat="1" ht="12.75" customHeight="1" x14ac:dyDescent="0.2">
      <c r="B101" s="210" t="s">
        <v>236</v>
      </c>
      <c r="C101" s="582" t="s">
        <v>101</v>
      </c>
      <c r="D101" s="582"/>
      <c r="E101" s="582"/>
      <c r="F101" s="583"/>
      <c r="G101" s="233">
        <f t="shared" si="46"/>
        <v>0</v>
      </c>
      <c r="H101" s="408">
        <f t="shared" si="47"/>
        <v>0</v>
      </c>
      <c r="I101" s="409">
        <f t="shared" si="48"/>
        <v>0</v>
      </c>
      <c r="J101" s="409">
        <f t="shared" si="49"/>
        <v>0</v>
      </c>
      <c r="K101" s="409">
        <f t="shared" si="50"/>
        <v>0</v>
      </c>
      <c r="L101" s="410">
        <f t="shared" si="51"/>
        <v>0</v>
      </c>
      <c r="M101" s="410">
        <f t="shared" si="52"/>
        <v>0</v>
      </c>
      <c r="N101" s="410">
        <f t="shared" si="53"/>
        <v>0</v>
      </c>
      <c r="O101" s="410">
        <f t="shared" si="54"/>
        <v>0</v>
      </c>
      <c r="P101" s="410">
        <f t="shared" si="55"/>
        <v>0</v>
      </c>
      <c r="Q101" s="410">
        <f t="shared" si="56"/>
        <v>0</v>
      </c>
      <c r="R101" s="410">
        <f t="shared" si="57"/>
        <v>0</v>
      </c>
      <c r="S101" s="410">
        <f t="shared" si="58"/>
        <v>0</v>
      </c>
      <c r="T101" s="410">
        <f t="shared" si="59"/>
        <v>0</v>
      </c>
      <c r="U101" s="410">
        <f t="shared" si="60"/>
        <v>0</v>
      </c>
      <c r="V101" s="410">
        <f t="shared" si="61"/>
        <v>0</v>
      </c>
      <c r="W101" s="410">
        <f t="shared" si="62"/>
        <v>0</v>
      </c>
      <c r="X101" s="410">
        <f t="shared" si="63"/>
        <v>0</v>
      </c>
      <c r="Y101" s="410">
        <f t="shared" si="64"/>
        <v>0</v>
      </c>
      <c r="Z101" s="410">
        <f>'Priedas 10'!$AC$105</f>
        <v>0</v>
      </c>
      <c r="AA101" s="410">
        <f>SUM('Priedas 6'!$AA$100,'Priedas 8'!$AA$100,'Priedas 11'!$AA$101)</f>
        <v>0</v>
      </c>
      <c r="AB101" s="410">
        <f>SUM('Priedas 6'!$AB$100,'Priedas 8'!$AB$100,'Priedas 11'!$AB$101)</f>
        <v>0</v>
      </c>
      <c r="AC101" s="410">
        <f>'Priedas 10'!$AF$105</f>
        <v>0</v>
      </c>
      <c r="AD101" s="410">
        <f>SUM('Priedas 6'!$AD$100,'Priedas 8'!$AD$100,'Priedas 11'!$AD$101)</f>
        <v>0</v>
      </c>
      <c r="AE101" s="413"/>
      <c r="AF101" s="414"/>
      <c r="AG101" s="414"/>
      <c r="AH101" s="414"/>
      <c r="AI101" s="412"/>
      <c r="AJ101" s="412"/>
      <c r="AK101" s="412"/>
      <c r="AL101" s="412"/>
      <c r="AM101" s="412"/>
      <c r="AN101" s="412"/>
      <c r="AO101" s="412"/>
      <c r="AP101" s="412"/>
      <c r="AQ101" s="412"/>
      <c r="AR101" s="412"/>
      <c r="AS101" s="412"/>
      <c r="AT101" s="412"/>
      <c r="AU101" s="412"/>
      <c r="AV101" s="415"/>
    </row>
    <row r="102" spans="2:48" s="192" customFormat="1" ht="12.75" customHeight="1" x14ac:dyDescent="0.2">
      <c r="B102" s="210" t="s">
        <v>237</v>
      </c>
      <c r="C102" s="582" t="s">
        <v>101</v>
      </c>
      <c r="D102" s="582"/>
      <c r="E102" s="582"/>
      <c r="F102" s="583"/>
      <c r="G102" s="233">
        <f t="shared" si="46"/>
        <v>0</v>
      </c>
      <c r="H102" s="408">
        <f t="shared" si="47"/>
        <v>0</v>
      </c>
      <c r="I102" s="409">
        <f t="shared" si="48"/>
        <v>0</v>
      </c>
      <c r="J102" s="409">
        <f t="shared" si="49"/>
        <v>0</v>
      </c>
      <c r="K102" s="409">
        <f t="shared" si="50"/>
        <v>0</v>
      </c>
      <c r="L102" s="410">
        <f t="shared" si="51"/>
        <v>0</v>
      </c>
      <c r="M102" s="410">
        <f t="shared" si="52"/>
        <v>0</v>
      </c>
      <c r="N102" s="410">
        <f t="shared" si="53"/>
        <v>0</v>
      </c>
      <c r="O102" s="410">
        <f t="shared" si="54"/>
        <v>0</v>
      </c>
      <c r="P102" s="410">
        <f t="shared" si="55"/>
        <v>0</v>
      </c>
      <c r="Q102" s="410">
        <f t="shared" si="56"/>
        <v>0</v>
      </c>
      <c r="R102" s="410">
        <f t="shared" si="57"/>
        <v>0</v>
      </c>
      <c r="S102" s="410">
        <f t="shared" si="58"/>
        <v>0</v>
      </c>
      <c r="T102" s="410">
        <f t="shared" si="59"/>
        <v>0</v>
      </c>
      <c r="U102" s="410">
        <f t="shared" si="60"/>
        <v>0</v>
      </c>
      <c r="V102" s="410">
        <f t="shared" si="61"/>
        <v>0</v>
      </c>
      <c r="W102" s="410">
        <f t="shared" si="62"/>
        <v>0</v>
      </c>
      <c r="X102" s="410">
        <f t="shared" si="63"/>
        <v>0</v>
      </c>
      <c r="Y102" s="410">
        <f t="shared" si="64"/>
        <v>0</v>
      </c>
      <c r="Z102" s="410">
        <f>'Priedas 10'!$AC$106</f>
        <v>0</v>
      </c>
      <c r="AA102" s="410">
        <f>SUM('Priedas 6'!$AA$101,'Priedas 8'!$AA$101,'Priedas 11'!$AA$102)</f>
        <v>0</v>
      </c>
      <c r="AB102" s="410">
        <f>SUM('Priedas 6'!$AB$101,'Priedas 8'!$AB$101,'Priedas 11'!$AB$102)</f>
        <v>0</v>
      </c>
      <c r="AC102" s="410">
        <f>'Priedas 10'!$AF$106</f>
        <v>0</v>
      </c>
      <c r="AD102" s="410">
        <f>SUM('Priedas 6'!$AD$101,'Priedas 8'!$AD$101,'Priedas 11'!$AD$102)</f>
        <v>0</v>
      </c>
      <c r="AE102" s="413"/>
      <c r="AF102" s="414"/>
      <c r="AG102" s="414"/>
      <c r="AH102" s="414"/>
      <c r="AI102" s="412"/>
      <c r="AJ102" s="412"/>
      <c r="AK102" s="412"/>
      <c r="AL102" s="412"/>
      <c r="AM102" s="412"/>
      <c r="AN102" s="412"/>
      <c r="AO102" s="412"/>
      <c r="AP102" s="412"/>
      <c r="AQ102" s="412"/>
      <c r="AR102" s="412"/>
      <c r="AS102" s="412"/>
      <c r="AT102" s="412"/>
      <c r="AU102" s="412"/>
      <c r="AV102" s="415"/>
    </row>
    <row r="103" spans="2:48" s="192" customFormat="1" ht="12.75" customHeight="1" x14ac:dyDescent="0.2">
      <c r="B103" s="210" t="s">
        <v>238</v>
      </c>
      <c r="C103" s="582" t="s">
        <v>101</v>
      </c>
      <c r="D103" s="582"/>
      <c r="E103" s="582"/>
      <c r="F103" s="583"/>
      <c r="G103" s="233">
        <f t="shared" si="46"/>
        <v>0</v>
      </c>
      <c r="H103" s="408">
        <f t="shared" si="47"/>
        <v>0</v>
      </c>
      <c r="I103" s="409">
        <f t="shared" si="48"/>
        <v>0</v>
      </c>
      <c r="J103" s="409">
        <f t="shared" si="49"/>
        <v>0</v>
      </c>
      <c r="K103" s="409">
        <f t="shared" si="50"/>
        <v>0</v>
      </c>
      <c r="L103" s="410">
        <f t="shared" si="51"/>
        <v>0</v>
      </c>
      <c r="M103" s="410">
        <f t="shared" si="52"/>
        <v>0</v>
      </c>
      <c r="N103" s="410">
        <f t="shared" si="53"/>
        <v>0</v>
      </c>
      <c r="O103" s="410">
        <f t="shared" si="54"/>
        <v>0</v>
      </c>
      <c r="P103" s="410">
        <f t="shared" si="55"/>
        <v>0</v>
      </c>
      <c r="Q103" s="410">
        <f t="shared" si="56"/>
        <v>0</v>
      </c>
      <c r="R103" s="410">
        <f t="shared" si="57"/>
        <v>0</v>
      </c>
      <c r="S103" s="410">
        <f t="shared" si="58"/>
        <v>0</v>
      </c>
      <c r="T103" s="410">
        <f t="shared" si="59"/>
        <v>0</v>
      </c>
      <c r="U103" s="410">
        <f t="shared" si="60"/>
        <v>0</v>
      </c>
      <c r="V103" s="410">
        <f t="shared" si="61"/>
        <v>0</v>
      </c>
      <c r="W103" s="410">
        <f t="shared" si="62"/>
        <v>0</v>
      </c>
      <c r="X103" s="410">
        <f t="shared" si="63"/>
        <v>0</v>
      </c>
      <c r="Y103" s="410">
        <f t="shared" si="64"/>
        <v>0</v>
      </c>
      <c r="Z103" s="410">
        <f>'Priedas 10'!$AC$107</f>
        <v>0</v>
      </c>
      <c r="AA103" s="410">
        <f>SUM('Priedas 6'!$AA$102,'Priedas 8'!$AA$102,'Priedas 11'!$AA$103)</f>
        <v>0</v>
      </c>
      <c r="AB103" s="410">
        <f>SUM('Priedas 6'!$AB$102,'Priedas 8'!$AB$102,'Priedas 11'!$AB$103)</f>
        <v>0</v>
      </c>
      <c r="AC103" s="410">
        <f>'Priedas 10'!$AF$107</f>
        <v>0</v>
      </c>
      <c r="AD103" s="410">
        <f>SUM('Priedas 6'!$AD$102,'Priedas 8'!$AD$102,'Priedas 11'!$AD$103)</f>
        <v>0</v>
      </c>
      <c r="AE103" s="413"/>
      <c r="AF103" s="414"/>
      <c r="AG103" s="414"/>
      <c r="AH103" s="414"/>
      <c r="AI103" s="412"/>
      <c r="AJ103" s="412"/>
      <c r="AK103" s="412"/>
      <c r="AL103" s="412"/>
      <c r="AM103" s="412"/>
      <c r="AN103" s="412"/>
      <c r="AO103" s="412"/>
      <c r="AP103" s="412"/>
      <c r="AQ103" s="412"/>
      <c r="AR103" s="412"/>
      <c r="AS103" s="412"/>
      <c r="AT103" s="412"/>
      <c r="AU103" s="412"/>
      <c r="AV103" s="415"/>
    </row>
    <row r="104" spans="2:48" s="192" customFormat="1" ht="12.75" customHeight="1" x14ac:dyDescent="0.2">
      <c r="B104" s="210" t="s">
        <v>239</v>
      </c>
      <c r="C104" s="582" t="s">
        <v>101</v>
      </c>
      <c r="D104" s="582"/>
      <c r="E104" s="582"/>
      <c r="F104" s="583"/>
      <c r="G104" s="233">
        <f t="shared" si="46"/>
        <v>0</v>
      </c>
      <c r="H104" s="408">
        <f t="shared" si="47"/>
        <v>0</v>
      </c>
      <c r="I104" s="409">
        <f t="shared" si="48"/>
        <v>0</v>
      </c>
      <c r="J104" s="409">
        <f t="shared" si="49"/>
        <v>0</v>
      </c>
      <c r="K104" s="409">
        <f t="shared" si="50"/>
        <v>0</v>
      </c>
      <c r="L104" s="410">
        <f t="shared" si="51"/>
        <v>0</v>
      </c>
      <c r="M104" s="410">
        <f t="shared" si="52"/>
        <v>0</v>
      </c>
      <c r="N104" s="410">
        <f t="shared" si="53"/>
        <v>0</v>
      </c>
      <c r="O104" s="410">
        <f t="shared" si="54"/>
        <v>0</v>
      </c>
      <c r="P104" s="410">
        <f t="shared" si="55"/>
        <v>0</v>
      </c>
      <c r="Q104" s="410">
        <f t="shared" si="56"/>
        <v>0</v>
      </c>
      <c r="R104" s="410">
        <f t="shared" si="57"/>
        <v>0</v>
      </c>
      <c r="S104" s="410">
        <f t="shared" si="58"/>
        <v>0</v>
      </c>
      <c r="T104" s="410">
        <f t="shared" si="59"/>
        <v>0</v>
      </c>
      <c r="U104" s="410">
        <f t="shared" si="60"/>
        <v>0</v>
      </c>
      <c r="V104" s="410">
        <f t="shared" si="61"/>
        <v>0</v>
      </c>
      <c r="W104" s="410">
        <f t="shared" si="62"/>
        <v>0</v>
      </c>
      <c r="X104" s="410">
        <f t="shared" si="63"/>
        <v>0</v>
      </c>
      <c r="Y104" s="410">
        <f t="shared" si="64"/>
        <v>0</v>
      </c>
      <c r="Z104" s="410">
        <f>'Priedas 10'!$AC$108</f>
        <v>0</v>
      </c>
      <c r="AA104" s="410">
        <f>SUM('Priedas 6'!$AA$103,'Priedas 8'!$AA$103,'Priedas 11'!$AA$104)</f>
        <v>0</v>
      </c>
      <c r="AB104" s="410">
        <f>SUM('Priedas 6'!$AB$103,'Priedas 8'!$AB$103,'Priedas 11'!$AB$104)</f>
        <v>0</v>
      </c>
      <c r="AC104" s="410">
        <f>'Priedas 10'!$AF$108</f>
        <v>0</v>
      </c>
      <c r="AD104" s="410">
        <f>SUM('Priedas 6'!$AD$103,'Priedas 8'!$AD$103,'Priedas 11'!$AD$104)</f>
        <v>0</v>
      </c>
      <c r="AE104" s="413"/>
      <c r="AF104" s="414"/>
      <c r="AG104" s="414"/>
      <c r="AH104" s="414"/>
      <c r="AI104" s="412"/>
      <c r="AJ104" s="412"/>
      <c r="AK104" s="412"/>
      <c r="AL104" s="412"/>
      <c r="AM104" s="412"/>
      <c r="AN104" s="412"/>
      <c r="AO104" s="412"/>
      <c r="AP104" s="412"/>
      <c r="AQ104" s="412"/>
      <c r="AR104" s="412"/>
      <c r="AS104" s="412"/>
      <c r="AT104" s="412"/>
      <c r="AU104" s="412"/>
      <c r="AV104" s="415"/>
    </row>
    <row r="105" spans="2:48" s="192" customFormat="1" ht="12.75" customHeight="1" x14ac:dyDescent="0.2">
      <c r="B105" s="155" t="s">
        <v>240</v>
      </c>
      <c r="C105" s="589" t="s">
        <v>241</v>
      </c>
      <c r="D105" s="590"/>
      <c r="E105" s="590"/>
      <c r="F105" s="711"/>
      <c r="G105" s="233">
        <f t="shared" ref="G105:AD105" si="65">SUM(G106:G117)</f>
        <v>1020962.9207918325</v>
      </c>
      <c r="H105" s="227">
        <f t="shared" si="65"/>
        <v>734683.75000000023</v>
      </c>
      <c r="I105" s="179">
        <f t="shared" si="65"/>
        <v>0</v>
      </c>
      <c r="J105" s="179">
        <f t="shared" si="65"/>
        <v>0</v>
      </c>
      <c r="K105" s="179">
        <f t="shared" si="65"/>
        <v>0</v>
      </c>
      <c r="L105" s="183">
        <f t="shared" si="65"/>
        <v>0</v>
      </c>
      <c r="M105" s="183">
        <f t="shared" si="65"/>
        <v>103482.79</v>
      </c>
      <c r="N105" s="183">
        <f t="shared" si="65"/>
        <v>0</v>
      </c>
      <c r="O105" s="183">
        <f t="shared" si="65"/>
        <v>0</v>
      </c>
      <c r="P105" s="183">
        <f t="shared" si="65"/>
        <v>31015.970000000005</v>
      </c>
      <c r="Q105" s="183">
        <f t="shared" si="65"/>
        <v>19714.38</v>
      </c>
      <c r="R105" s="183">
        <f t="shared" si="65"/>
        <v>0</v>
      </c>
      <c r="S105" s="183">
        <f t="shared" si="65"/>
        <v>40746.369999999995</v>
      </c>
      <c r="T105" s="183">
        <f t="shared" si="65"/>
        <v>0</v>
      </c>
      <c r="U105" s="183">
        <f t="shared" si="65"/>
        <v>0</v>
      </c>
      <c r="V105" s="183">
        <f t="shared" si="65"/>
        <v>14138.4</v>
      </c>
      <c r="W105" s="183">
        <f t="shared" si="65"/>
        <v>0</v>
      </c>
      <c r="X105" s="183">
        <f t="shared" si="65"/>
        <v>0</v>
      </c>
      <c r="Y105" s="183">
        <f t="shared" si="65"/>
        <v>0</v>
      </c>
      <c r="Z105" s="183">
        <f t="shared" si="65"/>
        <v>0</v>
      </c>
      <c r="AA105" s="183">
        <f t="shared" si="65"/>
        <v>0</v>
      </c>
      <c r="AB105" s="183">
        <f t="shared" si="65"/>
        <v>1.4052692495108148</v>
      </c>
      <c r="AC105" s="183">
        <f t="shared" si="65"/>
        <v>0</v>
      </c>
      <c r="AD105" s="183">
        <f t="shared" si="65"/>
        <v>77179.855522582875</v>
      </c>
      <c r="AE105" s="441">
        <v>734683.75</v>
      </c>
      <c r="AF105" s="179">
        <f>SUM(AF106:AF117)</f>
        <v>0</v>
      </c>
      <c r="AG105" s="179">
        <f>SUM(AG106:AG117)</f>
        <v>0</v>
      </c>
      <c r="AH105" s="179">
        <f>SUM(AH106:AH117)</f>
        <v>0</v>
      </c>
      <c r="AI105" s="183">
        <f>SUM(AI106:AI117)</f>
        <v>0</v>
      </c>
      <c r="AJ105" s="178">
        <v>103482.79</v>
      </c>
      <c r="AK105" s="183">
        <f>SUM(AK106:AK117)</f>
        <v>0</v>
      </c>
      <c r="AL105" s="183">
        <f>SUM(AL106:AL117)</f>
        <v>0</v>
      </c>
      <c r="AM105" s="178">
        <v>31015.97</v>
      </c>
      <c r="AN105" s="178">
        <v>19714.38</v>
      </c>
      <c r="AO105" s="183">
        <f>SUM(AO106:AO117)</f>
        <v>0</v>
      </c>
      <c r="AP105" s="178">
        <v>40746.370000000003</v>
      </c>
      <c r="AQ105" s="183">
        <f>SUM(AQ106:AQ117)</f>
        <v>0</v>
      </c>
      <c r="AR105" s="183">
        <f>SUM(AR106:AR117)</f>
        <v>0</v>
      </c>
      <c r="AS105" s="178">
        <v>14138.4</v>
      </c>
      <c r="AT105" s="183">
        <f>SUM(AT106:AT117)</f>
        <v>0</v>
      </c>
      <c r="AU105" s="183">
        <f>SUM(AU106:AU117)</f>
        <v>0</v>
      </c>
      <c r="AV105" s="228">
        <f>SUM(AV106:AV117)</f>
        <v>0</v>
      </c>
    </row>
    <row r="106" spans="2:48" s="192" customFormat="1" ht="34.5" customHeight="1" x14ac:dyDescent="0.2">
      <c r="B106" s="163" t="s">
        <v>242</v>
      </c>
      <c r="C106" s="592" t="s">
        <v>243</v>
      </c>
      <c r="D106" s="582"/>
      <c r="E106" s="582"/>
      <c r="F106" s="642"/>
      <c r="G106" s="233">
        <f t="shared" ref="G106:G117" si="66">SUM(H106:AD106)</f>
        <v>790546.53999999992</v>
      </c>
      <c r="H106" s="408">
        <f t="shared" ref="H106:H117" si="67">SUM(AE106)</f>
        <v>569008.42000000004</v>
      </c>
      <c r="I106" s="409">
        <f t="shared" ref="I106:I117" si="68">SUM(AF106)</f>
        <v>0</v>
      </c>
      <c r="J106" s="409">
        <f t="shared" ref="J106:J117" si="69">SUM(AG106)</f>
        <v>0</v>
      </c>
      <c r="K106" s="409">
        <f t="shared" ref="K106:K117" si="70">SUM(AH106)</f>
        <v>0</v>
      </c>
      <c r="L106" s="410">
        <f t="shared" ref="L106:L117" si="71">SUM(AI106)</f>
        <v>0</v>
      </c>
      <c r="M106" s="410">
        <f t="shared" ref="M106:M117" si="72">SUM(AJ106)</f>
        <v>69806.36</v>
      </c>
      <c r="N106" s="410">
        <f t="shared" ref="N106:N117" si="73">SUM(AK106)</f>
        <v>0</v>
      </c>
      <c r="O106" s="410">
        <f t="shared" ref="O106:O117" si="74">SUM(AL106)</f>
        <v>0</v>
      </c>
      <c r="P106" s="410">
        <f t="shared" ref="P106:P117" si="75">SUM(AM106)</f>
        <v>25092</v>
      </c>
      <c r="Q106" s="410">
        <f t="shared" ref="Q106:Q117" si="76">SUM(AN106)</f>
        <v>16207.75</v>
      </c>
      <c r="R106" s="410">
        <f t="shared" ref="R106:R117" si="77">SUM(AO106)</f>
        <v>0</v>
      </c>
      <c r="S106" s="410">
        <f t="shared" ref="S106:S117" si="78">SUM(AP106)</f>
        <v>32127.48</v>
      </c>
      <c r="T106" s="410">
        <f t="shared" ref="T106:T117" si="79">SUM(AQ106)</f>
        <v>0</v>
      </c>
      <c r="U106" s="410">
        <f t="shared" ref="U106:U117" si="80">SUM(AR106)</f>
        <v>0</v>
      </c>
      <c r="V106" s="410">
        <f t="shared" ref="V106:V117" si="81">SUM(AS106)</f>
        <v>11638.07</v>
      </c>
      <c r="W106" s="410">
        <f t="shared" ref="W106:W117" si="82">SUM(AT106)</f>
        <v>0</v>
      </c>
      <c r="X106" s="410">
        <f t="shared" ref="X106:X117" si="83">SUM(AU106)</f>
        <v>0</v>
      </c>
      <c r="Y106" s="410">
        <f t="shared" ref="Y106:Y117" si="84">SUM(AV106)</f>
        <v>0</v>
      </c>
      <c r="Z106" s="410">
        <f>'Priedas 10'!$AC$110</f>
        <v>0</v>
      </c>
      <c r="AA106" s="410">
        <f>SUM('Priedas 6'!$AA$105,'Priedas 8'!$AA$105,'Priedas 11'!$AA$106)</f>
        <v>0</v>
      </c>
      <c r="AB106" s="410">
        <f>SUM('Priedas 6'!$AB$105,'Priedas 8'!$AB$105,'Priedas 11'!$AB$106)</f>
        <v>0</v>
      </c>
      <c r="AC106" s="410">
        <f>'Priedas 10'!$AF$110</f>
        <v>0</v>
      </c>
      <c r="AD106" s="410">
        <f>SUM('Priedas 6'!$AD$105,'Priedas 8'!$AD$105,'Priedas 11'!$AD$106)</f>
        <v>66666.460000000006</v>
      </c>
      <c r="AE106" s="418">
        <v>569008.42000000004</v>
      </c>
      <c r="AF106" s="414"/>
      <c r="AG106" s="414"/>
      <c r="AH106" s="414"/>
      <c r="AI106" s="412"/>
      <c r="AJ106" s="419">
        <v>69806.36</v>
      </c>
      <c r="AK106" s="412"/>
      <c r="AL106" s="412"/>
      <c r="AM106" s="419">
        <v>25092</v>
      </c>
      <c r="AN106" s="419">
        <v>16207.75</v>
      </c>
      <c r="AO106" s="412"/>
      <c r="AP106" s="419">
        <v>32127.48</v>
      </c>
      <c r="AQ106" s="412"/>
      <c r="AR106" s="412"/>
      <c r="AS106" s="419">
        <v>11638.07</v>
      </c>
      <c r="AT106" s="412"/>
      <c r="AU106" s="412"/>
      <c r="AV106" s="415"/>
    </row>
    <row r="107" spans="2:48" s="192" customFormat="1" ht="12.75" customHeight="1" x14ac:dyDescent="0.2">
      <c r="B107" s="163" t="s">
        <v>244</v>
      </c>
      <c r="C107" s="582" t="s">
        <v>245</v>
      </c>
      <c r="D107" s="582"/>
      <c r="E107" s="582"/>
      <c r="F107" s="583"/>
      <c r="G107" s="233">
        <f t="shared" si="66"/>
        <v>15727.360849443792</v>
      </c>
      <c r="H107" s="408">
        <f t="shared" si="67"/>
        <v>11165.05</v>
      </c>
      <c r="I107" s="409">
        <f t="shared" si="68"/>
        <v>0</v>
      </c>
      <c r="J107" s="409">
        <f t="shared" si="69"/>
        <v>0</v>
      </c>
      <c r="K107" s="409">
        <f t="shared" si="70"/>
        <v>0</v>
      </c>
      <c r="L107" s="410">
        <f t="shared" si="71"/>
        <v>0</v>
      </c>
      <c r="M107" s="410">
        <f t="shared" si="72"/>
        <v>1604.99</v>
      </c>
      <c r="N107" s="410">
        <f t="shared" si="73"/>
        <v>0</v>
      </c>
      <c r="O107" s="410">
        <f t="shared" si="74"/>
        <v>0</v>
      </c>
      <c r="P107" s="410">
        <f t="shared" si="75"/>
        <v>490.79</v>
      </c>
      <c r="Q107" s="410">
        <f t="shared" si="76"/>
        <v>311.75</v>
      </c>
      <c r="R107" s="410">
        <f t="shared" si="77"/>
        <v>0</v>
      </c>
      <c r="S107" s="410">
        <f t="shared" si="78"/>
        <v>632.94000000000005</v>
      </c>
      <c r="T107" s="410">
        <f t="shared" si="79"/>
        <v>0</v>
      </c>
      <c r="U107" s="410">
        <f t="shared" si="80"/>
        <v>0</v>
      </c>
      <c r="V107" s="410">
        <f t="shared" si="81"/>
        <v>238.68</v>
      </c>
      <c r="W107" s="410">
        <f t="shared" si="82"/>
        <v>0</v>
      </c>
      <c r="X107" s="410">
        <f t="shared" si="83"/>
        <v>0</v>
      </c>
      <c r="Y107" s="410">
        <f t="shared" si="84"/>
        <v>0</v>
      </c>
      <c r="Z107" s="410">
        <f>'Priedas 10'!$AC$111</f>
        <v>0</v>
      </c>
      <c r="AA107" s="410">
        <f>SUM('Priedas 6'!$AA$106,'Priedas 8'!$AA$106,'Priedas 11'!$AA$107)</f>
        <v>0</v>
      </c>
      <c r="AB107" s="410">
        <f>SUM('Priedas 6'!$AB$106,'Priedas 8'!$AB$106,'Priedas 11'!$AB$107)</f>
        <v>2.2175500195486572E-2</v>
      </c>
      <c r="AC107" s="410">
        <f>'Priedas 10'!$AF$111</f>
        <v>0</v>
      </c>
      <c r="AD107" s="410">
        <f>SUM('Priedas 6'!$AD$106,'Priedas 8'!$AD$106,'Priedas 11'!$AD$107)</f>
        <v>1283.1386739435961</v>
      </c>
      <c r="AE107" s="418">
        <v>11165.05</v>
      </c>
      <c r="AF107" s="414"/>
      <c r="AG107" s="414"/>
      <c r="AH107" s="414"/>
      <c r="AI107" s="412"/>
      <c r="AJ107" s="419">
        <v>1604.99</v>
      </c>
      <c r="AK107" s="412"/>
      <c r="AL107" s="412"/>
      <c r="AM107" s="419">
        <v>490.79</v>
      </c>
      <c r="AN107" s="419">
        <v>311.75</v>
      </c>
      <c r="AO107" s="412"/>
      <c r="AP107" s="419">
        <v>632.94000000000005</v>
      </c>
      <c r="AQ107" s="412"/>
      <c r="AR107" s="412"/>
      <c r="AS107" s="419">
        <v>238.68</v>
      </c>
      <c r="AT107" s="412"/>
      <c r="AU107" s="412"/>
      <c r="AV107" s="415"/>
    </row>
    <row r="108" spans="2:48" s="192" customFormat="1" ht="12.75" customHeight="1" x14ac:dyDescent="0.2">
      <c r="B108" s="163" t="s">
        <v>246</v>
      </c>
      <c r="C108" s="592" t="s">
        <v>247</v>
      </c>
      <c r="D108" s="582"/>
      <c r="E108" s="582"/>
      <c r="F108" s="642"/>
      <c r="G108" s="233">
        <f t="shared" si="66"/>
        <v>179.14098072471327</v>
      </c>
      <c r="H108" s="408">
        <f t="shared" si="67"/>
        <v>122.39</v>
      </c>
      <c r="I108" s="409">
        <f t="shared" si="68"/>
        <v>0</v>
      </c>
      <c r="J108" s="409">
        <f t="shared" si="69"/>
        <v>0</v>
      </c>
      <c r="K108" s="409">
        <f t="shared" si="70"/>
        <v>0</v>
      </c>
      <c r="L108" s="410">
        <f t="shared" si="71"/>
        <v>0</v>
      </c>
      <c r="M108" s="410">
        <f t="shared" si="72"/>
        <v>26.87</v>
      </c>
      <c r="N108" s="410">
        <f t="shared" si="73"/>
        <v>0</v>
      </c>
      <c r="O108" s="410">
        <f t="shared" si="74"/>
        <v>0</v>
      </c>
      <c r="P108" s="410">
        <f t="shared" si="75"/>
        <v>5.85</v>
      </c>
      <c r="Q108" s="410">
        <f t="shared" si="76"/>
        <v>3.22</v>
      </c>
      <c r="R108" s="410">
        <f t="shared" si="77"/>
        <v>0</v>
      </c>
      <c r="S108" s="410">
        <f t="shared" si="78"/>
        <v>7.97</v>
      </c>
      <c r="T108" s="410">
        <f t="shared" si="79"/>
        <v>0</v>
      </c>
      <c r="U108" s="410">
        <f t="shared" si="80"/>
        <v>0</v>
      </c>
      <c r="V108" s="410">
        <f t="shared" si="81"/>
        <v>3.56</v>
      </c>
      <c r="W108" s="410">
        <f t="shared" si="82"/>
        <v>0</v>
      </c>
      <c r="X108" s="410">
        <f t="shared" si="83"/>
        <v>0</v>
      </c>
      <c r="Y108" s="410">
        <f t="shared" si="84"/>
        <v>0</v>
      </c>
      <c r="Z108" s="410">
        <f>'Priedas 10'!$AC$112</f>
        <v>0</v>
      </c>
      <c r="AA108" s="410">
        <f>SUM('Priedas 6'!$AA$107,'Priedas 8'!$AA$107,'Priedas 11'!$AA$108)</f>
        <v>0</v>
      </c>
      <c r="AB108" s="410">
        <f>SUM('Priedas 6'!$AB$107,'Priedas 8'!$AB$107,'Priedas 11'!$AB$108)</f>
        <v>2.1932925785516841E-4</v>
      </c>
      <c r="AC108" s="410">
        <f>'Priedas 10'!$AF$112</f>
        <v>0</v>
      </c>
      <c r="AD108" s="410">
        <f>SUM('Priedas 6'!$AD$107,'Priedas 8'!$AD$107,'Priedas 11'!$AD$108)</f>
        <v>9.2807613954554551</v>
      </c>
      <c r="AE108" s="418">
        <v>122.39</v>
      </c>
      <c r="AF108" s="414"/>
      <c r="AG108" s="414"/>
      <c r="AH108" s="414"/>
      <c r="AI108" s="412"/>
      <c r="AJ108" s="419">
        <v>26.87</v>
      </c>
      <c r="AK108" s="412"/>
      <c r="AL108" s="412"/>
      <c r="AM108" s="419">
        <v>5.85</v>
      </c>
      <c r="AN108" s="419">
        <v>3.22</v>
      </c>
      <c r="AO108" s="412"/>
      <c r="AP108" s="419">
        <v>7.97</v>
      </c>
      <c r="AQ108" s="412"/>
      <c r="AR108" s="412"/>
      <c r="AS108" s="419">
        <v>3.56</v>
      </c>
      <c r="AT108" s="412"/>
      <c r="AU108" s="412"/>
      <c r="AV108" s="415"/>
    </row>
    <row r="109" spans="2:48" s="192" customFormat="1" ht="12.75" customHeight="1" x14ac:dyDescent="0.2">
      <c r="B109" s="163" t="s">
        <v>248</v>
      </c>
      <c r="C109" s="592" t="s">
        <v>249</v>
      </c>
      <c r="D109" s="582"/>
      <c r="E109" s="582"/>
      <c r="F109" s="642"/>
      <c r="G109" s="233">
        <f t="shared" si="66"/>
        <v>4106.2121926486207</v>
      </c>
      <c r="H109" s="408">
        <f t="shared" si="67"/>
        <v>3416.17</v>
      </c>
      <c r="I109" s="409">
        <f t="shared" si="68"/>
        <v>0</v>
      </c>
      <c r="J109" s="409">
        <f t="shared" si="69"/>
        <v>0</v>
      </c>
      <c r="K109" s="409">
        <f t="shared" si="70"/>
        <v>0</v>
      </c>
      <c r="L109" s="410">
        <f t="shared" si="71"/>
        <v>0</v>
      </c>
      <c r="M109" s="410">
        <f t="shared" si="72"/>
        <v>556.38</v>
      </c>
      <c r="N109" s="410">
        <f t="shared" si="73"/>
        <v>0</v>
      </c>
      <c r="O109" s="410">
        <f t="shared" si="74"/>
        <v>0</v>
      </c>
      <c r="P109" s="410">
        <f t="shared" si="75"/>
        <v>26.4</v>
      </c>
      <c r="Q109" s="410">
        <f t="shared" si="76"/>
        <v>15.47</v>
      </c>
      <c r="R109" s="410">
        <f t="shared" si="77"/>
        <v>0</v>
      </c>
      <c r="S109" s="410">
        <f t="shared" si="78"/>
        <v>34.58</v>
      </c>
      <c r="T109" s="410">
        <f t="shared" si="79"/>
        <v>0</v>
      </c>
      <c r="U109" s="410">
        <f t="shared" si="80"/>
        <v>0</v>
      </c>
      <c r="V109" s="410">
        <f t="shared" si="81"/>
        <v>8.58</v>
      </c>
      <c r="W109" s="410">
        <f t="shared" si="82"/>
        <v>0</v>
      </c>
      <c r="X109" s="410">
        <f t="shared" si="83"/>
        <v>0</v>
      </c>
      <c r="Y109" s="410">
        <f t="shared" si="84"/>
        <v>0</v>
      </c>
      <c r="Z109" s="410">
        <f>'Priedas 10'!$AC$113</f>
        <v>0</v>
      </c>
      <c r="AA109" s="410">
        <f>SUM('Priedas 6'!$AA$108,'Priedas 8'!$AA$108,'Priedas 11'!$AA$109)</f>
        <v>0</v>
      </c>
      <c r="AB109" s="410">
        <f>SUM('Priedas 6'!$AB$108,'Priedas 8'!$AB$108,'Priedas 11'!$AB$109)</f>
        <v>6.5802526574633511E-3</v>
      </c>
      <c r="AC109" s="410">
        <f>'Priedas 10'!$AF$113</f>
        <v>0</v>
      </c>
      <c r="AD109" s="410">
        <f>SUM('Priedas 6'!$AD$108,'Priedas 8'!$AD$108,'Priedas 11'!$AD$109)</f>
        <v>48.625612395963586</v>
      </c>
      <c r="AE109" s="418">
        <v>3416.17</v>
      </c>
      <c r="AF109" s="414"/>
      <c r="AG109" s="414"/>
      <c r="AH109" s="414"/>
      <c r="AI109" s="412"/>
      <c r="AJ109" s="419">
        <v>556.38</v>
      </c>
      <c r="AK109" s="412"/>
      <c r="AL109" s="412"/>
      <c r="AM109" s="419">
        <v>26.4</v>
      </c>
      <c r="AN109" s="419">
        <v>15.47</v>
      </c>
      <c r="AO109" s="412"/>
      <c r="AP109" s="419">
        <v>34.58</v>
      </c>
      <c r="AQ109" s="412"/>
      <c r="AR109" s="412"/>
      <c r="AS109" s="419">
        <v>8.58</v>
      </c>
      <c r="AT109" s="412"/>
      <c r="AU109" s="412"/>
      <c r="AV109" s="415"/>
    </row>
    <row r="110" spans="2:48" s="192" customFormat="1" ht="12.75" customHeight="1" x14ac:dyDescent="0.2">
      <c r="B110" s="163" t="s">
        <v>250</v>
      </c>
      <c r="C110" s="592" t="s">
        <v>251</v>
      </c>
      <c r="D110" s="582"/>
      <c r="E110" s="582"/>
      <c r="F110" s="642"/>
      <c r="G110" s="233">
        <f t="shared" si="66"/>
        <v>17436.322888590345</v>
      </c>
      <c r="H110" s="408">
        <f t="shared" si="67"/>
        <v>11589.4</v>
      </c>
      <c r="I110" s="409">
        <f t="shared" si="68"/>
        <v>0</v>
      </c>
      <c r="J110" s="409">
        <f t="shared" si="69"/>
        <v>0</v>
      </c>
      <c r="K110" s="409">
        <f t="shared" si="70"/>
        <v>0</v>
      </c>
      <c r="L110" s="410">
        <f t="shared" si="71"/>
        <v>0</v>
      </c>
      <c r="M110" s="410">
        <f t="shared" si="72"/>
        <v>872.73</v>
      </c>
      <c r="N110" s="410">
        <f t="shared" si="73"/>
        <v>0</v>
      </c>
      <c r="O110" s="410">
        <f t="shared" si="74"/>
        <v>0</v>
      </c>
      <c r="P110" s="410">
        <f t="shared" si="75"/>
        <v>93.75</v>
      </c>
      <c r="Q110" s="410">
        <f t="shared" si="76"/>
        <v>54.92</v>
      </c>
      <c r="R110" s="410">
        <f t="shared" si="77"/>
        <v>0</v>
      </c>
      <c r="S110" s="410">
        <f t="shared" si="78"/>
        <v>122.81</v>
      </c>
      <c r="T110" s="410">
        <f t="shared" si="79"/>
        <v>0</v>
      </c>
      <c r="U110" s="410">
        <f t="shared" si="80"/>
        <v>0</v>
      </c>
      <c r="V110" s="410">
        <f t="shared" si="81"/>
        <v>400.79</v>
      </c>
      <c r="W110" s="410">
        <f t="shared" si="82"/>
        <v>0</v>
      </c>
      <c r="X110" s="410">
        <f t="shared" si="83"/>
        <v>0</v>
      </c>
      <c r="Y110" s="410">
        <f t="shared" si="84"/>
        <v>0</v>
      </c>
      <c r="Z110" s="410">
        <f>'Priedas 10'!$AC$114</f>
        <v>0</v>
      </c>
      <c r="AA110" s="410">
        <f>SUM('Priedas 6'!$AA$109,'Priedas 8'!$AA$109,'Priedas 11'!$AA$110)</f>
        <v>0</v>
      </c>
      <c r="AB110" s="410">
        <f>SUM('Priedas 6'!$AB$109,'Priedas 8'!$AB$109,'Priedas 11'!$AB$110)</f>
        <v>2.3367826530240433E-2</v>
      </c>
      <c r="AC110" s="410">
        <f>'Priedas 10'!$AF$114</f>
        <v>0</v>
      </c>
      <c r="AD110" s="410">
        <f>SUM('Priedas 6'!$AD$109,'Priedas 8'!$AD$109,'Priedas 11'!$AD$110)</f>
        <v>4301.8995207638145</v>
      </c>
      <c r="AE110" s="418">
        <v>11589.4</v>
      </c>
      <c r="AF110" s="414"/>
      <c r="AG110" s="414"/>
      <c r="AH110" s="414"/>
      <c r="AI110" s="412"/>
      <c r="AJ110" s="419">
        <v>872.73</v>
      </c>
      <c r="AK110" s="412"/>
      <c r="AL110" s="412"/>
      <c r="AM110" s="419">
        <v>93.75</v>
      </c>
      <c r="AN110" s="419">
        <v>54.92</v>
      </c>
      <c r="AO110" s="412"/>
      <c r="AP110" s="419">
        <v>122.81</v>
      </c>
      <c r="AQ110" s="412"/>
      <c r="AR110" s="412"/>
      <c r="AS110" s="419">
        <v>400.79</v>
      </c>
      <c r="AT110" s="412"/>
      <c r="AU110" s="412"/>
      <c r="AV110" s="415"/>
    </row>
    <row r="111" spans="2:48" s="192" customFormat="1" ht="12.75" customHeight="1" x14ac:dyDescent="0.2">
      <c r="B111" s="163" t="s">
        <v>252</v>
      </c>
      <c r="C111" s="592" t="s">
        <v>253</v>
      </c>
      <c r="D111" s="582"/>
      <c r="E111" s="582"/>
      <c r="F111" s="642"/>
      <c r="G111" s="233">
        <f t="shared" si="66"/>
        <v>5178.0903819684345</v>
      </c>
      <c r="H111" s="408">
        <f t="shared" si="67"/>
        <v>4409.8100000000004</v>
      </c>
      <c r="I111" s="409">
        <f t="shared" si="68"/>
        <v>0</v>
      </c>
      <c r="J111" s="409">
        <f t="shared" si="69"/>
        <v>0</v>
      </c>
      <c r="K111" s="409">
        <f t="shared" si="70"/>
        <v>0</v>
      </c>
      <c r="L111" s="410">
        <f t="shared" si="71"/>
        <v>0</v>
      </c>
      <c r="M111" s="410">
        <f t="shared" si="72"/>
        <v>742.23</v>
      </c>
      <c r="N111" s="410">
        <f t="shared" si="73"/>
        <v>0</v>
      </c>
      <c r="O111" s="410">
        <f t="shared" si="74"/>
        <v>0</v>
      </c>
      <c r="P111" s="410">
        <f t="shared" si="75"/>
        <v>5.15</v>
      </c>
      <c r="Q111" s="410">
        <f t="shared" si="76"/>
        <v>3.01</v>
      </c>
      <c r="R111" s="410">
        <f t="shared" si="77"/>
        <v>0</v>
      </c>
      <c r="S111" s="410">
        <f t="shared" si="78"/>
        <v>6.74</v>
      </c>
      <c r="T111" s="410">
        <f t="shared" si="79"/>
        <v>0</v>
      </c>
      <c r="U111" s="410">
        <f t="shared" si="80"/>
        <v>0</v>
      </c>
      <c r="V111" s="410">
        <f t="shared" si="81"/>
        <v>1.67</v>
      </c>
      <c r="W111" s="410">
        <f t="shared" si="82"/>
        <v>0</v>
      </c>
      <c r="X111" s="410">
        <f t="shared" si="83"/>
        <v>0</v>
      </c>
      <c r="Y111" s="410">
        <f t="shared" si="84"/>
        <v>0</v>
      </c>
      <c r="Z111" s="410">
        <f>'Priedas 10'!$AC$115</f>
        <v>0</v>
      </c>
      <c r="AA111" s="410">
        <f>SUM('Priedas 6'!$AA$110,'Priedas 8'!$AA$110,'Priedas 11'!$AA$111)</f>
        <v>0</v>
      </c>
      <c r="AB111" s="410">
        <f>SUM('Priedas 6'!$AB$110,'Priedas 8'!$AB$110,'Priedas 11'!$AB$111)</f>
        <v>1.2827574749156806E-3</v>
      </c>
      <c r="AC111" s="410">
        <f>'Priedas 10'!$AF$115</f>
        <v>0</v>
      </c>
      <c r="AD111" s="410">
        <f>SUM('Priedas 6'!$AD$110,'Priedas 8'!$AD$110,'Priedas 11'!$AD$111)</f>
        <v>9.4790992109594789</v>
      </c>
      <c r="AE111" s="418">
        <v>4409.8100000000004</v>
      </c>
      <c r="AF111" s="414"/>
      <c r="AG111" s="414"/>
      <c r="AH111" s="414"/>
      <c r="AI111" s="412"/>
      <c r="AJ111" s="419">
        <v>742.23</v>
      </c>
      <c r="AK111" s="412"/>
      <c r="AL111" s="412"/>
      <c r="AM111" s="419">
        <v>5.15</v>
      </c>
      <c r="AN111" s="419">
        <v>3.01</v>
      </c>
      <c r="AO111" s="412"/>
      <c r="AP111" s="419">
        <v>6.74</v>
      </c>
      <c r="AQ111" s="412"/>
      <c r="AR111" s="412"/>
      <c r="AS111" s="419">
        <v>1.67</v>
      </c>
      <c r="AT111" s="412"/>
      <c r="AU111" s="412"/>
      <c r="AV111" s="415"/>
    </row>
    <row r="112" spans="2:48" s="192" customFormat="1" ht="12.75" customHeight="1" x14ac:dyDescent="0.2">
      <c r="B112" s="163" t="s">
        <v>254</v>
      </c>
      <c r="C112" s="592" t="s">
        <v>255</v>
      </c>
      <c r="D112" s="582"/>
      <c r="E112" s="582"/>
      <c r="F112" s="642"/>
      <c r="G112" s="233">
        <f t="shared" si="66"/>
        <v>509</v>
      </c>
      <c r="H112" s="408">
        <f t="shared" si="67"/>
        <v>0</v>
      </c>
      <c r="I112" s="409">
        <f t="shared" si="68"/>
        <v>0</v>
      </c>
      <c r="J112" s="409">
        <f t="shared" si="69"/>
        <v>0</v>
      </c>
      <c r="K112" s="409">
        <f t="shared" si="70"/>
        <v>0</v>
      </c>
      <c r="L112" s="410">
        <f t="shared" si="71"/>
        <v>0</v>
      </c>
      <c r="M112" s="410">
        <f t="shared" si="72"/>
        <v>509</v>
      </c>
      <c r="N112" s="410">
        <f t="shared" si="73"/>
        <v>0</v>
      </c>
      <c r="O112" s="410">
        <f t="shared" si="74"/>
        <v>0</v>
      </c>
      <c r="P112" s="410">
        <f t="shared" si="75"/>
        <v>0</v>
      </c>
      <c r="Q112" s="410">
        <f t="shared" si="76"/>
        <v>0</v>
      </c>
      <c r="R112" s="410">
        <f t="shared" si="77"/>
        <v>0</v>
      </c>
      <c r="S112" s="410">
        <f t="shared" si="78"/>
        <v>0</v>
      </c>
      <c r="T112" s="410">
        <f t="shared" si="79"/>
        <v>0</v>
      </c>
      <c r="U112" s="410">
        <f t="shared" si="80"/>
        <v>0</v>
      </c>
      <c r="V112" s="410">
        <f t="shared" si="81"/>
        <v>0</v>
      </c>
      <c r="W112" s="410">
        <f t="shared" si="82"/>
        <v>0</v>
      </c>
      <c r="X112" s="410">
        <f t="shared" si="83"/>
        <v>0</v>
      </c>
      <c r="Y112" s="410">
        <f t="shared" si="84"/>
        <v>0</v>
      </c>
      <c r="Z112" s="410">
        <f>'Priedas 10'!$AC$116</f>
        <v>0</v>
      </c>
      <c r="AA112" s="410">
        <f>SUM('Priedas 6'!$AA$111,'Priedas 8'!$AA$111,'Priedas 11'!$AA$112)</f>
        <v>0</v>
      </c>
      <c r="AB112" s="410">
        <f>SUM('Priedas 6'!$AB$111,'Priedas 8'!$AB$111,'Priedas 11'!$AB$112)</f>
        <v>0</v>
      </c>
      <c r="AC112" s="410">
        <f>'Priedas 10'!$AF$116</f>
        <v>0</v>
      </c>
      <c r="AD112" s="410">
        <f>SUM('Priedas 6'!$AD$111,'Priedas 8'!$AD$111,'Priedas 11'!$AD$112)</f>
        <v>0</v>
      </c>
      <c r="AE112" s="413"/>
      <c r="AF112" s="414"/>
      <c r="AG112" s="414"/>
      <c r="AH112" s="414"/>
      <c r="AI112" s="412"/>
      <c r="AJ112" s="419">
        <v>509</v>
      </c>
      <c r="AK112" s="412"/>
      <c r="AL112" s="412"/>
      <c r="AM112" s="412"/>
      <c r="AN112" s="412"/>
      <c r="AO112" s="412"/>
      <c r="AP112" s="412"/>
      <c r="AQ112" s="412"/>
      <c r="AR112" s="412"/>
      <c r="AS112" s="412"/>
      <c r="AT112" s="412"/>
      <c r="AU112" s="412"/>
      <c r="AV112" s="415"/>
    </row>
    <row r="113" spans="2:48" s="192" customFormat="1" ht="12.75" customHeight="1" x14ac:dyDescent="0.2">
      <c r="B113" s="163" t="s">
        <v>256</v>
      </c>
      <c r="C113" s="592" t="s">
        <v>257</v>
      </c>
      <c r="D113" s="582"/>
      <c r="E113" s="582"/>
      <c r="F113" s="642"/>
      <c r="G113" s="233">
        <f t="shared" si="66"/>
        <v>185068.04792513777</v>
      </c>
      <c r="H113" s="408">
        <f t="shared" si="67"/>
        <v>127065.63</v>
      </c>
      <c r="I113" s="409">
        <f t="shared" si="68"/>
        <v>0</v>
      </c>
      <c r="J113" s="409">
        <f t="shared" si="69"/>
        <v>0</v>
      </c>
      <c r="K113" s="409">
        <f t="shared" si="70"/>
        <v>0</v>
      </c>
      <c r="L113" s="410">
        <f t="shared" si="71"/>
        <v>0</v>
      </c>
      <c r="M113" s="410">
        <f t="shared" si="72"/>
        <v>29815.33</v>
      </c>
      <c r="N113" s="410">
        <f t="shared" si="73"/>
        <v>0</v>
      </c>
      <c r="O113" s="410">
        <f t="shared" si="74"/>
        <v>0</v>
      </c>
      <c r="P113" s="410">
        <f t="shared" si="75"/>
        <v>5567.45</v>
      </c>
      <c r="Q113" s="410">
        <f t="shared" si="76"/>
        <v>3261.52</v>
      </c>
      <c r="R113" s="410">
        <f t="shared" si="77"/>
        <v>0</v>
      </c>
      <c r="S113" s="410">
        <f t="shared" si="78"/>
        <v>7293.02</v>
      </c>
      <c r="T113" s="410">
        <f t="shared" si="79"/>
        <v>0</v>
      </c>
      <c r="U113" s="410">
        <f t="shared" si="80"/>
        <v>0</v>
      </c>
      <c r="V113" s="410">
        <f t="shared" si="81"/>
        <v>1808.97</v>
      </c>
      <c r="W113" s="410">
        <f t="shared" si="82"/>
        <v>0</v>
      </c>
      <c r="X113" s="410">
        <f t="shared" si="83"/>
        <v>0</v>
      </c>
      <c r="Y113" s="410">
        <f t="shared" si="84"/>
        <v>0</v>
      </c>
      <c r="Z113" s="410">
        <f>'Priedas 10'!$AC$117</f>
        <v>0</v>
      </c>
      <c r="AA113" s="410">
        <f>SUM('Priedas 6'!$AA$112,'Priedas 8'!$AA$112,'Priedas 11'!$AA$113)</f>
        <v>0</v>
      </c>
      <c r="AB113" s="410">
        <f>SUM('Priedas 6'!$AB$112,'Priedas 8'!$AB$112,'Priedas 11'!$AB$113)</f>
        <v>1.3877209592889981</v>
      </c>
      <c r="AC113" s="410">
        <f>'Priedas 10'!$AF$117</f>
        <v>0</v>
      </c>
      <c r="AD113" s="410">
        <f>SUM('Priedas 6'!$AD$112,'Priedas 8'!$AD$112,'Priedas 11'!$AD$113)</f>
        <v>10254.740204178461</v>
      </c>
      <c r="AE113" s="418">
        <v>127065.63</v>
      </c>
      <c r="AF113" s="414"/>
      <c r="AG113" s="414"/>
      <c r="AH113" s="414"/>
      <c r="AI113" s="412"/>
      <c r="AJ113" s="419">
        <v>29815.33</v>
      </c>
      <c r="AK113" s="412"/>
      <c r="AL113" s="412"/>
      <c r="AM113" s="419">
        <v>5567.45</v>
      </c>
      <c r="AN113" s="419">
        <v>3261.52</v>
      </c>
      <c r="AO113" s="412"/>
      <c r="AP113" s="419">
        <v>7293.02</v>
      </c>
      <c r="AQ113" s="412"/>
      <c r="AR113" s="412"/>
      <c r="AS113" s="419">
        <v>1808.97</v>
      </c>
      <c r="AT113" s="412"/>
      <c r="AU113" s="412"/>
      <c r="AV113" s="415"/>
    </row>
    <row r="114" spans="2:48" s="192" customFormat="1" ht="12.75" customHeight="1" x14ac:dyDescent="0.2">
      <c r="B114" s="163" t="s">
        <v>258</v>
      </c>
      <c r="C114" s="582" t="s">
        <v>259</v>
      </c>
      <c r="D114" s="582"/>
      <c r="E114" s="582"/>
      <c r="F114" s="583"/>
      <c r="G114" s="233">
        <f t="shared" si="66"/>
        <v>2212.2055733187126</v>
      </c>
      <c r="H114" s="408">
        <f t="shared" si="67"/>
        <v>7906.88</v>
      </c>
      <c r="I114" s="409">
        <f t="shared" si="68"/>
        <v>0</v>
      </c>
      <c r="J114" s="409">
        <f t="shared" si="69"/>
        <v>0</v>
      </c>
      <c r="K114" s="409">
        <f t="shared" si="70"/>
        <v>0</v>
      </c>
      <c r="L114" s="410">
        <f t="shared" si="71"/>
        <v>0</v>
      </c>
      <c r="M114" s="410">
        <f t="shared" si="72"/>
        <v>-451.1</v>
      </c>
      <c r="N114" s="410">
        <f t="shared" si="73"/>
        <v>0</v>
      </c>
      <c r="O114" s="410">
        <f t="shared" si="74"/>
        <v>0</v>
      </c>
      <c r="P114" s="410">
        <f t="shared" si="75"/>
        <v>-265.42</v>
      </c>
      <c r="Q114" s="410">
        <f t="shared" si="76"/>
        <v>-143.26</v>
      </c>
      <c r="R114" s="410">
        <f t="shared" si="77"/>
        <v>0</v>
      </c>
      <c r="S114" s="410">
        <f t="shared" si="78"/>
        <v>520.83000000000004</v>
      </c>
      <c r="T114" s="410">
        <f t="shared" si="79"/>
        <v>0</v>
      </c>
      <c r="U114" s="410">
        <f t="shared" si="80"/>
        <v>0</v>
      </c>
      <c r="V114" s="410">
        <f t="shared" si="81"/>
        <v>38.08</v>
      </c>
      <c r="W114" s="410">
        <f t="shared" si="82"/>
        <v>0</v>
      </c>
      <c r="X114" s="410">
        <f t="shared" si="83"/>
        <v>0</v>
      </c>
      <c r="Y114" s="410">
        <f t="shared" si="84"/>
        <v>0</v>
      </c>
      <c r="Z114" s="410">
        <f>'Priedas 10'!$AC$118</f>
        <v>0</v>
      </c>
      <c r="AA114" s="410">
        <f>SUM('Priedas 6'!$AA$113,'Priedas 8'!$AA$113,'Priedas 11'!$AA$114)</f>
        <v>0</v>
      </c>
      <c r="AB114" s="410">
        <f>SUM('Priedas 6'!$AB$113,'Priedas 8'!$AB$113,'Priedas 11'!$AB$114)</f>
        <v>-3.6077375894144573E-2</v>
      </c>
      <c r="AC114" s="410">
        <f>'Priedas 10'!$AF$118</f>
        <v>0</v>
      </c>
      <c r="AD114" s="410">
        <f>SUM('Priedas 6'!$AD$113,'Priedas 8'!$AD$113,'Priedas 11'!$AD$114)</f>
        <v>-5393.7683493053928</v>
      </c>
      <c r="AE114" s="418">
        <v>7906.88</v>
      </c>
      <c r="AF114" s="414"/>
      <c r="AG114" s="414"/>
      <c r="AH114" s="414"/>
      <c r="AI114" s="412"/>
      <c r="AJ114" s="419">
        <v>-451.1</v>
      </c>
      <c r="AK114" s="412"/>
      <c r="AL114" s="412"/>
      <c r="AM114" s="419">
        <v>-265.42</v>
      </c>
      <c r="AN114" s="419">
        <v>-143.26</v>
      </c>
      <c r="AO114" s="412"/>
      <c r="AP114" s="419">
        <v>520.83000000000004</v>
      </c>
      <c r="AQ114" s="412"/>
      <c r="AR114" s="412"/>
      <c r="AS114" s="419">
        <v>38.08</v>
      </c>
      <c r="AT114" s="412"/>
      <c r="AU114" s="412"/>
      <c r="AV114" s="415"/>
    </row>
    <row r="115" spans="2:48" s="192" customFormat="1" ht="12.75" customHeight="1" x14ac:dyDescent="0.2">
      <c r="B115" s="163" t="s">
        <v>260</v>
      </c>
      <c r="C115" s="582" t="s">
        <v>101</v>
      </c>
      <c r="D115" s="582"/>
      <c r="E115" s="582"/>
      <c r="F115" s="583"/>
      <c r="G115" s="233">
        <f t="shared" si="66"/>
        <v>0</v>
      </c>
      <c r="H115" s="408">
        <f t="shared" si="67"/>
        <v>0</v>
      </c>
      <c r="I115" s="409">
        <f t="shared" si="68"/>
        <v>0</v>
      </c>
      <c r="J115" s="409">
        <f t="shared" si="69"/>
        <v>0</v>
      </c>
      <c r="K115" s="409">
        <f t="shared" si="70"/>
        <v>0</v>
      </c>
      <c r="L115" s="410">
        <f t="shared" si="71"/>
        <v>0</v>
      </c>
      <c r="M115" s="410">
        <f t="shared" si="72"/>
        <v>0</v>
      </c>
      <c r="N115" s="410">
        <f t="shared" si="73"/>
        <v>0</v>
      </c>
      <c r="O115" s="410">
        <f t="shared" si="74"/>
        <v>0</v>
      </c>
      <c r="P115" s="410">
        <f t="shared" si="75"/>
        <v>0</v>
      </c>
      <c r="Q115" s="410">
        <f t="shared" si="76"/>
        <v>0</v>
      </c>
      <c r="R115" s="410">
        <f t="shared" si="77"/>
        <v>0</v>
      </c>
      <c r="S115" s="410">
        <f t="shared" si="78"/>
        <v>0</v>
      </c>
      <c r="T115" s="410">
        <f t="shared" si="79"/>
        <v>0</v>
      </c>
      <c r="U115" s="410">
        <f t="shared" si="80"/>
        <v>0</v>
      </c>
      <c r="V115" s="410">
        <f t="shared" si="81"/>
        <v>0</v>
      </c>
      <c r="W115" s="410">
        <f t="shared" si="82"/>
        <v>0</v>
      </c>
      <c r="X115" s="410">
        <f t="shared" si="83"/>
        <v>0</v>
      </c>
      <c r="Y115" s="410">
        <f t="shared" si="84"/>
        <v>0</v>
      </c>
      <c r="Z115" s="410">
        <f>'Priedas 10'!$AC$119</f>
        <v>0</v>
      </c>
      <c r="AA115" s="410">
        <f>SUM('Priedas 6'!$AA$114,'Priedas 8'!$AA$114,'Priedas 11'!$AA$115)</f>
        <v>0</v>
      </c>
      <c r="AB115" s="410">
        <f>SUM('Priedas 6'!$AB$114,'Priedas 8'!$AB$114,'Priedas 11'!$AB$115)</f>
        <v>0</v>
      </c>
      <c r="AC115" s="410">
        <f>'Priedas 10'!$AF$119</f>
        <v>0</v>
      </c>
      <c r="AD115" s="410">
        <f>SUM('Priedas 6'!$AD$114,'Priedas 8'!$AD$114,'Priedas 11'!$AD$115)</f>
        <v>0</v>
      </c>
      <c r="AE115" s="413"/>
      <c r="AF115" s="414"/>
      <c r="AG115" s="414"/>
      <c r="AH115" s="414"/>
      <c r="AI115" s="412"/>
      <c r="AJ115" s="412"/>
      <c r="AK115" s="412"/>
      <c r="AL115" s="412"/>
      <c r="AM115" s="412"/>
      <c r="AN115" s="412"/>
      <c r="AO115" s="412"/>
      <c r="AP115" s="412"/>
      <c r="AQ115" s="412"/>
      <c r="AR115" s="412"/>
      <c r="AS115" s="412"/>
      <c r="AT115" s="412"/>
      <c r="AU115" s="412"/>
      <c r="AV115" s="415"/>
    </row>
    <row r="116" spans="2:48" s="192" customFormat="1" ht="12.75" customHeight="1" x14ac:dyDescent="0.2">
      <c r="B116" s="163" t="s">
        <v>261</v>
      </c>
      <c r="C116" s="582" t="s">
        <v>101</v>
      </c>
      <c r="D116" s="582"/>
      <c r="E116" s="582"/>
      <c r="F116" s="583"/>
      <c r="G116" s="233">
        <f t="shared" si="66"/>
        <v>0</v>
      </c>
      <c r="H116" s="408">
        <f t="shared" si="67"/>
        <v>0</v>
      </c>
      <c r="I116" s="409">
        <f t="shared" si="68"/>
        <v>0</v>
      </c>
      <c r="J116" s="409">
        <f t="shared" si="69"/>
        <v>0</v>
      </c>
      <c r="K116" s="409">
        <f t="shared" si="70"/>
        <v>0</v>
      </c>
      <c r="L116" s="410">
        <f t="shared" si="71"/>
        <v>0</v>
      </c>
      <c r="M116" s="410">
        <f t="shared" si="72"/>
        <v>0</v>
      </c>
      <c r="N116" s="410">
        <f t="shared" si="73"/>
        <v>0</v>
      </c>
      <c r="O116" s="410">
        <f t="shared" si="74"/>
        <v>0</v>
      </c>
      <c r="P116" s="410">
        <f t="shared" si="75"/>
        <v>0</v>
      </c>
      <c r="Q116" s="410">
        <f t="shared" si="76"/>
        <v>0</v>
      </c>
      <c r="R116" s="410">
        <f t="shared" si="77"/>
        <v>0</v>
      </c>
      <c r="S116" s="410">
        <f t="shared" si="78"/>
        <v>0</v>
      </c>
      <c r="T116" s="410">
        <f t="shared" si="79"/>
        <v>0</v>
      </c>
      <c r="U116" s="410">
        <f t="shared" si="80"/>
        <v>0</v>
      </c>
      <c r="V116" s="410">
        <f t="shared" si="81"/>
        <v>0</v>
      </c>
      <c r="W116" s="410">
        <f t="shared" si="82"/>
        <v>0</v>
      </c>
      <c r="X116" s="410">
        <f t="shared" si="83"/>
        <v>0</v>
      </c>
      <c r="Y116" s="410">
        <f t="shared" si="84"/>
        <v>0</v>
      </c>
      <c r="Z116" s="410">
        <f>'Priedas 10'!$AC$120</f>
        <v>0</v>
      </c>
      <c r="AA116" s="410">
        <f>SUM('Priedas 6'!$AA$115,'Priedas 8'!$AA$115,'Priedas 11'!$AA$116)</f>
        <v>0</v>
      </c>
      <c r="AB116" s="410">
        <f>SUM('Priedas 6'!$AB$115,'Priedas 8'!$AB$115,'Priedas 11'!$AB$116)</f>
        <v>0</v>
      </c>
      <c r="AC116" s="410">
        <f>'Priedas 10'!$AF$120</f>
        <v>0</v>
      </c>
      <c r="AD116" s="410">
        <f>SUM('Priedas 6'!$AD$115,'Priedas 8'!$AD$115,'Priedas 11'!$AD$116)</f>
        <v>0</v>
      </c>
      <c r="AE116" s="413"/>
      <c r="AF116" s="414"/>
      <c r="AG116" s="414"/>
      <c r="AH116" s="414"/>
      <c r="AI116" s="412"/>
      <c r="AJ116" s="412"/>
      <c r="AK116" s="412"/>
      <c r="AL116" s="412"/>
      <c r="AM116" s="412"/>
      <c r="AN116" s="412"/>
      <c r="AO116" s="412"/>
      <c r="AP116" s="412"/>
      <c r="AQ116" s="412"/>
      <c r="AR116" s="412"/>
      <c r="AS116" s="412"/>
      <c r="AT116" s="412"/>
      <c r="AU116" s="412"/>
      <c r="AV116" s="415"/>
    </row>
    <row r="117" spans="2:48" s="192" customFormat="1" ht="12.75" customHeight="1" x14ac:dyDescent="0.2">
      <c r="B117" s="163" t="s">
        <v>262</v>
      </c>
      <c r="C117" s="582" t="s">
        <v>101</v>
      </c>
      <c r="D117" s="582"/>
      <c r="E117" s="582"/>
      <c r="F117" s="583"/>
      <c r="G117" s="233">
        <f t="shared" si="66"/>
        <v>0</v>
      </c>
      <c r="H117" s="408">
        <f t="shared" si="67"/>
        <v>0</v>
      </c>
      <c r="I117" s="409">
        <f t="shared" si="68"/>
        <v>0</v>
      </c>
      <c r="J117" s="409">
        <f t="shared" si="69"/>
        <v>0</v>
      </c>
      <c r="K117" s="409">
        <f t="shared" si="70"/>
        <v>0</v>
      </c>
      <c r="L117" s="410">
        <f t="shared" si="71"/>
        <v>0</v>
      </c>
      <c r="M117" s="410">
        <f t="shared" si="72"/>
        <v>0</v>
      </c>
      <c r="N117" s="410">
        <f t="shared" si="73"/>
        <v>0</v>
      </c>
      <c r="O117" s="410">
        <f t="shared" si="74"/>
        <v>0</v>
      </c>
      <c r="P117" s="410">
        <f t="shared" si="75"/>
        <v>0</v>
      </c>
      <c r="Q117" s="410">
        <f t="shared" si="76"/>
        <v>0</v>
      </c>
      <c r="R117" s="410">
        <f t="shared" si="77"/>
        <v>0</v>
      </c>
      <c r="S117" s="410">
        <f t="shared" si="78"/>
        <v>0</v>
      </c>
      <c r="T117" s="410">
        <f t="shared" si="79"/>
        <v>0</v>
      </c>
      <c r="U117" s="410">
        <f t="shared" si="80"/>
        <v>0</v>
      </c>
      <c r="V117" s="410">
        <f t="shared" si="81"/>
        <v>0</v>
      </c>
      <c r="W117" s="410">
        <f t="shared" si="82"/>
        <v>0</v>
      </c>
      <c r="X117" s="410">
        <f t="shared" si="83"/>
        <v>0</v>
      </c>
      <c r="Y117" s="410">
        <f t="shared" si="84"/>
        <v>0</v>
      </c>
      <c r="Z117" s="410">
        <f>'Priedas 10'!$AC$121</f>
        <v>0</v>
      </c>
      <c r="AA117" s="410">
        <f>SUM('Priedas 6'!$AA$116,'Priedas 8'!$AA$116,'Priedas 11'!$AA$117)</f>
        <v>0</v>
      </c>
      <c r="AB117" s="410">
        <f>SUM('Priedas 6'!$AB$116,'Priedas 8'!$AB$116,'Priedas 11'!$AB$117)</f>
        <v>0</v>
      </c>
      <c r="AC117" s="410">
        <f>'Priedas 10'!$AF$121</f>
        <v>0</v>
      </c>
      <c r="AD117" s="410">
        <f>SUM('Priedas 6'!$AD$116,'Priedas 8'!$AD$116,'Priedas 11'!$AD$117)</f>
        <v>0</v>
      </c>
      <c r="AE117" s="413"/>
      <c r="AF117" s="414"/>
      <c r="AG117" s="414"/>
      <c r="AH117" s="414"/>
      <c r="AI117" s="412"/>
      <c r="AJ117" s="412"/>
      <c r="AK117" s="412"/>
      <c r="AL117" s="412"/>
      <c r="AM117" s="412"/>
      <c r="AN117" s="412"/>
      <c r="AO117" s="412"/>
      <c r="AP117" s="412"/>
      <c r="AQ117" s="412"/>
      <c r="AR117" s="412"/>
      <c r="AS117" s="412"/>
      <c r="AT117" s="412"/>
      <c r="AU117" s="412"/>
      <c r="AV117" s="415"/>
    </row>
    <row r="118" spans="2:48" s="192" customFormat="1" ht="12.75" customHeight="1" x14ac:dyDescent="0.2">
      <c r="B118" s="155" t="s">
        <v>263</v>
      </c>
      <c r="C118" s="799" t="s">
        <v>264</v>
      </c>
      <c r="D118" s="800"/>
      <c r="E118" s="800"/>
      <c r="F118" s="801"/>
      <c r="G118" s="233">
        <f t="shared" ref="G118:AD118" si="85">SUM(G119:G125)</f>
        <v>60244.049999999996</v>
      </c>
      <c r="H118" s="227">
        <f t="shared" si="85"/>
        <v>13004.099999999999</v>
      </c>
      <c r="I118" s="179">
        <f t="shared" si="85"/>
        <v>0</v>
      </c>
      <c r="J118" s="179">
        <f t="shared" si="85"/>
        <v>0</v>
      </c>
      <c r="K118" s="179">
        <f t="shared" si="85"/>
        <v>0</v>
      </c>
      <c r="L118" s="183">
        <f t="shared" si="85"/>
        <v>0</v>
      </c>
      <c r="M118" s="183">
        <f t="shared" si="85"/>
        <v>46359.95</v>
      </c>
      <c r="N118" s="183">
        <f t="shared" si="85"/>
        <v>0</v>
      </c>
      <c r="O118" s="183">
        <f t="shared" si="85"/>
        <v>0</v>
      </c>
      <c r="P118" s="183">
        <f t="shared" si="85"/>
        <v>880</v>
      </c>
      <c r="Q118" s="183">
        <f t="shared" si="85"/>
        <v>0</v>
      </c>
      <c r="R118" s="183">
        <f t="shared" si="85"/>
        <v>0</v>
      </c>
      <c r="S118" s="183">
        <f t="shared" si="85"/>
        <v>0</v>
      </c>
      <c r="T118" s="183">
        <f t="shared" si="85"/>
        <v>0</v>
      </c>
      <c r="U118" s="183">
        <f t="shared" si="85"/>
        <v>0</v>
      </c>
      <c r="V118" s="183">
        <f t="shared" si="85"/>
        <v>0</v>
      </c>
      <c r="W118" s="183">
        <f t="shared" si="85"/>
        <v>0</v>
      </c>
      <c r="X118" s="183">
        <f t="shared" si="85"/>
        <v>0</v>
      </c>
      <c r="Y118" s="183">
        <f t="shared" si="85"/>
        <v>0</v>
      </c>
      <c r="Z118" s="183">
        <f t="shared" si="85"/>
        <v>0</v>
      </c>
      <c r="AA118" s="183">
        <f t="shared" si="85"/>
        <v>0</v>
      </c>
      <c r="AB118" s="183">
        <f t="shared" si="85"/>
        <v>0</v>
      </c>
      <c r="AC118" s="183">
        <f t="shared" si="85"/>
        <v>0</v>
      </c>
      <c r="AD118" s="183">
        <f t="shared" si="85"/>
        <v>0</v>
      </c>
      <c r="AE118" s="441">
        <v>13004.1</v>
      </c>
      <c r="AF118" s="179">
        <f>SUM(AF119:AF125)</f>
        <v>0</v>
      </c>
      <c r="AG118" s="179">
        <f>SUM(AG119:AG125)</f>
        <v>0</v>
      </c>
      <c r="AH118" s="179">
        <f>SUM(AH119:AH125)</f>
        <v>0</v>
      </c>
      <c r="AI118" s="183">
        <f>SUM(AI119:AI125)</f>
        <v>0</v>
      </c>
      <c r="AJ118" s="178">
        <v>46359.95</v>
      </c>
      <c r="AK118" s="183">
        <f>SUM(AK119:AK125)</f>
        <v>0</v>
      </c>
      <c r="AL118" s="183">
        <f>SUM(AL119:AL125)</f>
        <v>0</v>
      </c>
      <c r="AM118" s="178">
        <v>880</v>
      </c>
      <c r="AN118" s="183">
        <f t="shared" ref="AN118:AV118" si="86">SUM(AN119:AN125)</f>
        <v>0</v>
      </c>
      <c r="AO118" s="183">
        <f t="shared" si="86"/>
        <v>0</v>
      </c>
      <c r="AP118" s="183">
        <f t="shared" si="86"/>
        <v>0</v>
      </c>
      <c r="AQ118" s="183">
        <f t="shared" si="86"/>
        <v>0</v>
      </c>
      <c r="AR118" s="183">
        <f t="shared" si="86"/>
        <v>0</v>
      </c>
      <c r="AS118" s="183">
        <f t="shared" si="86"/>
        <v>0</v>
      </c>
      <c r="AT118" s="183">
        <f t="shared" si="86"/>
        <v>0</v>
      </c>
      <c r="AU118" s="183">
        <f t="shared" si="86"/>
        <v>0</v>
      </c>
      <c r="AV118" s="228">
        <f t="shared" si="86"/>
        <v>0</v>
      </c>
    </row>
    <row r="119" spans="2:48" s="192" customFormat="1" ht="12.75" customHeight="1" x14ac:dyDescent="0.2">
      <c r="B119" s="148" t="s">
        <v>265</v>
      </c>
      <c r="C119" s="796" t="s">
        <v>266</v>
      </c>
      <c r="D119" s="797"/>
      <c r="E119" s="797"/>
      <c r="F119" s="798"/>
      <c r="G119" s="233">
        <f t="shared" ref="G119:G125" si="87">SUM(H119:AD119)</f>
        <v>2420.64</v>
      </c>
      <c r="H119" s="408">
        <f t="shared" ref="H119:Q125" si="88">SUM(AE119)</f>
        <v>2402.64</v>
      </c>
      <c r="I119" s="409">
        <f t="shared" si="88"/>
        <v>0</v>
      </c>
      <c r="J119" s="409">
        <f t="shared" si="88"/>
        <v>0</v>
      </c>
      <c r="K119" s="409">
        <f t="shared" si="88"/>
        <v>0</v>
      </c>
      <c r="L119" s="410">
        <f t="shared" si="88"/>
        <v>0</v>
      </c>
      <c r="M119" s="410">
        <f t="shared" si="88"/>
        <v>18</v>
      </c>
      <c r="N119" s="410">
        <f t="shared" si="88"/>
        <v>0</v>
      </c>
      <c r="O119" s="410">
        <f t="shared" si="88"/>
        <v>0</v>
      </c>
      <c r="P119" s="410">
        <f t="shared" si="88"/>
        <v>0</v>
      </c>
      <c r="Q119" s="410">
        <f t="shared" si="88"/>
        <v>0</v>
      </c>
      <c r="R119" s="410">
        <f t="shared" ref="R119:Y125" si="89">SUM(AO119)</f>
        <v>0</v>
      </c>
      <c r="S119" s="410">
        <f t="shared" si="89"/>
        <v>0</v>
      </c>
      <c r="T119" s="410">
        <f t="shared" si="89"/>
        <v>0</v>
      </c>
      <c r="U119" s="410">
        <f t="shared" si="89"/>
        <v>0</v>
      </c>
      <c r="V119" s="410">
        <f t="shared" si="89"/>
        <v>0</v>
      </c>
      <c r="W119" s="410">
        <f t="shared" si="89"/>
        <v>0</v>
      </c>
      <c r="X119" s="410">
        <f t="shared" si="89"/>
        <v>0</v>
      </c>
      <c r="Y119" s="410">
        <f t="shared" si="89"/>
        <v>0</v>
      </c>
      <c r="Z119" s="410">
        <f>'Priedas 10'!$AC$123</f>
        <v>0</v>
      </c>
      <c r="AA119" s="410">
        <f>SUM('Priedas 6'!$AA$118,'Priedas 8'!$AA$118,'Priedas 11'!$AA$119)</f>
        <v>0</v>
      </c>
      <c r="AB119" s="410">
        <f>SUM('Priedas 6'!$AB$118,'Priedas 8'!$AB$118,'Priedas 11'!$AB$119)</f>
        <v>0</v>
      </c>
      <c r="AC119" s="410">
        <f>'Priedas 10'!$AF$123</f>
        <v>0</v>
      </c>
      <c r="AD119" s="410">
        <f>SUM('Priedas 6'!$AD$118,'Priedas 8'!$AD$118,'Priedas 11'!$AD$119)</f>
        <v>0</v>
      </c>
      <c r="AE119" s="418">
        <v>2402.64</v>
      </c>
      <c r="AF119" s="414"/>
      <c r="AG119" s="414"/>
      <c r="AH119" s="414"/>
      <c r="AI119" s="412"/>
      <c r="AJ119" s="419">
        <v>18</v>
      </c>
      <c r="AK119" s="412"/>
      <c r="AL119" s="412"/>
      <c r="AM119" s="412"/>
      <c r="AN119" s="412"/>
      <c r="AO119" s="412"/>
      <c r="AP119" s="412"/>
      <c r="AQ119" s="412"/>
      <c r="AR119" s="412"/>
      <c r="AS119" s="412"/>
      <c r="AT119" s="412"/>
      <c r="AU119" s="412"/>
      <c r="AV119" s="415"/>
    </row>
    <row r="120" spans="2:48" s="192" customFormat="1" ht="12.75" customHeight="1" x14ac:dyDescent="0.2">
      <c r="B120" s="148" t="s">
        <v>267</v>
      </c>
      <c r="C120" s="796" t="s">
        <v>268</v>
      </c>
      <c r="D120" s="797"/>
      <c r="E120" s="797"/>
      <c r="F120" s="798"/>
      <c r="G120" s="233">
        <f t="shared" si="87"/>
        <v>38408</v>
      </c>
      <c r="H120" s="408">
        <f t="shared" si="88"/>
        <v>8229</v>
      </c>
      <c r="I120" s="409">
        <f t="shared" si="88"/>
        <v>0</v>
      </c>
      <c r="J120" s="409">
        <f t="shared" si="88"/>
        <v>0</v>
      </c>
      <c r="K120" s="409">
        <f t="shared" si="88"/>
        <v>0</v>
      </c>
      <c r="L120" s="410">
        <f t="shared" si="88"/>
        <v>0</v>
      </c>
      <c r="M120" s="410">
        <f t="shared" si="88"/>
        <v>30179</v>
      </c>
      <c r="N120" s="410">
        <f t="shared" si="88"/>
        <v>0</v>
      </c>
      <c r="O120" s="410">
        <f t="shared" si="88"/>
        <v>0</v>
      </c>
      <c r="P120" s="410">
        <f t="shared" si="88"/>
        <v>0</v>
      </c>
      <c r="Q120" s="410">
        <f t="shared" si="88"/>
        <v>0</v>
      </c>
      <c r="R120" s="410">
        <f t="shared" si="89"/>
        <v>0</v>
      </c>
      <c r="S120" s="410">
        <f t="shared" si="89"/>
        <v>0</v>
      </c>
      <c r="T120" s="410">
        <f t="shared" si="89"/>
        <v>0</v>
      </c>
      <c r="U120" s="410">
        <f t="shared" si="89"/>
        <v>0</v>
      </c>
      <c r="V120" s="410">
        <f t="shared" si="89"/>
        <v>0</v>
      </c>
      <c r="W120" s="410">
        <f t="shared" si="89"/>
        <v>0</v>
      </c>
      <c r="X120" s="410">
        <f t="shared" si="89"/>
        <v>0</v>
      </c>
      <c r="Y120" s="410">
        <f t="shared" si="89"/>
        <v>0</v>
      </c>
      <c r="Z120" s="410">
        <f>'Priedas 10'!$AC$124</f>
        <v>0</v>
      </c>
      <c r="AA120" s="410">
        <f>SUM('Priedas 6'!$AA$119,'Priedas 8'!$AA$119,'Priedas 11'!$AA$120)</f>
        <v>0</v>
      </c>
      <c r="AB120" s="410">
        <f>SUM('Priedas 6'!$AB$119,'Priedas 8'!$AB$119,'Priedas 11'!$AB$120)</f>
        <v>0</v>
      </c>
      <c r="AC120" s="410">
        <f>'Priedas 10'!$AF$124</f>
        <v>0</v>
      </c>
      <c r="AD120" s="410">
        <f>SUM('Priedas 6'!$AD$119,'Priedas 8'!$AD$119,'Priedas 11'!$AD$120)</f>
        <v>0</v>
      </c>
      <c r="AE120" s="418">
        <v>8229</v>
      </c>
      <c r="AF120" s="414"/>
      <c r="AG120" s="414"/>
      <c r="AH120" s="414"/>
      <c r="AI120" s="412"/>
      <c r="AJ120" s="419">
        <v>30179</v>
      </c>
      <c r="AK120" s="412"/>
      <c r="AL120" s="412"/>
      <c r="AM120" s="412"/>
      <c r="AN120" s="412"/>
      <c r="AO120" s="412"/>
      <c r="AP120" s="412"/>
      <c r="AQ120" s="412"/>
      <c r="AR120" s="412"/>
      <c r="AS120" s="412"/>
      <c r="AT120" s="412"/>
      <c r="AU120" s="412"/>
      <c r="AV120" s="415"/>
    </row>
    <row r="121" spans="2:48" s="192" customFormat="1" ht="12.75" customHeight="1" x14ac:dyDescent="0.2">
      <c r="B121" s="148" t="s">
        <v>269</v>
      </c>
      <c r="C121" s="796" t="s">
        <v>270</v>
      </c>
      <c r="D121" s="797"/>
      <c r="E121" s="797"/>
      <c r="F121" s="798"/>
      <c r="G121" s="233">
        <f t="shared" si="87"/>
        <v>834</v>
      </c>
      <c r="H121" s="408">
        <f t="shared" si="88"/>
        <v>834</v>
      </c>
      <c r="I121" s="409">
        <f t="shared" si="88"/>
        <v>0</v>
      </c>
      <c r="J121" s="409">
        <f t="shared" si="88"/>
        <v>0</v>
      </c>
      <c r="K121" s="409">
        <f t="shared" si="88"/>
        <v>0</v>
      </c>
      <c r="L121" s="410">
        <f t="shared" si="88"/>
        <v>0</v>
      </c>
      <c r="M121" s="410">
        <f t="shared" si="88"/>
        <v>0</v>
      </c>
      <c r="N121" s="410">
        <f t="shared" si="88"/>
        <v>0</v>
      </c>
      <c r="O121" s="410">
        <f t="shared" si="88"/>
        <v>0</v>
      </c>
      <c r="P121" s="410">
        <f t="shared" si="88"/>
        <v>0</v>
      </c>
      <c r="Q121" s="410">
        <f t="shared" si="88"/>
        <v>0</v>
      </c>
      <c r="R121" s="410">
        <f t="shared" si="89"/>
        <v>0</v>
      </c>
      <c r="S121" s="410">
        <f t="shared" si="89"/>
        <v>0</v>
      </c>
      <c r="T121" s="410">
        <f t="shared" si="89"/>
        <v>0</v>
      </c>
      <c r="U121" s="410">
        <f t="shared" si="89"/>
        <v>0</v>
      </c>
      <c r="V121" s="410">
        <f t="shared" si="89"/>
        <v>0</v>
      </c>
      <c r="W121" s="410">
        <f t="shared" si="89"/>
        <v>0</v>
      </c>
      <c r="X121" s="410">
        <f t="shared" si="89"/>
        <v>0</v>
      </c>
      <c r="Y121" s="410">
        <f t="shared" si="89"/>
        <v>0</v>
      </c>
      <c r="Z121" s="410">
        <f>'Priedas 10'!$AC$125</f>
        <v>0</v>
      </c>
      <c r="AA121" s="410">
        <f>SUM('Priedas 6'!$AA$120,'Priedas 8'!$AA$120,'Priedas 11'!$AA$121)</f>
        <v>0</v>
      </c>
      <c r="AB121" s="410">
        <f>SUM('Priedas 6'!$AB$120,'Priedas 8'!$AB$120,'Priedas 11'!$AB$121)</f>
        <v>0</v>
      </c>
      <c r="AC121" s="410">
        <f>'Priedas 10'!$AF$125</f>
        <v>0</v>
      </c>
      <c r="AD121" s="410">
        <f>SUM('Priedas 6'!$AD$120,'Priedas 8'!$AD$120,'Priedas 11'!$AD$121)</f>
        <v>0</v>
      </c>
      <c r="AE121" s="418">
        <v>834</v>
      </c>
      <c r="AF121" s="414"/>
      <c r="AG121" s="414"/>
      <c r="AH121" s="414"/>
      <c r="AI121" s="412"/>
      <c r="AJ121" s="412"/>
      <c r="AK121" s="412"/>
      <c r="AL121" s="412"/>
      <c r="AM121" s="412"/>
      <c r="AN121" s="412"/>
      <c r="AO121" s="412"/>
      <c r="AP121" s="412"/>
      <c r="AQ121" s="412"/>
      <c r="AR121" s="412"/>
      <c r="AS121" s="412"/>
      <c r="AT121" s="412"/>
      <c r="AU121" s="412"/>
      <c r="AV121" s="415"/>
    </row>
    <row r="122" spans="2:48" s="192" customFormat="1" ht="12.75" customHeight="1" x14ac:dyDescent="0.2">
      <c r="B122" s="148" t="s">
        <v>271</v>
      </c>
      <c r="C122" s="796" t="s">
        <v>272</v>
      </c>
      <c r="D122" s="797"/>
      <c r="E122" s="797"/>
      <c r="F122" s="798"/>
      <c r="G122" s="233">
        <f t="shared" si="87"/>
        <v>0</v>
      </c>
      <c r="H122" s="408">
        <f t="shared" si="88"/>
        <v>0</v>
      </c>
      <c r="I122" s="409">
        <f t="shared" si="88"/>
        <v>0</v>
      </c>
      <c r="J122" s="409">
        <f t="shared" si="88"/>
        <v>0</v>
      </c>
      <c r="K122" s="409">
        <f t="shared" si="88"/>
        <v>0</v>
      </c>
      <c r="L122" s="410">
        <f t="shared" si="88"/>
        <v>0</v>
      </c>
      <c r="M122" s="410">
        <f t="shared" si="88"/>
        <v>0</v>
      </c>
      <c r="N122" s="410">
        <f t="shared" si="88"/>
        <v>0</v>
      </c>
      <c r="O122" s="410">
        <f t="shared" si="88"/>
        <v>0</v>
      </c>
      <c r="P122" s="410">
        <f t="shared" si="88"/>
        <v>0</v>
      </c>
      <c r="Q122" s="410">
        <f t="shared" si="88"/>
        <v>0</v>
      </c>
      <c r="R122" s="410">
        <f t="shared" si="89"/>
        <v>0</v>
      </c>
      <c r="S122" s="410">
        <f t="shared" si="89"/>
        <v>0</v>
      </c>
      <c r="T122" s="410">
        <f t="shared" si="89"/>
        <v>0</v>
      </c>
      <c r="U122" s="410">
        <f t="shared" si="89"/>
        <v>0</v>
      </c>
      <c r="V122" s="410">
        <f t="shared" si="89"/>
        <v>0</v>
      </c>
      <c r="W122" s="410">
        <f t="shared" si="89"/>
        <v>0</v>
      </c>
      <c r="X122" s="410">
        <f t="shared" si="89"/>
        <v>0</v>
      </c>
      <c r="Y122" s="410">
        <f t="shared" si="89"/>
        <v>0</v>
      </c>
      <c r="Z122" s="410">
        <f>'Priedas 10'!$AC$126</f>
        <v>0</v>
      </c>
      <c r="AA122" s="410">
        <f>SUM('Priedas 6'!$AA$121,'Priedas 8'!$AA$121,'Priedas 11'!$AA$122)</f>
        <v>0</v>
      </c>
      <c r="AB122" s="410">
        <f>SUM('Priedas 6'!$AB$121,'Priedas 8'!$AB$121,'Priedas 11'!$AB$122)</f>
        <v>0</v>
      </c>
      <c r="AC122" s="410">
        <f>'Priedas 10'!$AF$126</f>
        <v>0</v>
      </c>
      <c r="AD122" s="410">
        <f>SUM('Priedas 6'!$AD$121,'Priedas 8'!$AD$121,'Priedas 11'!$AD$122)</f>
        <v>0</v>
      </c>
      <c r="AE122" s="413"/>
      <c r="AF122" s="414"/>
      <c r="AG122" s="414"/>
      <c r="AH122" s="414"/>
      <c r="AI122" s="412"/>
      <c r="AJ122" s="412"/>
      <c r="AK122" s="412"/>
      <c r="AL122" s="412"/>
      <c r="AM122" s="412"/>
      <c r="AN122" s="412"/>
      <c r="AO122" s="412"/>
      <c r="AP122" s="412"/>
      <c r="AQ122" s="412"/>
      <c r="AR122" s="412"/>
      <c r="AS122" s="412"/>
      <c r="AT122" s="412"/>
      <c r="AU122" s="412"/>
      <c r="AV122" s="415"/>
    </row>
    <row r="123" spans="2:48" s="192" customFormat="1" ht="12.75" customHeight="1" x14ac:dyDescent="0.2">
      <c r="B123" s="148" t="s">
        <v>273</v>
      </c>
      <c r="C123" s="796" t="s">
        <v>274</v>
      </c>
      <c r="D123" s="797"/>
      <c r="E123" s="797"/>
      <c r="F123" s="798"/>
      <c r="G123" s="233">
        <f t="shared" si="87"/>
        <v>880</v>
      </c>
      <c r="H123" s="408">
        <f t="shared" si="88"/>
        <v>0</v>
      </c>
      <c r="I123" s="409">
        <f t="shared" si="88"/>
        <v>0</v>
      </c>
      <c r="J123" s="409">
        <f t="shared" si="88"/>
        <v>0</v>
      </c>
      <c r="K123" s="409">
        <f t="shared" si="88"/>
        <v>0</v>
      </c>
      <c r="L123" s="410">
        <f t="shared" si="88"/>
        <v>0</v>
      </c>
      <c r="M123" s="410">
        <f t="shared" si="88"/>
        <v>0</v>
      </c>
      <c r="N123" s="410">
        <f t="shared" si="88"/>
        <v>0</v>
      </c>
      <c r="O123" s="410">
        <f t="shared" si="88"/>
        <v>0</v>
      </c>
      <c r="P123" s="410">
        <f t="shared" si="88"/>
        <v>880</v>
      </c>
      <c r="Q123" s="410">
        <f t="shared" si="88"/>
        <v>0</v>
      </c>
      <c r="R123" s="410">
        <f t="shared" si="89"/>
        <v>0</v>
      </c>
      <c r="S123" s="410">
        <f t="shared" si="89"/>
        <v>0</v>
      </c>
      <c r="T123" s="410">
        <f t="shared" si="89"/>
        <v>0</v>
      </c>
      <c r="U123" s="410">
        <f t="shared" si="89"/>
        <v>0</v>
      </c>
      <c r="V123" s="410">
        <f t="shared" si="89"/>
        <v>0</v>
      </c>
      <c r="W123" s="410">
        <f t="shared" si="89"/>
        <v>0</v>
      </c>
      <c r="X123" s="410">
        <f t="shared" si="89"/>
        <v>0</v>
      </c>
      <c r="Y123" s="410">
        <f t="shared" si="89"/>
        <v>0</v>
      </c>
      <c r="Z123" s="410">
        <f>'Priedas 10'!$AC$127</f>
        <v>0</v>
      </c>
      <c r="AA123" s="410">
        <f>SUM('Priedas 6'!$AA$122,'Priedas 8'!$AA$122,'Priedas 11'!$AA$123)</f>
        <v>0</v>
      </c>
      <c r="AB123" s="410">
        <f>SUM('Priedas 6'!$AB$122,'Priedas 8'!$AB$122,'Priedas 11'!$AB$123)</f>
        <v>0</v>
      </c>
      <c r="AC123" s="410">
        <f>'Priedas 10'!$AF$127</f>
        <v>0</v>
      </c>
      <c r="AD123" s="410">
        <f>SUM('Priedas 6'!$AD$122,'Priedas 8'!$AD$122,'Priedas 11'!$AD$123)</f>
        <v>0</v>
      </c>
      <c r="AE123" s="413"/>
      <c r="AF123" s="414"/>
      <c r="AG123" s="414"/>
      <c r="AH123" s="414"/>
      <c r="AI123" s="412"/>
      <c r="AJ123" s="412"/>
      <c r="AK123" s="412"/>
      <c r="AL123" s="412"/>
      <c r="AM123" s="419">
        <v>880</v>
      </c>
      <c r="AN123" s="412"/>
      <c r="AO123" s="412"/>
      <c r="AP123" s="412"/>
      <c r="AQ123" s="412"/>
      <c r="AR123" s="412"/>
      <c r="AS123" s="412"/>
      <c r="AT123" s="412"/>
      <c r="AU123" s="412"/>
      <c r="AV123" s="415"/>
    </row>
    <row r="124" spans="2:48" s="192" customFormat="1" ht="12.75" customHeight="1" x14ac:dyDescent="0.2">
      <c r="B124" s="163" t="s">
        <v>275</v>
      </c>
      <c r="C124" s="592" t="s">
        <v>276</v>
      </c>
      <c r="D124" s="582"/>
      <c r="E124" s="582"/>
      <c r="F124" s="642"/>
      <c r="G124" s="233">
        <f t="shared" si="87"/>
        <v>16162.95</v>
      </c>
      <c r="H124" s="408">
        <f t="shared" si="88"/>
        <v>0</v>
      </c>
      <c r="I124" s="409">
        <f t="shared" si="88"/>
        <v>0</v>
      </c>
      <c r="J124" s="409">
        <f t="shared" si="88"/>
        <v>0</v>
      </c>
      <c r="K124" s="409">
        <f t="shared" si="88"/>
        <v>0</v>
      </c>
      <c r="L124" s="410">
        <f t="shared" si="88"/>
        <v>0</v>
      </c>
      <c r="M124" s="410">
        <f t="shared" si="88"/>
        <v>16162.95</v>
      </c>
      <c r="N124" s="410">
        <f t="shared" si="88"/>
        <v>0</v>
      </c>
      <c r="O124" s="410">
        <f t="shared" si="88"/>
        <v>0</v>
      </c>
      <c r="P124" s="410">
        <f t="shared" si="88"/>
        <v>0</v>
      </c>
      <c r="Q124" s="410">
        <f t="shared" si="88"/>
        <v>0</v>
      </c>
      <c r="R124" s="410">
        <f t="shared" si="89"/>
        <v>0</v>
      </c>
      <c r="S124" s="410">
        <f t="shared" si="89"/>
        <v>0</v>
      </c>
      <c r="T124" s="410">
        <f t="shared" si="89"/>
        <v>0</v>
      </c>
      <c r="U124" s="410">
        <f t="shared" si="89"/>
        <v>0</v>
      </c>
      <c r="V124" s="410">
        <f t="shared" si="89"/>
        <v>0</v>
      </c>
      <c r="W124" s="410">
        <f t="shared" si="89"/>
        <v>0</v>
      </c>
      <c r="X124" s="410">
        <f t="shared" si="89"/>
        <v>0</v>
      </c>
      <c r="Y124" s="410">
        <f t="shared" si="89"/>
        <v>0</v>
      </c>
      <c r="Z124" s="410">
        <f>'Priedas 10'!$AC$128</f>
        <v>0</v>
      </c>
      <c r="AA124" s="410">
        <f>SUM('Priedas 6'!$AA$123,'Priedas 8'!$AA$123,'Priedas 11'!$AA$124)</f>
        <v>0</v>
      </c>
      <c r="AB124" s="410">
        <f>SUM('Priedas 6'!$AB$123,'Priedas 8'!$AB$123,'Priedas 11'!$AB$124)</f>
        <v>0</v>
      </c>
      <c r="AC124" s="410">
        <f>'Priedas 10'!$AF$128</f>
        <v>0</v>
      </c>
      <c r="AD124" s="410">
        <f>SUM('Priedas 6'!$AD$123,'Priedas 8'!$AD$123,'Priedas 11'!$AD$124)</f>
        <v>0</v>
      </c>
      <c r="AE124" s="413"/>
      <c r="AF124" s="414"/>
      <c r="AG124" s="414"/>
      <c r="AH124" s="414"/>
      <c r="AI124" s="412"/>
      <c r="AJ124" s="419">
        <v>16162.95</v>
      </c>
      <c r="AK124" s="412"/>
      <c r="AL124" s="412"/>
      <c r="AM124" s="412"/>
      <c r="AN124" s="412"/>
      <c r="AO124" s="412"/>
      <c r="AP124" s="412"/>
      <c r="AQ124" s="412"/>
      <c r="AR124" s="412"/>
      <c r="AS124" s="412"/>
      <c r="AT124" s="412"/>
      <c r="AU124" s="412"/>
      <c r="AV124" s="415"/>
    </row>
    <row r="125" spans="2:48" s="192" customFormat="1" ht="12.75" customHeight="1" x14ac:dyDescent="0.2">
      <c r="B125" s="163" t="s">
        <v>397</v>
      </c>
      <c r="C125" s="592" t="s">
        <v>278</v>
      </c>
      <c r="D125" s="582"/>
      <c r="E125" s="582"/>
      <c r="F125" s="642"/>
      <c r="G125" s="233">
        <f t="shared" si="87"/>
        <v>1538.46</v>
      </c>
      <c r="H125" s="408">
        <f t="shared" si="88"/>
        <v>1538.46</v>
      </c>
      <c r="I125" s="409">
        <f t="shared" si="88"/>
        <v>0</v>
      </c>
      <c r="J125" s="409">
        <f t="shared" si="88"/>
        <v>0</v>
      </c>
      <c r="K125" s="409">
        <f t="shared" si="88"/>
        <v>0</v>
      </c>
      <c r="L125" s="410">
        <f t="shared" si="88"/>
        <v>0</v>
      </c>
      <c r="M125" s="410">
        <f t="shared" si="88"/>
        <v>0</v>
      </c>
      <c r="N125" s="410">
        <f t="shared" si="88"/>
        <v>0</v>
      </c>
      <c r="O125" s="410">
        <f t="shared" si="88"/>
        <v>0</v>
      </c>
      <c r="P125" s="410">
        <f t="shared" si="88"/>
        <v>0</v>
      </c>
      <c r="Q125" s="410">
        <f t="shared" si="88"/>
        <v>0</v>
      </c>
      <c r="R125" s="410">
        <f t="shared" si="89"/>
        <v>0</v>
      </c>
      <c r="S125" s="410">
        <f t="shared" si="89"/>
        <v>0</v>
      </c>
      <c r="T125" s="410">
        <f t="shared" si="89"/>
        <v>0</v>
      </c>
      <c r="U125" s="410">
        <f t="shared" si="89"/>
        <v>0</v>
      </c>
      <c r="V125" s="410">
        <f t="shared" si="89"/>
        <v>0</v>
      </c>
      <c r="W125" s="410">
        <f t="shared" si="89"/>
        <v>0</v>
      </c>
      <c r="X125" s="410">
        <f t="shared" si="89"/>
        <v>0</v>
      </c>
      <c r="Y125" s="410">
        <f t="shared" si="89"/>
        <v>0</v>
      </c>
      <c r="Z125" s="410">
        <f>'Priedas 10'!$AC$129</f>
        <v>0</v>
      </c>
      <c r="AA125" s="410">
        <f>SUM('Priedas 6'!$AA$124,'Priedas 8'!$AA$124,'Priedas 11'!$AA$125)</f>
        <v>0</v>
      </c>
      <c r="AB125" s="410">
        <f>SUM('Priedas 6'!$AB$124,'Priedas 8'!$AB$124,'Priedas 11'!$AB$125)</f>
        <v>0</v>
      </c>
      <c r="AC125" s="410">
        <f>'Priedas 10'!$AF$129</f>
        <v>0</v>
      </c>
      <c r="AD125" s="410">
        <f>SUM('Priedas 6'!$AD$124,'Priedas 8'!$AD$124,'Priedas 11'!$AD$125)</f>
        <v>0</v>
      </c>
      <c r="AE125" s="418">
        <v>1538.46</v>
      </c>
      <c r="AF125" s="414"/>
      <c r="AG125" s="414"/>
      <c r="AH125" s="414"/>
      <c r="AI125" s="412"/>
      <c r="AJ125" s="412"/>
      <c r="AK125" s="412"/>
      <c r="AL125" s="412"/>
      <c r="AM125" s="412"/>
      <c r="AN125" s="412"/>
      <c r="AO125" s="412"/>
      <c r="AP125" s="412"/>
      <c r="AQ125" s="412"/>
      <c r="AR125" s="412"/>
      <c r="AS125" s="412"/>
      <c r="AT125" s="412"/>
      <c r="AU125" s="412"/>
      <c r="AV125" s="415"/>
    </row>
    <row r="126" spans="2:48" s="192" customFormat="1" ht="12.75" customHeight="1" x14ac:dyDescent="0.2">
      <c r="B126" s="155" t="s">
        <v>279</v>
      </c>
      <c r="C126" s="799" t="s">
        <v>280</v>
      </c>
      <c r="D126" s="800"/>
      <c r="E126" s="800"/>
      <c r="F126" s="801"/>
      <c r="G126" s="233">
        <f t="shared" ref="G126:AL126" si="90">SUM(G127:G131)</f>
        <v>920.16</v>
      </c>
      <c r="H126" s="227">
        <f t="shared" si="90"/>
        <v>0</v>
      </c>
      <c r="I126" s="179">
        <f t="shared" si="90"/>
        <v>0</v>
      </c>
      <c r="J126" s="179">
        <f t="shared" si="90"/>
        <v>0</v>
      </c>
      <c r="K126" s="179">
        <f t="shared" si="90"/>
        <v>0</v>
      </c>
      <c r="L126" s="183">
        <f t="shared" si="90"/>
        <v>0</v>
      </c>
      <c r="M126" s="183">
        <f t="shared" si="90"/>
        <v>0</v>
      </c>
      <c r="N126" s="183">
        <f t="shared" si="90"/>
        <v>0</v>
      </c>
      <c r="O126" s="183">
        <f t="shared" si="90"/>
        <v>0</v>
      </c>
      <c r="P126" s="183">
        <f t="shared" si="90"/>
        <v>879.51</v>
      </c>
      <c r="Q126" s="183">
        <f t="shared" si="90"/>
        <v>0</v>
      </c>
      <c r="R126" s="183">
        <f t="shared" si="90"/>
        <v>0</v>
      </c>
      <c r="S126" s="183">
        <f t="shared" si="90"/>
        <v>0</v>
      </c>
      <c r="T126" s="183">
        <f t="shared" si="90"/>
        <v>0</v>
      </c>
      <c r="U126" s="183">
        <f t="shared" si="90"/>
        <v>0</v>
      </c>
      <c r="V126" s="183">
        <f t="shared" si="90"/>
        <v>0</v>
      </c>
      <c r="W126" s="183">
        <f t="shared" si="90"/>
        <v>0</v>
      </c>
      <c r="X126" s="183">
        <f t="shared" si="90"/>
        <v>0</v>
      </c>
      <c r="Y126" s="183">
        <f t="shared" si="90"/>
        <v>0</v>
      </c>
      <c r="Z126" s="183">
        <f t="shared" si="90"/>
        <v>0</v>
      </c>
      <c r="AA126" s="183">
        <f t="shared" si="90"/>
        <v>0</v>
      </c>
      <c r="AB126" s="183">
        <f t="shared" si="90"/>
        <v>0</v>
      </c>
      <c r="AC126" s="183">
        <f t="shared" si="90"/>
        <v>0</v>
      </c>
      <c r="AD126" s="183">
        <f t="shared" si="90"/>
        <v>40.65</v>
      </c>
      <c r="AE126" s="227">
        <f t="shared" si="90"/>
        <v>0</v>
      </c>
      <c r="AF126" s="179">
        <f t="shared" si="90"/>
        <v>0</v>
      </c>
      <c r="AG126" s="179">
        <f t="shared" si="90"/>
        <v>0</v>
      </c>
      <c r="AH126" s="179">
        <f t="shared" si="90"/>
        <v>0</v>
      </c>
      <c r="AI126" s="183">
        <f t="shared" si="90"/>
        <v>0</v>
      </c>
      <c r="AJ126" s="183">
        <f t="shared" si="90"/>
        <v>0</v>
      </c>
      <c r="AK126" s="183">
        <f t="shared" si="90"/>
        <v>0</v>
      </c>
      <c r="AL126" s="183">
        <f t="shared" si="90"/>
        <v>0</v>
      </c>
      <c r="AM126" s="178">
        <v>879.51</v>
      </c>
      <c r="AN126" s="183">
        <f t="shared" ref="AN126:AV126" si="91">SUM(AN127:AN131)</f>
        <v>0</v>
      </c>
      <c r="AO126" s="183">
        <f t="shared" si="91"/>
        <v>0</v>
      </c>
      <c r="AP126" s="183">
        <f t="shared" si="91"/>
        <v>0</v>
      </c>
      <c r="AQ126" s="183">
        <f t="shared" si="91"/>
        <v>0</v>
      </c>
      <c r="AR126" s="183">
        <f t="shared" si="91"/>
        <v>0</v>
      </c>
      <c r="AS126" s="183">
        <f t="shared" si="91"/>
        <v>0</v>
      </c>
      <c r="AT126" s="183">
        <f t="shared" si="91"/>
        <v>0</v>
      </c>
      <c r="AU126" s="183">
        <f t="shared" si="91"/>
        <v>0</v>
      </c>
      <c r="AV126" s="228">
        <f t="shared" si="91"/>
        <v>0</v>
      </c>
    </row>
    <row r="127" spans="2:48" s="192" customFormat="1" ht="12.75" customHeight="1" x14ac:dyDescent="0.2">
      <c r="B127" s="148" t="s">
        <v>281</v>
      </c>
      <c r="C127" s="796" t="s">
        <v>282</v>
      </c>
      <c r="D127" s="797"/>
      <c r="E127" s="797"/>
      <c r="F127" s="798"/>
      <c r="G127" s="233">
        <f>SUM(H127:AD127)</f>
        <v>920.16</v>
      </c>
      <c r="H127" s="408">
        <f t="shared" ref="H127:Q131" si="92">SUM(AE127)</f>
        <v>0</v>
      </c>
      <c r="I127" s="409">
        <f t="shared" si="92"/>
        <v>0</v>
      </c>
      <c r="J127" s="409">
        <f t="shared" si="92"/>
        <v>0</v>
      </c>
      <c r="K127" s="409">
        <f t="shared" si="92"/>
        <v>0</v>
      </c>
      <c r="L127" s="410">
        <f t="shared" si="92"/>
        <v>0</v>
      </c>
      <c r="M127" s="410">
        <f t="shared" si="92"/>
        <v>0</v>
      </c>
      <c r="N127" s="410">
        <f t="shared" si="92"/>
        <v>0</v>
      </c>
      <c r="O127" s="410">
        <f t="shared" si="92"/>
        <v>0</v>
      </c>
      <c r="P127" s="410">
        <f t="shared" si="92"/>
        <v>879.51</v>
      </c>
      <c r="Q127" s="410">
        <f t="shared" si="92"/>
        <v>0</v>
      </c>
      <c r="R127" s="410">
        <f t="shared" ref="R127:Y131" si="93">SUM(AO127)</f>
        <v>0</v>
      </c>
      <c r="S127" s="410">
        <f t="shared" si="93"/>
        <v>0</v>
      </c>
      <c r="T127" s="410">
        <f t="shared" si="93"/>
        <v>0</v>
      </c>
      <c r="U127" s="410">
        <f t="shared" si="93"/>
        <v>0</v>
      </c>
      <c r="V127" s="410">
        <f t="shared" si="93"/>
        <v>0</v>
      </c>
      <c r="W127" s="410">
        <f t="shared" si="93"/>
        <v>0</v>
      </c>
      <c r="X127" s="410">
        <f t="shared" si="93"/>
        <v>0</v>
      </c>
      <c r="Y127" s="410">
        <f t="shared" si="93"/>
        <v>0</v>
      </c>
      <c r="Z127" s="410">
        <f>'Priedas 10'!$AC$131</f>
        <v>0</v>
      </c>
      <c r="AA127" s="410">
        <f>SUM('Priedas 6'!$AA$126,'Priedas 8'!$AA$126,'Priedas 11'!$AA$127)</f>
        <v>0</v>
      </c>
      <c r="AB127" s="410">
        <f>SUM('Priedas 6'!$AB$126,'Priedas 8'!$AB$126,'Priedas 11'!$AB$127)</f>
        <v>0</v>
      </c>
      <c r="AC127" s="410">
        <f>'Priedas 10'!$AF$131</f>
        <v>0</v>
      </c>
      <c r="AD127" s="410">
        <f>SUM('Priedas 6'!$AD$126,'Priedas 8'!$AD$126,'Priedas 11'!$AD$127)</f>
        <v>40.65</v>
      </c>
      <c r="AE127" s="413"/>
      <c r="AF127" s="414"/>
      <c r="AG127" s="414"/>
      <c r="AH127" s="414"/>
      <c r="AI127" s="412"/>
      <c r="AJ127" s="412"/>
      <c r="AK127" s="412"/>
      <c r="AL127" s="412"/>
      <c r="AM127" s="419">
        <v>879.51</v>
      </c>
      <c r="AN127" s="412"/>
      <c r="AO127" s="412"/>
      <c r="AP127" s="412"/>
      <c r="AQ127" s="412"/>
      <c r="AR127" s="412"/>
      <c r="AS127" s="412"/>
      <c r="AT127" s="412"/>
      <c r="AU127" s="412"/>
      <c r="AV127" s="415"/>
    </row>
    <row r="128" spans="2:48" s="192" customFormat="1" ht="12.75" customHeight="1" x14ac:dyDescent="0.2">
      <c r="B128" s="148" t="s">
        <v>283</v>
      </c>
      <c r="C128" s="796" t="s">
        <v>284</v>
      </c>
      <c r="D128" s="797"/>
      <c r="E128" s="797"/>
      <c r="F128" s="798"/>
      <c r="G128" s="233">
        <f>SUM(H128:AD128)</f>
        <v>0</v>
      </c>
      <c r="H128" s="408">
        <f t="shared" si="92"/>
        <v>0</v>
      </c>
      <c r="I128" s="409">
        <f t="shared" si="92"/>
        <v>0</v>
      </c>
      <c r="J128" s="409">
        <f t="shared" si="92"/>
        <v>0</v>
      </c>
      <c r="K128" s="409">
        <f t="shared" si="92"/>
        <v>0</v>
      </c>
      <c r="L128" s="410">
        <f t="shared" si="92"/>
        <v>0</v>
      </c>
      <c r="M128" s="410">
        <f t="shared" si="92"/>
        <v>0</v>
      </c>
      <c r="N128" s="410">
        <f t="shared" si="92"/>
        <v>0</v>
      </c>
      <c r="O128" s="410">
        <f t="shared" si="92"/>
        <v>0</v>
      </c>
      <c r="P128" s="410">
        <f t="shared" si="92"/>
        <v>0</v>
      </c>
      <c r="Q128" s="410">
        <f t="shared" si="92"/>
        <v>0</v>
      </c>
      <c r="R128" s="410">
        <f t="shared" si="93"/>
        <v>0</v>
      </c>
      <c r="S128" s="410">
        <f t="shared" si="93"/>
        <v>0</v>
      </c>
      <c r="T128" s="410">
        <f t="shared" si="93"/>
        <v>0</v>
      </c>
      <c r="U128" s="410">
        <f t="shared" si="93"/>
        <v>0</v>
      </c>
      <c r="V128" s="410">
        <f t="shared" si="93"/>
        <v>0</v>
      </c>
      <c r="W128" s="410">
        <f t="shared" si="93"/>
        <v>0</v>
      </c>
      <c r="X128" s="410">
        <f t="shared" si="93"/>
        <v>0</v>
      </c>
      <c r="Y128" s="410">
        <f t="shared" si="93"/>
        <v>0</v>
      </c>
      <c r="Z128" s="410">
        <f>'Priedas 10'!$AC$132</f>
        <v>0</v>
      </c>
      <c r="AA128" s="410">
        <f>SUM('Priedas 6'!$AA$127,'Priedas 8'!$AA$127,'Priedas 11'!$AA$128)</f>
        <v>0</v>
      </c>
      <c r="AB128" s="410">
        <f>SUM('Priedas 6'!$AB$127,'Priedas 8'!$AB$127,'Priedas 11'!$AB$128)</f>
        <v>0</v>
      </c>
      <c r="AC128" s="410">
        <f>'Priedas 10'!$AF$132</f>
        <v>0</v>
      </c>
      <c r="AD128" s="410">
        <f>SUM('Priedas 6'!$AD$127,'Priedas 8'!$AD$127,'Priedas 11'!$AD$128)</f>
        <v>0</v>
      </c>
      <c r="AE128" s="413"/>
      <c r="AF128" s="414"/>
      <c r="AG128" s="414"/>
      <c r="AH128" s="414"/>
      <c r="AI128" s="412"/>
      <c r="AJ128" s="412"/>
      <c r="AK128" s="412"/>
      <c r="AL128" s="412"/>
      <c r="AM128" s="412"/>
      <c r="AN128" s="412"/>
      <c r="AO128" s="412"/>
      <c r="AP128" s="412"/>
      <c r="AQ128" s="412"/>
      <c r="AR128" s="412"/>
      <c r="AS128" s="412"/>
      <c r="AT128" s="412"/>
      <c r="AU128" s="412"/>
      <c r="AV128" s="415"/>
    </row>
    <row r="129" spans="2:48" s="192" customFormat="1" ht="12.75" customHeight="1" x14ac:dyDescent="0.2">
      <c r="B129" s="148" t="s">
        <v>285</v>
      </c>
      <c r="C129" s="796" t="s">
        <v>286</v>
      </c>
      <c r="D129" s="797"/>
      <c r="E129" s="797"/>
      <c r="F129" s="798"/>
      <c r="G129" s="233">
        <f>SUM(H129:AD129)</f>
        <v>0</v>
      </c>
      <c r="H129" s="408">
        <f t="shared" si="92"/>
        <v>0</v>
      </c>
      <c r="I129" s="409">
        <f t="shared" si="92"/>
        <v>0</v>
      </c>
      <c r="J129" s="409">
        <f t="shared" si="92"/>
        <v>0</v>
      </c>
      <c r="K129" s="409">
        <f t="shared" si="92"/>
        <v>0</v>
      </c>
      <c r="L129" s="410">
        <f t="shared" si="92"/>
        <v>0</v>
      </c>
      <c r="M129" s="410">
        <f t="shared" si="92"/>
        <v>0</v>
      </c>
      <c r="N129" s="410">
        <f t="shared" si="92"/>
        <v>0</v>
      </c>
      <c r="O129" s="410">
        <f t="shared" si="92"/>
        <v>0</v>
      </c>
      <c r="P129" s="410">
        <f t="shared" si="92"/>
        <v>0</v>
      </c>
      <c r="Q129" s="410">
        <f t="shared" si="92"/>
        <v>0</v>
      </c>
      <c r="R129" s="410">
        <f t="shared" si="93"/>
        <v>0</v>
      </c>
      <c r="S129" s="410">
        <f t="shared" si="93"/>
        <v>0</v>
      </c>
      <c r="T129" s="410">
        <f t="shared" si="93"/>
        <v>0</v>
      </c>
      <c r="U129" s="410">
        <f t="shared" si="93"/>
        <v>0</v>
      </c>
      <c r="V129" s="410">
        <f t="shared" si="93"/>
        <v>0</v>
      </c>
      <c r="W129" s="410">
        <f t="shared" si="93"/>
        <v>0</v>
      </c>
      <c r="X129" s="410">
        <f t="shared" si="93"/>
        <v>0</v>
      </c>
      <c r="Y129" s="410">
        <f t="shared" si="93"/>
        <v>0</v>
      </c>
      <c r="Z129" s="410">
        <f>'Priedas 10'!$AC$133</f>
        <v>0</v>
      </c>
      <c r="AA129" s="410">
        <f>SUM('Priedas 6'!$AA$128,'Priedas 8'!$AA$128,'Priedas 11'!$AA$129)</f>
        <v>0</v>
      </c>
      <c r="AB129" s="410">
        <f>SUM('Priedas 6'!$AB$128,'Priedas 8'!$AB$128,'Priedas 11'!$AB$129)</f>
        <v>0</v>
      </c>
      <c r="AC129" s="410">
        <f>'Priedas 10'!$AF$133</f>
        <v>0</v>
      </c>
      <c r="AD129" s="410">
        <f>SUM('Priedas 6'!$AD$128,'Priedas 8'!$AD$128,'Priedas 11'!$AD$129)</f>
        <v>0</v>
      </c>
      <c r="AE129" s="413"/>
      <c r="AF129" s="414"/>
      <c r="AG129" s="414"/>
      <c r="AH129" s="414"/>
      <c r="AI129" s="412"/>
      <c r="AJ129" s="412"/>
      <c r="AK129" s="412"/>
      <c r="AL129" s="412"/>
      <c r="AM129" s="412"/>
      <c r="AN129" s="412"/>
      <c r="AO129" s="412"/>
      <c r="AP129" s="412"/>
      <c r="AQ129" s="412"/>
      <c r="AR129" s="412"/>
      <c r="AS129" s="412"/>
      <c r="AT129" s="412"/>
      <c r="AU129" s="412"/>
      <c r="AV129" s="415"/>
    </row>
    <row r="130" spans="2:48" s="192" customFormat="1" ht="12.75" customHeight="1" x14ac:dyDescent="0.2">
      <c r="B130" s="148" t="s">
        <v>287</v>
      </c>
      <c r="C130" s="796" t="s">
        <v>288</v>
      </c>
      <c r="D130" s="797"/>
      <c r="E130" s="797"/>
      <c r="F130" s="798"/>
      <c r="G130" s="233">
        <f>SUM(H130:AD130)</f>
        <v>0</v>
      </c>
      <c r="H130" s="408">
        <f t="shared" si="92"/>
        <v>0</v>
      </c>
      <c r="I130" s="409">
        <f t="shared" si="92"/>
        <v>0</v>
      </c>
      <c r="J130" s="409">
        <f t="shared" si="92"/>
        <v>0</v>
      </c>
      <c r="K130" s="409">
        <f t="shared" si="92"/>
        <v>0</v>
      </c>
      <c r="L130" s="410">
        <f t="shared" si="92"/>
        <v>0</v>
      </c>
      <c r="M130" s="410">
        <f t="shared" si="92"/>
        <v>0</v>
      </c>
      <c r="N130" s="410">
        <f t="shared" si="92"/>
        <v>0</v>
      </c>
      <c r="O130" s="410">
        <f t="shared" si="92"/>
        <v>0</v>
      </c>
      <c r="P130" s="410">
        <f t="shared" si="92"/>
        <v>0</v>
      </c>
      <c r="Q130" s="410">
        <f t="shared" si="92"/>
        <v>0</v>
      </c>
      <c r="R130" s="410">
        <f t="shared" si="93"/>
        <v>0</v>
      </c>
      <c r="S130" s="410">
        <f t="shared" si="93"/>
        <v>0</v>
      </c>
      <c r="T130" s="410">
        <f t="shared" si="93"/>
        <v>0</v>
      </c>
      <c r="U130" s="410">
        <f t="shared" si="93"/>
        <v>0</v>
      </c>
      <c r="V130" s="410">
        <f t="shared" si="93"/>
        <v>0</v>
      </c>
      <c r="W130" s="410">
        <f t="shared" si="93"/>
        <v>0</v>
      </c>
      <c r="X130" s="410">
        <f t="shared" si="93"/>
        <v>0</v>
      </c>
      <c r="Y130" s="410">
        <f t="shared" si="93"/>
        <v>0</v>
      </c>
      <c r="Z130" s="410">
        <f>'Priedas 10'!$AC$134</f>
        <v>0</v>
      </c>
      <c r="AA130" s="410">
        <f>SUM('Priedas 6'!$AA$129,'Priedas 8'!$AA$129,'Priedas 11'!$AA$130)</f>
        <v>0</v>
      </c>
      <c r="AB130" s="410">
        <f>SUM('Priedas 6'!$AB$129,'Priedas 8'!$AB$129,'Priedas 11'!$AB$130)</f>
        <v>0</v>
      </c>
      <c r="AC130" s="410">
        <f>'Priedas 10'!$AF$134</f>
        <v>0</v>
      </c>
      <c r="AD130" s="410">
        <f>SUM('Priedas 6'!$AD$129,'Priedas 8'!$AD$129,'Priedas 11'!$AD$130)</f>
        <v>0</v>
      </c>
      <c r="AE130" s="413"/>
      <c r="AF130" s="414"/>
      <c r="AG130" s="414"/>
      <c r="AH130" s="414"/>
      <c r="AI130" s="412"/>
      <c r="AJ130" s="412"/>
      <c r="AK130" s="412"/>
      <c r="AL130" s="412"/>
      <c r="AM130" s="412"/>
      <c r="AN130" s="412"/>
      <c r="AO130" s="412"/>
      <c r="AP130" s="412"/>
      <c r="AQ130" s="412"/>
      <c r="AR130" s="412"/>
      <c r="AS130" s="412"/>
      <c r="AT130" s="412"/>
      <c r="AU130" s="412"/>
      <c r="AV130" s="415"/>
    </row>
    <row r="131" spans="2:48" s="192" customFormat="1" ht="12.75" customHeight="1" x14ac:dyDescent="0.2">
      <c r="B131" s="148" t="s">
        <v>289</v>
      </c>
      <c r="C131" s="796" t="s">
        <v>101</v>
      </c>
      <c r="D131" s="797"/>
      <c r="E131" s="797"/>
      <c r="F131" s="798"/>
      <c r="G131" s="233">
        <f>SUM(H131:AD131)</f>
        <v>0</v>
      </c>
      <c r="H131" s="408">
        <f t="shared" si="92"/>
        <v>0</v>
      </c>
      <c r="I131" s="409">
        <f t="shared" si="92"/>
        <v>0</v>
      </c>
      <c r="J131" s="409">
        <f t="shared" si="92"/>
        <v>0</v>
      </c>
      <c r="K131" s="409">
        <f t="shared" si="92"/>
        <v>0</v>
      </c>
      <c r="L131" s="410">
        <f t="shared" si="92"/>
        <v>0</v>
      </c>
      <c r="M131" s="410">
        <f t="shared" si="92"/>
        <v>0</v>
      </c>
      <c r="N131" s="410">
        <f t="shared" si="92"/>
        <v>0</v>
      </c>
      <c r="O131" s="410">
        <f t="shared" si="92"/>
        <v>0</v>
      </c>
      <c r="P131" s="410">
        <f t="shared" si="92"/>
        <v>0</v>
      </c>
      <c r="Q131" s="410">
        <f t="shared" si="92"/>
        <v>0</v>
      </c>
      <c r="R131" s="410">
        <f t="shared" si="93"/>
        <v>0</v>
      </c>
      <c r="S131" s="410">
        <f t="shared" si="93"/>
        <v>0</v>
      </c>
      <c r="T131" s="410">
        <f t="shared" si="93"/>
        <v>0</v>
      </c>
      <c r="U131" s="410">
        <f t="shared" si="93"/>
        <v>0</v>
      </c>
      <c r="V131" s="410">
        <f t="shared" si="93"/>
        <v>0</v>
      </c>
      <c r="W131" s="410">
        <f t="shared" si="93"/>
        <v>0</v>
      </c>
      <c r="X131" s="410">
        <f t="shared" si="93"/>
        <v>0</v>
      </c>
      <c r="Y131" s="410">
        <f t="shared" si="93"/>
        <v>0</v>
      </c>
      <c r="Z131" s="410">
        <f>'Priedas 10'!$AC$135</f>
        <v>0</v>
      </c>
      <c r="AA131" s="410">
        <f>SUM('Priedas 6'!$AA$130,'Priedas 8'!$AA$130,'Priedas 11'!$AA$131)</f>
        <v>0</v>
      </c>
      <c r="AB131" s="410">
        <f>SUM('Priedas 6'!$AB$130,'Priedas 8'!$AB$130,'Priedas 11'!$AB$131)</f>
        <v>0</v>
      </c>
      <c r="AC131" s="410">
        <f>'Priedas 10'!$AF$135</f>
        <v>0</v>
      </c>
      <c r="AD131" s="410">
        <f>SUM('Priedas 6'!$AD$130,'Priedas 8'!$AD$130,'Priedas 11'!$AD$131)</f>
        <v>0</v>
      </c>
      <c r="AE131" s="413"/>
      <c r="AF131" s="414"/>
      <c r="AG131" s="414"/>
      <c r="AH131" s="414"/>
      <c r="AI131" s="412"/>
      <c r="AJ131" s="412"/>
      <c r="AK131" s="412"/>
      <c r="AL131" s="412"/>
      <c r="AM131" s="412"/>
      <c r="AN131" s="412"/>
      <c r="AO131" s="412"/>
      <c r="AP131" s="412"/>
      <c r="AQ131" s="412"/>
      <c r="AR131" s="412"/>
      <c r="AS131" s="412"/>
      <c r="AT131" s="412"/>
      <c r="AU131" s="412"/>
      <c r="AV131" s="415"/>
    </row>
    <row r="132" spans="2:48" s="192" customFormat="1" ht="12.75" customHeight="1" x14ac:dyDescent="0.2">
      <c r="B132" s="155" t="s">
        <v>290</v>
      </c>
      <c r="C132" s="799" t="s">
        <v>291</v>
      </c>
      <c r="D132" s="800"/>
      <c r="E132" s="800"/>
      <c r="F132" s="801"/>
      <c r="G132" s="233">
        <f t="shared" ref="G132:AD132" si="94">SUM(G133:G144)</f>
        <v>35467.61365774888</v>
      </c>
      <c r="H132" s="227">
        <f t="shared" si="94"/>
        <v>14166.54</v>
      </c>
      <c r="I132" s="179">
        <f t="shared" si="94"/>
        <v>0</v>
      </c>
      <c r="J132" s="179">
        <f t="shared" si="94"/>
        <v>0</v>
      </c>
      <c r="K132" s="179">
        <f t="shared" si="94"/>
        <v>0</v>
      </c>
      <c r="L132" s="183">
        <f t="shared" si="94"/>
        <v>0</v>
      </c>
      <c r="M132" s="183">
        <f t="shared" si="94"/>
        <v>3324.1000000000004</v>
      </c>
      <c r="N132" s="183">
        <f t="shared" si="94"/>
        <v>0</v>
      </c>
      <c r="O132" s="183">
        <f t="shared" si="94"/>
        <v>0</v>
      </c>
      <c r="P132" s="183">
        <f t="shared" si="94"/>
        <v>4513.17</v>
      </c>
      <c r="Q132" s="183">
        <f t="shared" si="94"/>
        <v>4033.63</v>
      </c>
      <c r="R132" s="183">
        <f t="shared" si="94"/>
        <v>0</v>
      </c>
      <c r="S132" s="183">
        <f t="shared" si="94"/>
        <v>1781.09</v>
      </c>
      <c r="T132" s="183">
        <f t="shared" si="94"/>
        <v>0</v>
      </c>
      <c r="U132" s="183">
        <f t="shared" si="94"/>
        <v>0</v>
      </c>
      <c r="V132" s="183">
        <f t="shared" si="94"/>
        <v>383.18</v>
      </c>
      <c r="W132" s="183">
        <f t="shared" si="94"/>
        <v>0</v>
      </c>
      <c r="X132" s="183">
        <f t="shared" si="94"/>
        <v>0</v>
      </c>
      <c r="Y132" s="183">
        <f t="shared" si="94"/>
        <v>0</v>
      </c>
      <c r="Z132" s="183">
        <f t="shared" si="94"/>
        <v>0</v>
      </c>
      <c r="AA132" s="183">
        <f t="shared" si="94"/>
        <v>0</v>
      </c>
      <c r="AB132" s="183">
        <f t="shared" si="94"/>
        <v>0.1547167331000773</v>
      </c>
      <c r="AC132" s="183">
        <f t="shared" si="94"/>
        <v>0</v>
      </c>
      <c r="AD132" s="183">
        <f t="shared" si="94"/>
        <v>7265.7489410157777</v>
      </c>
      <c r="AE132" s="441">
        <v>14166.54</v>
      </c>
      <c r="AF132" s="179">
        <f>SUM(AF133:AF144)</f>
        <v>0</v>
      </c>
      <c r="AG132" s="179">
        <f>SUM(AG133:AG144)</f>
        <v>0</v>
      </c>
      <c r="AH132" s="179">
        <f>SUM(AH133:AH144)</f>
        <v>0</v>
      </c>
      <c r="AI132" s="183">
        <f>SUM(AI133:AI144)</f>
        <v>0</v>
      </c>
      <c r="AJ132" s="178">
        <v>3324.1</v>
      </c>
      <c r="AK132" s="183">
        <f>SUM(AK133:AK144)</f>
        <v>0</v>
      </c>
      <c r="AL132" s="183">
        <f>SUM(AL133:AL144)</f>
        <v>0</v>
      </c>
      <c r="AM132" s="178">
        <v>4513.17</v>
      </c>
      <c r="AN132" s="178">
        <v>4033.63</v>
      </c>
      <c r="AO132" s="183">
        <f>SUM(AO133:AO144)</f>
        <v>0</v>
      </c>
      <c r="AP132" s="178">
        <v>1781.09</v>
      </c>
      <c r="AQ132" s="183">
        <f>SUM(AQ133:AQ144)</f>
        <v>0</v>
      </c>
      <c r="AR132" s="183">
        <f>SUM(AR133:AR144)</f>
        <v>0</v>
      </c>
      <c r="AS132" s="178">
        <v>383.18</v>
      </c>
      <c r="AT132" s="183">
        <f>SUM(AT133:AT144)</f>
        <v>0</v>
      </c>
      <c r="AU132" s="183">
        <f>SUM(AU133:AU144)</f>
        <v>0</v>
      </c>
      <c r="AV132" s="228">
        <f>SUM(AV133:AV144)</f>
        <v>0</v>
      </c>
    </row>
    <row r="133" spans="2:48" s="192" customFormat="1" ht="12.75" customHeight="1" x14ac:dyDescent="0.2">
      <c r="B133" s="163" t="s">
        <v>292</v>
      </c>
      <c r="C133" s="592" t="s">
        <v>293</v>
      </c>
      <c r="D133" s="582"/>
      <c r="E133" s="582"/>
      <c r="F133" s="642"/>
      <c r="G133" s="233">
        <f t="shared" ref="G133:G144" si="95">SUM(H133:AD133)</f>
        <v>189.99944744258221</v>
      </c>
      <c r="H133" s="408">
        <f t="shared" ref="H133:H144" si="96">SUM(AE133)</f>
        <v>130.44</v>
      </c>
      <c r="I133" s="409">
        <f t="shared" ref="I133:I144" si="97">SUM(AF133)</f>
        <v>0</v>
      </c>
      <c r="J133" s="409">
        <f t="shared" ref="J133:J144" si="98">SUM(AG133)</f>
        <v>0</v>
      </c>
      <c r="K133" s="409">
        <f t="shared" ref="K133:K144" si="99">SUM(AH133)</f>
        <v>0</v>
      </c>
      <c r="L133" s="410">
        <f t="shared" ref="L133:L144" si="100">SUM(AI133)</f>
        <v>0</v>
      </c>
      <c r="M133" s="410">
        <f t="shared" ref="M133:M144" si="101">SUM(AJ133)</f>
        <v>30.61</v>
      </c>
      <c r="N133" s="410">
        <f t="shared" ref="N133:N144" si="102">SUM(AK133)</f>
        <v>0</v>
      </c>
      <c r="O133" s="410">
        <f t="shared" ref="O133:O144" si="103">SUM(AL133)</f>
        <v>0</v>
      </c>
      <c r="P133" s="410">
        <f t="shared" ref="P133:P144" si="104">SUM(AM133)</f>
        <v>5.72</v>
      </c>
      <c r="Q133" s="410">
        <f t="shared" ref="Q133:Q144" si="105">SUM(AN133)</f>
        <v>3.35</v>
      </c>
      <c r="R133" s="410">
        <f t="shared" ref="R133:R144" si="106">SUM(AO133)</f>
        <v>0</v>
      </c>
      <c r="S133" s="410">
        <f t="shared" ref="S133:S144" si="107">SUM(AP133)</f>
        <v>7.49</v>
      </c>
      <c r="T133" s="410">
        <f t="shared" ref="T133:T144" si="108">SUM(AQ133)</f>
        <v>0</v>
      </c>
      <c r="U133" s="410">
        <f t="shared" ref="U133:U144" si="109">SUM(AR133)</f>
        <v>0</v>
      </c>
      <c r="V133" s="410">
        <f t="shared" ref="V133:V144" si="110">SUM(AS133)</f>
        <v>1.86</v>
      </c>
      <c r="W133" s="410">
        <f t="shared" ref="W133:W144" si="111">SUM(AT133)</f>
        <v>0</v>
      </c>
      <c r="X133" s="410">
        <f t="shared" ref="X133:X144" si="112">SUM(AU133)</f>
        <v>0</v>
      </c>
      <c r="Y133" s="410">
        <f t="shared" ref="Y133:Y144" si="113">SUM(AV133)</f>
        <v>0</v>
      </c>
      <c r="Z133" s="410">
        <f>'Priedas 10'!$AC$137</f>
        <v>0</v>
      </c>
      <c r="AA133" s="410">
        <f>SUM('Priedas 6'!$AA$132,'Priedas 8'!$AA$132,'Priedas 11'!$AA$133)</f>
        <v>0</v>
      </c>
      <c r="AB133" s="410">
        <f>SUM('Priedas 6'!$AB$132,'Priedas 8'!$AB$132,'Priedas 11'!$AB$133)</f>
        <v>1.4247028715378461E-3</v>
      </c>
      <c r="AC133" s="410">
        <f>'Priedas 10'!$AF$137</f>
        <v>0</v>
      </c>
      <c r="AD133" s="410">
        <f>SUM('Priedas 6'!$AD$132,'Priedas 8'!$AD$132,'Priedas 11'!$AD$133)</f>
        <v>10.52802273971065</v>
      </c>
      <c r="AE133" s="418">
        <v>130.44</v>
      </c>
      <c r="AF133" s="414"/>
      <c r="AG133" s="414"/>
      <c r="AH133" s="414"/>
      <c r="AI133" s="412"/>
      <c r="AJ133" s="419">
        <v>30.61</v>
      </c>
      <c r="AK133" s="412"/>
      <c r="AL133" s="412"/>
      <c r="AM133" s="419">
        <v>5.72</v>
      </c>
      <c r="AN133" s="419">
        <v>3.35</v>
      </c>
      <c r="AO133" s="412"/>
      <c r="AP133" s="419">
        <v>7.49</v>
      </c>
      <c r="AQ133" s="412"/>
      <c r="AR133" s="412"/>
      <c r="AS133" s="419">
        <v>1.86</v>
      </c>
      <c r="AT133" s="412"/>
      <c r="AU133" s="412"/>
      <c r="AV133" s="415"/>
    </row>
    <row r="134" spans="2:48" s="192" customFormat="1" ht="12.75" customHeight="1" x14ac:dyDescent="0.2">
      <c r="B134" s="163" t="s">
        <v>294</v>
      </c>
      <c r="C134" s="592" t="s">
        <v>295</v>
      </c>
      <c r="D134" s="582"/>
      <c r="E134" s="582"/>
      <c r="F134" s="642"/>
      <c r="G134" s="233">
        <f t="shared" si="95"/>
        <v>0</v>
      </c>
      <c r="H134" s="408">
        <f t="shared" si="96"/>
        <v>0</v>
      </c>
      <c r="I134" s="409">
        <f t="shared" si="97"/>
        <v>0</v>
      </c>
      <c r="J134" s="409">
        <f t="shared" si="98"/>
        <v>0</v>
      </c>
      <c r="K134" s="409">
        <f t="shared" si="99"/>
        <v>0</v>
      </c>
      <c r="L134" s="410">
        <f t="shared" si="100"/>
        <v>0</v>
      </c>
      <c r="M134" s="410">
        <f t="shared" si="101"/>
        <v>0</v>
      </c>
      <c r="N134" s="410">
        <f t="shared" si="102"/>
        <v>0</v>
      </c>
      <c r="O134" s="410">
        <f t="shared" si="103"/>
        <v>0</v>
      </c>
      <c r="P134" s="410">
        <f t="shared" si="104"/>
        <v>0</v>
      </c>
      <c r="Q134" s="410">
        <f t="shared" si="105"/>
        <v>0</v>
      </c>
      <c r="R134" s="410">
        <f t="shared" si="106"/>
        <v>0</v>
      </c>
      <c r="S134" s="410">
        <f t="shared" si="107"/>
        <v>0</v>
      </c>
      <c r="T134" s="410">
        <f t="shared" si="108"/>
        <v>0</v>
      </c>
      <c r="U134" s="410">
        <f t="shared" si="109"/>
        <v>0</v>
      </c>
      <c r="V134" s="410">
        <f t="shared" si="110"/>
        <v>0</v>
      </c>
      <c r="W134" s="410">
        <f t="shared" si="111"/>
        <v>0</v>
      </c>
      <c r="X134" s="410">
        <f t="shared" si="112"/>
        <v>0</v>
      </c>
      <c r="Y134" s="410">
        <f t="shared" si="113"/>
        <v>0</v>
      </c>
      <c r="Z134" s="410">
        <f>'Priedas 10'!$AC$138</f>
        <v>0</v>
      </c>
      <c r="AA134" s="410">
        <f>SUM('Priedas 6'!$AA$133,'Priedas 8'!$AA$133,'Priedas 11'!$AA$134)</f>
        <v>0</v>
      </c>
      <c r="AB134" s="410">
        <f>SUM('Priedas 6'!$AB$133,'Priedas 8'!$AB$133,'Priedas 11'!$AB$134)</f>
        <v>0</v>
      </c>
      <c r="AC134" s="410">
        <f>'Priedas 10'!$AF$138</f>
        <v>0</v>
      </c>
      <c r="AD134" s="410">
        <f>SUM('Priedas 6'!$AD$133,'Priedas 8'!$AD$133,'Priedas 11'!$AD$134)</f>
        <v>0</v>
      </c>
      <c r="AE134" s="413"/>
      <c r="AF134" s="414"/>
      <c r="AG134" s="414"/>
      <c r="AH134" s="414"/>
      <c r="AI134" s="412"/>
      <c r="AJ134" s="412"/>
      <c r="AK134" s="412"/>
      <c r="AL134" s="412"/>
      <c r="AM134" s="412"/>
      <c r="AN134" s="412"/>
      <c r="AO134" s="412"/>
      <c r="AP134" s="412"/>
      <c r="AQ134" s="412"/>
      <c r="AR134" s="412"/>
      <c r="AS134" s="412"/>
      <c r="AT134" s="412"/>
      <c r="AU134" s="412"/>
      <c r="AV134" s="415"/>
    </row>
    <row r="135" spans="2:48" s="192" customFormat="1" ht="12.75" customHeight="1" x14ac:dyDescent="0.2">
      <c r="B135" s="163" t="s">
        <v>296</v>
      </c>
      <c r="C135" s="592" t="s">
        <v>297</v>
      </c>
      <c r="D135" s="582"/>
      <c r="E135" s="582"/>
      <c r="F135" s="642"/>
      <c r="G135" s="233">
        <f t="shared" si="95"/>
        <v>4558.4949323046458</v>
      </c>
      <c r="H135" s="408">
        <f t="shared" si="96"/>
        <v>375.09</v>
      </c>
      <c r="I135" s="409">
        <f t="shared" si="97"/>
        <v>0</v>
      </c>
      <c r="J135" s="409">
        <f t="shared" si="98"/>
        <v>0</v>
      </c>
      <c r="K135" s="409">
        <f t="shared" si="99"/>
        <v>0</v>
      </c>
      <c r="L135" s="410">
        <f t="shared" si="100"/>
        <v>0</v>
      </c>
      <c r="M135" s="410">
        <f t="shared" si="101"/>
        <v>88.01</v>
      </c>
      <c r="N135" s="410">
        <f t="shared" si="102"/>
        <v>0</v>
      </c>
      <c r="O135" s="410">
        <f t="shared" si="103"/>
        <v>0</v>
      </c>
      <c r="P135" s="410">
        <f t="shared" si="104"/>
        <v>2249.4699999999998</v>
      </c>
      <c r="Q135" s="410">
        <f t="shared" si="105"/>
        <v>9.6300000000000008</v>
      </c>
      <c r="R135" s="410">
        <f t="shared" si="106"/>
        <v>0</v>
      </c>
      <c r="S135" s="410">
        <f t="shared" si="107"/>
        <v>21.53</v>
      </c>
      <c r="T135" s="410">
        <f t="shared" si="108"/>
        <v>0</v>
      </c>
      <c r="U135" s="410">
        <f t="shared" si="109"/>
        <v>0</v>
      </c>
      <c r="V135" s="410">
        <f t="shared" si="110"/>
        <v>5.34</v>
      </c>
      <c r="W135" s="410">
        <f t="shared" si="111"/>
        <v>0</v>
      </c>
      <c r="X135" s="410">
        <f t="shared" si="112"/>
        <v>0</v>
      </c>
      <c r="Y135" s="410">
        <f t="shared" si="113"/>
        <v>0</v>
      </c>
      <c r="Z135" s="410">
        <f>'Priedas 10'!$AC$139</f>
        <v>0</v>
      </c>
      <c r="AA135" s="410">
        <f>SUM('Priedas 6'!$AA$134,'Priedas 8'!$AA$134,'Priedas 11'!$AA$135)</f>
        <v>0</v>
      </c>
      <c r="AB135" s="410">
        <f>SUM('Priedas 6'!$AB$134,'Priedas 8'!$AB$134,'Priedas 11'!$AB$135)</f>
        <v>4.0963956774796063E-3</v>
      </c>
      <c r="AC135" s="410">
        <f>'Priedas 10'!$AF$139</f>
        <v>0</v>
      </c>
      <c r="AD135" s="410">
        <f>SUM('Priedas 6'!$AD$134,'Priedas 8'!$AD$134,'Priedas 11'!$AD$135)</f>
        <v>1809.4208359089682</v>
      </c>
      <c r="AE135" s="418">
        <v>375.09</v>
      </c>
      <c r="AF135" s="414"/>
      <c r="AG135" s="414"/>
      <c r="AH135" s="414"/>
      <c r="AI135" s="412"/>
      <c r="AJ135" s="419">
        <v>88.01</v>
      </c>
      <c r="AK135" s="412"/>
      <c r="AL135" s="412"/>
      <c r="AM135" s="419">
        <v>2249.4699999999998</v>
      </c>
      <c r="AN135" s="419">
        <v>9.6300000000000008</v>
      </c>
      <c r="AO135" s="412"/>
      <c r="AP135" s="419">
        <v>21.53</v>
      </c>
      <c r="AQ135" s="412"/>
      <c r="AR135" s="412"/>
      <c r="AS135" s="419">
        <v>5.34</v>
      </c>
      <c r="AT135" s="412"/>
      <c r="AU135" s="412"/>
      <c r="AV135" s="415"/>
    </row>
    <row r="136" spans="2:48" s="192" customFormat="1" ht="12.75" customHeight="1" x14ac:dyDescent="0.2">
      <c r="B136" s="163" t="s">
        <v>298</v>
      </c>
      <c r="C136" s="592" t="s">
        <v>299</v>
      </c>
      <c r="D136" s="582"/>
      <c r="E136" s="582"/>
      <c r="F136" s="642"/>
      <c r="G136" s="233">
        <f t="shared" si="95"/>
        <v>1367.96</v>
      </c>
      <c r="H136" s="408">
        <f t="shared" si="96"/>
        <v>0</v>
      </c>
      <c r="I136" s="409">
        <f t="shared" si="97"/>
        <v>0</v>
      </c>
      <c r="J136" s="409">
        <f t="shared" si="98"/>
        <v>0</v>
      </c>
      <c r="K136" s="409">
        <f t="shared" si="99"/>
        <v>0</v>
      </c>
      <c r="L136" s="410">
        <f t="shared" si="100"/>
        <v>0</v>
      </c>
      <c r="M136" s="410">
        <f t="shared" si="101"/>
        <v>0</v>
      </c>
      <c r="N136" s="410">
        <f t="shared" si="102"/>
        <v>0</v>
      </c>
      <c r="O136" s="410">
        <f t="shared" si="103"/>
        <v>0</v>
      </c>
      <c r="P136" s="410">
        <f t="shared" si="104"/>
        <v>1054.43</v>
      </c>
      <c r="Q136" s="410">
        <f t="shared" si="105"/>
        <v>0</v>
      </c>
      <c r="R136" s="410">
        <f t="shared" si="106"/>
        <v>0</v>
      </c>
      <c r="S136" s="410">
        <f t="shared" si="107"/>
        <v>0</v>
      </c>
      <c r="T136" s="410">
        <f t="shared" si="108"/>
        <v>0</v>
      </c>
      <c r="U136" s="410">
        <f t="shared" si="109"/>
        <v>0</v>
      </c>
      <c r="V136" s="410">
        <f t="shared" si="110"/>
        <v>0</v>
      </c>
      <c r="W136" s="410">
        <f t="shared" si="111"/>
        <v>0</v>
      </c>
      <c r="X136" s="410">
        <f t="shared" si="112"/>
        <v>0</v>
      </c>
      <c r="Y136" s="410">
        <f t="shared" si="113"/>
        <v>0</v>
      </c>
      <c r="Z136" s="410">
        <f>'Priedas 10'!$AC$140</f>
        <v>0</v>
      </c>
      <c r="AA136" s="410">
        <f>SUM('Priedas 6'!$AA$135,'Priedas 8'!$AA$135,'Priedas 11'!$AA$136)</f>
        <v>0</v>
      </c>
      <c r="AB136" s="410">
        <f>SUM('Priedas 6'!$AB$135,'Priedas 8'!$AB$135,'Priedas 11'!$AB$136)</f>
        <v>0</v>
      </c>
      <c r="AC136" s="410">
        <f>'Priedas 10'!$AF$140</f>
        <v>0</v>
      </c>
      <c r="AD136" s="410">
        <f>SUM('Priedas 6'!$AD$135,'Priedas 8'!$AD$135,'Priedas 11'!$AD$136)</f>
        <v>313.52999999999997</v>
      </c>
      <c r="AE136" s="413"/>
      <c r="AF136" s="414"/>
      <c r="AG136" s="414"/>
      <c r="AH136" s="414"/>
      <c r="AI136" s="412"/>
      <c r="AJ136" s="412"/>
      <c r="AK136" s="412"/>
      <c r="AL136" s="412"/>
      <c r="AM136" s="419">
        <v>1054.43</v>
      </c>
      <c r="AN136" s="412"/>
      <c r="AO136" s="412"/>
      <c r="AP136" s="412"/>
      <c r="AQ136" s="412"/>
      <c r="AR136" s="412"/>
      <c r="AS136" s="412"/>
      <c r="AT136" s="412"/>
      <c r="AU136" s="412"/>
      <c r="AV136" s="415"/>
    </row>
    <row r="137" spans="2:48" s="192" customFormat="1" ht="12.75" customHeight="1" x14ac:dyDescent="0.2">
      <c r="B137" s="163" t="s">
        <v>300</v>
      </c>
      <c r="C137" s="592" t="s">
        <v>301</v>
      </c>
      <c r="D137" s="582"/>
      <c r="E137" s="582"/>
      <c r="F137" s="642"/>
      <c r="G137" s="233">
        <f t="shared" si="95"/>
        <v>2899.7314620178431</v>
      </c>
      <c r="H137" s="408">
        <f t="shared" si="96"/>
        <v>1225.2</v>
      </c>
      <c r="I137" s="409">
        <f t="shared" si="97"/>
        <v>0</v>
      </c>
      <c r="J137" s="409">
        <f t="shared" si="98"/>
        <v>0</v>
      </c>
      <c r="K137" s="409">
        <f t="shared" si="99"/>
        <v>0</v>
      </c>
      <c r="L137" s="410">
        <f t="shared" si="100"/>
        <v>0</v>
      </c>
      <c r="M137" s="410">
        <f t="shared" si="101"/>
        <v>287.48</v>
      </c>
      <c r="N137" s="410">
        <f t="shared" si="102"/>
        <v>0</v>
      </c>
      <c r="O137" s="410">
        <f t="shared" si="103"/>
        <v>0</v>
      </c>
      <c r="P137" s="410">
        <f t="shared" si="104"/>
        <v>53.68</v>
      </c>
      <c r="Q137" s="410">
        <f t="shared" si="105"/>
        <v>31.45</v>
      </c>
      <c r="R137" s="410">
        <f t="shared" si="106"/>
        <v>0</v>
      </c>
      <c r="S137" s="410">
        <f t="shared" si="107"/>
        <v>70.319999999999993</v>
      </c>
      <c r="T137" s="410">
        <f t="shared" si="108"/>
        <v>0</v>
      </c>
      <c r="U137" s="410">
        <f t="shared" si="109"/>
        <v>0</v>
      </c>
      <c r="V137" s="410">
        <f t="shared" si="110"/>
        <v>17.440000000000001</v>
      </c>
      <c r="W137" s="410">
        <f t="shared" si="111"/>
        <v>0</v>
      </c>
      <c r="X137" s="410">
        <f t="shared" si="112"/>
        <v>0</v>
      </c>
      <c r="Y137" s="410">
        <f t="shared" si="113"/>
        <v>0</v>
      </c>
      <c r="Z137" s="410">
        <f>'Priedas 10'!$AC$141</f>
        <v>0</v>
      </c>
      <c r="AA137" s="410">
        <f>SUM('Priedas 6'!$AA$136,'Priedas 8'!$AA$136,'Priedas 11'!$AA$137)</f>
        <v>0</v>
      </c>
      <c r="AB137" s="410">
        <f>SUM('Priedas 6'!$AB$136,'Priedas 8'!$AB$136,'Priedas 11'!$AB$137)</f>
        <v>1.3380659400760131E-2</v>
      </c>
      <c r="AC137" s="410">
        <f>'Priedas 10'!$AF$141</f>
        <v>0</v>
      </c>
      <c r="AD137" s="410">
        <f>SUM('Priedas 6'!$AD$136,'Priedas 8'!$AD$136,'Priedas 11'!$AD$137)</f>
        <v>1214.1480813584424</v>
      </c>
      <c r="AE137" s="418">
        <v>1225.2</v>
      </c>
      <c r="AF137" s="414"/>
      <c r="AG137" s="414"/>
      <c r="AH137" s="414"/>
      <c r="AI137" s="412"/>
      <c r="AJ137" s="419">
        <v>287.48</v>
      </c>
      <c r="AK137" s="412"/>
      <c r="AL137" s="412"/>
      <c r="AM137" s="419">
        <v>53.68</v>
      </c>
      <c r="AN137" s="419">
        <v>31.45</v>
      </c>
      <c r="AO137" s="412"/>
      <c r="AP137" s="419">
        <v>70.319999999999993</v>
      </c>
      <c r="AQ137" s="412"/>
      <c r="AR137" s="412"/>
      <c r="AS137" s="419">
        <v>17.440000000000001</v>
      </c>
      <c r="AT137" s="412"/>
      <c r="AU137" s="412"/>
      <c r="AV137" s="415"/>
    </row>
    <row r="138" spans="2:48" s="192" customFormat="1" ht="12.75" customHeight="1" x14ac:dyDescent="0.2">
      <c r="B138" s="163" t="s">
        <v>302</v>
      </c>
      <c r="C138" s="592" t="s">
        <v>303</v>
      </c>
      <c r="D138" s="582"/>
      <c r="E138" s="582"/>
      <c r="F138" s="642"/>
      <c r="G138" s="233">
        <f t="shared" si="95"/>
        <v>0</v>
      </c>
      <c r="H138" s="408">
        <f t="shared" si="96"/>
        <v>0</v>
      </c>
      <c r="I138" s="409">
        <f t="shared" si="97"/>
        <v>0</v>
      </c>
      <c r="J138" s="409">
        <f t="shared" si="98"/>
        <v>0</v>
      </c>
      <c r="K138" s="409">
        <f t="shared" si="99"/>
        <v>0</v>
      </c>
      <c r="L138" s="410">
        <f t="shared" si="100"/>
        <v>0</v>
      </c>
      <c r="M138" s="410">
        <f t="shared" si="101"/>
        <v>0</v>
      </c>
      <c r="N138" s="410">
        <f t="shared" si="102"/>
        <v>0</v>
      </c>
      <c r="O138" s="410">
        <f t="shared" si="103"/>
        <v>0</v>
      </c>
      <c r="P138" s="410">
        <f t="shared" si="104"/>
        <v>0</v>
      </c>
      <c r="Q138" s="410">
        <f t="shared" si="105"/>
        <v>0</v>
      </c>
      <c r="R138" s="410">
        <f t="shared" si="106"/>
        <v>0</v>
      </c>
      <c r="S138" s="410">
        <f t="shared" si="107"/>
        <v>0</v>
      </c>
      <c r="T138" s="410">
        <f t="shared" si="108"/>
        <v>0</v>
      </c>
      <c r="U138" s="410">
        <f t="shared" si="109"/>
        <v>0</v>
      </c>
      <c r="V138" s="410">
        <f t="shared" si="110"/>
        <v>0</v>
      </c>
      <c r="W138" s="410">
        <f t="shared" si="111"/>
        <v>0</v>
      </c>
      <c r="X138" s="410">
        <f t="shared" si="112"/>
        <v>0</v>
      </c>
      <c r="Y138" s="410">
        <f t="shared" si="113"/>
        <v>0</v>
      </c>
      <c r="Z138" s="410">
        <f>'Priedas 10'!$AC$142</f>
        <v>0</v>
      </c>
      <c r="AA138" s="410">
        <f>SUM('Priedas 6'!$AA$137,'Priedas 8'!$AA$137,'Priedas 11'!$AA$138)</f>
        <v>0</v>
      </c>
      <c r="AB138" s="410">
        <f>SUM('Priedas 6'!$AB$137,'Priedas 8'!$AB$137,'Priedas 11'!$AB$138)</f>
        <v>0</v>
      </c>
      <c r="AC138" s="410">
        <f>'Priedas 10'!$AF$142</f>
        <v>0</v>
      </c>
      <c r="AD138" s="410">
        <f>SUM('Priedas 6'!$AD$137,'Priedas 8'!$AD$137,'Priedas 11'!$AD$138)</f>
        <v>0</v>
      </c>
      <c r="AE138" s="413"/>
      <c r="AF138" s="414"/>
      <c r="AG138" s="414"/>
      <c r="AH138" s="414"/>
      <c r="AI138" s="412"/>
      <c r="AJ138" s="412"/>
      <c r="AK138" s="412"/>
      <c r="AL138" s="412"/>
      <c r="AM138" s="412"/>
      <c r="AN138" s="412"/>
      <c r="AO138" s="412"/>
      <c r="AP138" s="412"/>
      <c r="AQ138" s="412"/>
      <c r="AR138" s="412"/>
      <c r="AS138" s="412"/>
      <c r="AT138" s="412"/>
      <c r="AU138" s="412"/>
      <c r="AV138" s="415"/>
    </row>
    <row r="139" spans="2:48" s="192" customFormat="1" ht="12.75" customHeight="1" x14ac:dyDescent="0.2">
      <c r="B139" s="163" t="s">
        <v>304</v>
      </c>
      <c r="C139" s="592" t="s">
        <v>305</v>
      </c>
      <c r="D139" s="582"/>
      <c r="E139" s="582"/>
      <c r="F139" s="642"/>
      <c r="G139" s="233">
        <f t="shared" si="95"/>
        <v>1012.0459330750807</v>
      </c>
      <c r="H139" s="408">
        <f t="shared" si="96"/>
        <v>694.85</v>
      </c>
      <c r="I139" s="409">
        <f t="shared" si="97"/>
        <v>0</v>
      </c>
      <c r="J139" s="409">
        <f t="shared" si="98"/>
        <v>0</v>
      </c>
      <c r="K139" s="409">
        <f t="shared" si="99"/>
        <v>0</v>
      </c>
      <c r="L139" s="410">
        <f t="shared" si="100"/>
        <v>0</v>
      </c>
      <c r="M139" s="410">
        <f t="shared" si="101"/>
        <v>163.05000000000001</v>
      </c>
      <c r="N139" s="410">
        <f t="shared" si="102"/>
        <v>0</v>
      </c>
      <c r="O139" s="410">
        <f t="shared" si="103"/>
        <v>0</v>
      </c>
      <c r="P139" s="410">
        <f t="shared" si="104"/>
        <v>30.44</v>
      </c>
      <c r="Q139" s="410">
        <f t="shared" si="105"/>
        <v>17.84</v>
      </c>
      <c r="R139" s="410">
        <f t="shared" si="106"/>
        <v>0</v>
      </c>
      <c r="S139" s="410">
        <f t="shared" si="107"/>
        <v>39.880000000000003</v>
      </c>
      <c r="T139" s="410">
        <f t="shared" si="108"/>
        <v>0</v>
      </c>
      <c r="U139" s="410">
        <f t="shared" si="109"/>
        <v>0</v>
      </c>
      <c r="V139" s="410">
        <f t="shared" si="110"/>
        <v>9.9</v>
      </c>
      <c r="W139" s="410">
        <f t="shared" si="111"/>
        <v>0</v>
      </c>
      <c r="X139" s="410">
        <f t="shared" si="112"/>
        <v>0</v>
      </c>
      <c r="Y139" s="410">
        <f t="shared" si="113"/>
        <v>0</v>
      </c>
      <c r="Z139" s="410">
        <f>'Priedas 10'!$AC$143</f>
        <v>0</v>
      </c>
      <c r="AA139" s="410">
        <f>SUM('Priedas 6'!$AA$138,'Priedas 8'!$AA$138,'Priedas 11'!$AA$139)</f>
        <v>0</v>
      </c>
      <c r="AB139" s="410">
        <f>SUM('Priedas 6'!$AB$138,'Priedas 8'!$AB$138,'Priedas 11'!$AB$139)</f>
        <v>7.5887923217888269E-3</v>
      </c>
      <c r="AC139" s="410">
        <f>'Priedas 10'!$AF$143</f>
        <v>0</v>
      </c>
      <c r="AD139" s="410">
        <f>SUM('Priedas 6'!$AD$138,'Priedas 8'!$AD$138,'Priedas 11'!$AD$139)</f>
        <v>56.078344282758756</v>
      </c>
      <c r="AE139" s="418">
        <v>694.85</v>
      </c>
      <c r="AF139" s="414"/>
      <c r="AG139" s="414"/>
      <c r="AH139" s="414"/>
      <c r="AI139" s="412"/>
      <c r="AJ139" s="419">
        <v>163.05000000000001</v>
      </c>
      <c r="AK139" s="412"/>
      <c r="AL139" s="412"/>
      <c r="AM139" s="419">
        <v>30.44</v>
      </c>
      <c r="AN139" s="419">
        <v>17.84</v>
      </c>
      <c r="AO139" s="412"/>
      <c r="AP139" s="419">
        <v>39.880000000000003</v>
      </c>
      <c r="AQ139" s="412"/>
      <c r="AR139" s="412"/>
      <c r="AS139" s="419">
        <v>9.9</v>
      </c>
      <c r="AT139" s="412"/>
      <c r="AU139" s="412"/>
      <c r="AV139" s="415"/>
    </row>
    <row r="140" spans="2:48" s="192" customFormat="1" ht="12.75" customHeight="1" x14ac:dyDescent="0.2">
      <c r="B140" s="163" t="s">
        <v>306</v>
      </c>
      <c r="C140" s="592" t="s">
        <v>307</v>
      </c>
      <c r="D140" s="582"/>
      <c r="E140" s="582"/>
      <c r="F140" s="642"/>
      <c r="G140" s="233">
        <f t="shared" si="95"/>
        <v>4512.0916553221105</v>
      </c>
      <c r="H140" s="408">
        <f t="shared" si="96"/>
        <v>3097.96</v>
      </c>
      <c r="I140" s="409">
        <f t="shared" si="97"/>
        <v>0</v>
      </c>
      <c r="J140" s="409">
        <f t="shared" si="98"/>
        <v>0</v>
      </c>
      <c r="K140" s="409">
        <f t="shared" si="99"/>
        <v>0</v>
      </c>
      <c r="L140" s="410">
        <f t="shared" si="100"/>
        <v>0</v>
      </c>
      <c r="M140" s="410">
        <f t="shared" si="101"/>
        <v>726.92</v>
      </c>
      <c r="N140" s="410">
        <f t="shared" si="102"/>
        <v>0</v>
      </c>
      <c r="O140" s="410">
        <f t="shared" si="103"/>
        <v>0</v>
      </c>
      <c r="P140" s="410">
        <f t="shared" si="104"/>
        <v>135.72999999999999</v>
      </c>
      <c r="Q140" s="410">
        <f t="shared" si="105"/>
        <v>79.52</v>
      </c>
      <c r="R140" s="410">
        <f t="shared" si="106"/>
        <v>0</v>
      </c>
      <c r="S140" s="410">
        <f t="shared" si="107"/>
        <v>177.81</v>
      </c>
      <c r="T140" s="410">
        <f t="shared" si="108"/>
        <v>0</v>
      </c>
      <c r="U140" s="410">
        <f t="shared" si="109"/>
        <v>0</v>
      </c>
      <c r="V140" s="410">
        <f t="shared" si="110"/>
        <v>44.1</v>
      </c>
      <c r="W140" s="410">
        <f t="shared" si="111"/>
        <v>0</v>
      </c>
      <c r="X140" s="410">
        <f t="shared" si="112"/>
        <v>0</v>
      </c>
      <c r="Y140" s="410">
        <f t="shared" si="113"/>
        <v>0</v>
      </c>
      <c r="Z140" s="375">
        <f>'Priedas 10'!$AC$144+IFERROR(('Priedas 11'!$Z$18/'Priedas 11'!$G$18*'Priedas 10'!$AZ$180),0)</f>
        <v>0</v>
      </c>
      <c r="AA140" s="375">
        <f>SUM('Priedas 6'!$AA$139,'Priedas 8'!$AA$139,'Priedas 11'!$AA$140)+IFERROR(('Priedas 11'!$AA$18/'Priedas 11'!$G$18*'Priedas 10'!$AZ$180),0)</f>
        <v>0</v>
      </c>
      <c r="AB140" s="375">
        <f>SUM('Priedas 6'!$AB$139,'Priedas 8'!$AB$139,'Priedas 11'!$AB$140)+IFERROR(('Priedas 11'!$AB$18/'Priedas 11'!$G$18*'Priedas 10'!$AZ$180),0)</f>
        <v>3.3833618840195791E-2</v>
      </c>
      <c r="AC140" s="375">
        <f>'Priedas 10'!$AF$144+IFERROR(('Priedas 11'!$AC$18/'Priedas 11'!$G$18*'Priedas 10'!$AZ$180),0)</f>
        <v>0</v>
      </c>
      <c r="AD140" s="375">
        <f>SUM('Priedas 6'!$AD$139,'Priedas 8'!$AD$139,'Priedas 11'!$AD$140)+IFERROR(('Priedas 11'!$AD$18/'Priedas 11'!$G$18*'Priedas 10'!$AZ$180),0)</f>
        <v>250.0178217032686</v>
      </c>
      <c r="AE140" s="418">
        <v>3097.96</v>
      </c>
      <c r="AF140" s="444"/>
      <c r="AG140" s="445"/>
      <c r="AH140" s="444"/>
      <c r="AI140" s="444"/>
      <c r="AJ140" s="419">
        <v>726.92</v>
      </c>
      <c r="AK140" s="444"/>
      <c r="AL140" s="444"/>
      <c r="AM140" s="419">
        <v>135.72999999999999</v>
      </c>
      <c r="AN140" s="419">
        <v>79.52</v>
      </c>
      <c r="AO140" s="444"/>
      <c r="AP140" s="419">
        <v>177.81</v>
      </c>
      <c r="AQ140" s="444"/>
      <c r="AR140" s="444"/>
      <c r="AS140" s="419">
        <v>44.1</v>
      </c>
      <c r="AT140" s="444"/>
      <c r="AU140" s="444"/>
      <c r="AV140" s="446"/>
    </row>
    <row r="141" spans="2:48" s="192" customFormat="1" ht="12.75" customHeight="1" x14ac:dyDescent="0.2">
      <c r="B141" s="163" t="s">
        <v>308</v>
      </c>
      <c r="C141" s="592" t="s">
        <v>309</v>
      </c>
      <c r="D141" s="582"/>
      <c r="E141" s="582"/>
      <c r="F141" s="642"/>
      <c r="G141" s="233">
        <f t="shared" si="95"/>
        <v>1040.7780963646876</v>
      </c>
      <c r="H141" s="408">
        <f t="shared" si="96"/>
        <v>714.6</v>
      </c>
      <c r="I141" s="409">
        <f t="shared" si="97"/>
        <v>0</v>
      </c>
      <c r="J141" s="409">
        <f t="shared" si="98"/>
        <v>0</v>
      </c>
      <c r="K141" s="409">
        <f t="shared" si="99"/>
        <v>0</v>
      </c>
      <c r="L141" s="410">
        <f t="shared" si="100"/>
        <v>0</v>
      </c>
      <c r="M141" s="410">
        <f t="shared" si="101"/>
        <v>167.67</v>
      </c>
      <c r="N141" s="410">
        <f t="shared" si="102"/>
        <v>0</v>
      </c>
      <c r="O141" s="410">
        <f t="shared" si="103"/>
        <v>0</v>
      </c>
      <c r="P141" s="410">
        <f t="shared" si="104"/>
        <v>31.31</v>
      </c>
      <c r="Q141" s="410">
        <f t="shared" si="105"/>
        <v>18.34</v>
      </c>
      <c r="R141" s="410">
        <f t="shared" si="106"/>
        <v>0</v>
      </c>
      <c r="S141" s="410">
        <f t="shared" si="107"/>
        <v>41.01</v>
      </c>
      <c r="T141" s="410">
        <f t="shared" si="108"/>
        <v>0</v>
      </c>
      <c r="U141" s="410">
        <f t="shared" si="109"/>
        <v>0</v>
      </c>
      <c r="V141" s="410">
        <f t="shared" si="110"/>
        <v>10.17</v>
      </c>
      <c r="W141" s="410">
        <f t="shared" si="111"/>
        <v>0</v>
      </c>
      <c r="X141" s="410">
        <f t="shared" si="112"/>
        <v>0</v>
      </c>
      <c r="Y141" s="410">
        <f t="shared" si="113"/>
        <v>0</v>
      </c>
      <c r="Z141" s="410">
        <f>'Priedas 10'!$AC$145</f>
        <v>0</v>
      </c>
      <c r="AA141" s="410">
        <f>SUM('Priedas 6'!$AA$140,'Priedas 8'!$AA$140,'Priedas 11'!$AA$141)</f>
        <v>0</v>
      </c>
      <c r="AB141" s="410">
        <f>SUM('Priedas 6'!$AB$140,'Priedas 8'!$AB$140,'Priedas 11'!$AB$141)</f>
        <v>7.8042223928376812E-3</v>
      </c>
      <c r="AC141" s="410">
        <f>'Priedas 10'!$AF$145</f>
        <v>0</v>
      </c>
      <c r="AD141" s="410">
        <f>SUM('Priedas 6'!$AD$140,'Priedas 8'!$AD$140,'Priedas 11'!$AD$141)</f>
        <v>57.670292142295004</v>
      </c>
      <c r="AE141" s="418">
        <v>714.6</v>
      </c>
      <c r="AF141" s="414"/>
      <c r="AG141" s="414"/>
      <c r="AH141" s="414"/>
      <c r="AI141" s="412"/>
      <c r="AJ141" s="419">
        <v>167.67</v>
      </c>
      <c r="AK141" s="412"/>
      <c r="AL141" s="412"/>
      <c r="AM141" s="419">
        <v>31.31</v>
      </c>
      <c r="AN141" s="419">
        <v>18.34</v>
      </c>
      <c r="AO141" s="412"/>
      <c r="AP141" s="419">
        <v>41.01</v>
      </c>
      <c r="AQ141" s="412"/>
      <c r="AR141" s="412"/>
      <c r="AS141" s="419">
        <v>10.17</v>
      </c>
      <c r="AT141" s="412"/>
      <c r="AU141" s="412"/>
      <c r="AV141" s="415"/>
    </row>
    <row r="142" spans="2:48" s="192" customFormat="1" ht="12.75" customHeight="1" x14ac:dyDescent="0.2">
      <c r="B142" s="163" t="s">
        <v>398</v>
      </c>
      <c r="C142" s="592" t="s">
        <v>311</v>
      </c>
      <c r="D142" s="582"/>
      <c r="E142" s="582"/>
      <c r="F142" s="642"/>
      <c r="G142" s="233">
        <f t="shared" si="95"/>
        <v>19886.512131221931</v>
      </c>
      <c r="H142" s="408">
        <f t="shared" si="96"/>
        <v>7928.4</v>
      </c>
      <c r="I142" s="409">
        <f t="shared" si="97"/>
        <v>0</v>
      </c>
      <c r="J142" s="409">
        <f t="shared" si="98"/>
        <v>0</v>
      </c>
      <c r="K142" s="409">
        <f t="shared" si="99"/>
        <v>0</v>
      </c>
      <c r="L142" s="410">
        <f t="shared" si="100"/>
        <v>0</v>
      </c>
      <c r="M142" s="410">
        <f t="shared" si="101"/>
        <v>1860.36</v>
      </c>
      <c r="N142" s="410">
        <f t="shared" si="102"/>
        <v>0</v>
      </c>
      <c r="O142" s="410">
        <f t="shared" si="103"/>
        <v>0</v>
      </c>
      <c r="P142" s="410">
        <f t="shared" si="104"/>
        <v>952.39</v>
      </c>
      <c r="Q142" s="410">
        <f t="shared" si="105"/>
        <v>3873.5</v>
      </c>
      <c r="R142" s="410">
        <f t="shared" si="106"/>
        <v>0</v>
      </c>
      <c r="S142" s="410">
        <f t="shared" si="107"/>
        <v>1423.05</v>
      </c>
      <c r="T142" s="410">
        <f t="shared" si="108"/>
        <v>0</v>
      </c>
      <c r="U142" s="410">
        <f t="shared" si="109"/>
        <v>0</v>
      </c>
      <c r="V142" s="410">
        <f t="shared" si="110"/>
        <v>294.37</v>
      </c>
      <c r="W142" s="410">
        <f t="shared" si="111"/>
        <v>0</v>
      </c>
      <c r="X142" s="410">
        <f t="shared" si="112"/>
        <v>0</v>
      </c>
      <c r="Y142" s="410">
        <f t="shared" si="113"/>
        <v>0</v>
      </c>
      <c r="Z142" s="410">
        <f>'Priedas 10'!$AC$146</f>
        <v>0</v>
      </c>
      <c r="AA142" s="410">
        <f>SUM('Priedas 6'!$AA$141,'Priedas 8'!$AA$141,'Priedas 11'!$AA$142)</f>
        <v>0</v>
      </c>
      <c r="AB142" s="410">
        <f>SUM('Priedas 6'!$AB$141,'Priedas 8'!$AB$141,'Priedas 11'!$AB$142)</f>
        <v>8.6588341595477417E-2</v>
      </c>
      <c r="AC142" s="410">
        <f>'Priedas 10'!$AF$146</f>
        <v>0</v>
      </c>
      <c r="AD142" s="410">
        <f>SUM('Priedas 6'!$AD$141,'Priedas 8'!$AD$141,'Priedas 11'!$AD$142)</f>
        <v>3554.3555428803343</v>
      </c>
      <c r="AE142" s="418">
        <v>7928.4</v>
      </c>
      <c r="AF142" s="414"/>
      <c r="AG142" s="414"/>
      <c r="AH142" s="414"/>
      <c r="AI142" s="412"/>
      <c r="AJ142" s="419">
        <v>1860.36</v>
      </c>
      <c r="AK142" s="412"/>
      <c r="AL142" s="412"/>
      <c r="AM142" s="419">
        <v>952.39</v>
      </c>
      <c r="AN142" s="419">
        <v>3873.5</v>
      </c>
      <c r="AO142" s="412"/>
      <c r="AP142" s="419">
        <v>1423.05</v>
      </c>
      <c r="AQ142" s="412"/>
      <c r="AR142" s="412"/>
      <c r="AS142" s="419">
        <v>294.37</v>
      </c>
      <c r="AT142" s="412"/>
      <c r="AU142" s="412"/>
      <c r="AV142" s="415"/>
    </row>
    <row r="143" spans="2:48" s="192" customFormat="1" ht="12.75" customHeight="1" x14ac:dyDescent="0.2">
      <c r="B143" s="163" t="s">
        <v>399</v>
      </c>
      <c r="C143" s="592" t="s">
        <v>101</v>
      </c>
      <c r="D143" s="582"/>
      <c r="E143" s="582"/>
      <c r="F143" s="642"/>
      <c r="G143" s="233">
        <f t="shared" si="95"/>
        <v>0</v>
      </c>
      <c r="H143" s="408">
        <f t="shared" si="96"/>
        <v>0</v>
      </c>
      <c r="I143" s="409">
        <f t="shared" si="97"/>
        <v>0</v>
      </c>
      <c r="J143" s="409">
        <f t="shared" si="98"/>
        <v>0</v>
      </c>
      <c r="K143" s="409">
        <f t="shared" si="99"/>
        <v>0</v>
      </c>
      <c r="L143" s="410">
        <f t="shared" si="100"/>
        <v>0</v>
      </c>
      <c r="M143" s="410">
        <f t="shared" si="101"/>
        <v>0</v>
      </c>
      <c r="N143" s="410">
        <f t="shared" si="102"/>
        <v>0</v>
      </c>
      <c r="O143" s="410">
        <f t="shared" si="103"/>
        <v>0</v>
      </c>
      <c r="P143" s="410">
        <f t="shared" si="104"/>
        <v>0</v>
      </c>
      <c r="Q143" s="410">
        <f t="shared" si="105"/>
        <v>0</v>
      </c>
      <c r="R143" s="410">
        <f t="shared" si="106"/>
        <v>0</v>
      </c>
      <c r="S143" s="410">
        <f t="shared" si="107"/>
        <v>0</v>
      </c>
      <c r="T143" s="410">
        <f t="shared" si="108"/>
        <v>0</v>
      </c>
      <c r="U143" s="410">
        <f t="shared" si="109"/>
        <v>0</v>
      </c>
      <c r="V143" s="410">
        <f t="shared" si="110"/>
        <v>0</v>
      </c>
      <c r="W143" s="410">
        <f t="shared" si="111"/>
        <v>0</v>
      </c>
      <c r="X143" s="410">
        <f t="shared" si="112"/>
        <v>0</v>
      </c>
      <c r="Y143" s="410">
        <f t="shared" si="113"/>
        <v>0</v>
      </c>
      <c r="Z143" s="410">
        <f>'Priedas 10'!$AC$147</f>
        <v>0</v>
      </c>
      <c r="AA143" s="410">
        <f>SUM('Priedas 6'!$AA$142,'Priedas 8'!$AA$142,'Priedas 11'!$AA$143)</f>
        <v>0</v>
      </c>
      <c r="AB143" s="410">
        <f>SUM('Priedas 6'!$AB$142,'Priedas 8'!$AB$142,'Priedas 11'!$AB$143)</f>
        <v>0</v>
      </c>
      <c r="AC143" s="410">
        <f>'Priedas 10'!$AF$147</f>
        <v>0</v>
      </c>
      <c r="AD143" s="410">
        <f>SUM('Priedas 6'!$AD$142,'Priedas 8'!$AD$142,'Priedas 11'!$AD$143)</f>
        <v>0</v>
      </c>
      <c r="AE143" s="413"/>
      <c r="AF143" s="414"/>
      <c r="AG143" s="414"/>
      <c r="AH143" s="414"/>
      <c r="AI143" s="412"/>
      <c r="AJ143" s="412"/>
      <c r="AK143" s="412"/>
      <c r="AL143" s="412"/>
      <c r="AM143" s="412"/>
      <c r="AN143" s="412"/>
      <c r="AO143" s="412"/>
      <c r="AP143" s="412"/>
      <c r="AQ143" s="412"/>
      <c r="AR143" s="412"/>
      <c r="AS143" s="412"/>
      <c r="AT143" s="412"/>
      <c r="AU143" s="412"/>
      <c r="AV143" s="415"/>
    </row>
    <row r="144" spans="2:48" s="192" customFormat="1" ht="12.75" customHeight="1" x14ac:dyDescent="0.2">
      <c r="B144" s="163" t="s">
        <v>400</v>
      </c>
      <c r="C144" s="592" t="s">
        <v>101</v>
      </c>
      <c r="D144" s="582"/>
      <c r="E144" s="582"/>
      <c r="F144" s="642"/>
      <c r="G144" s="233">
        <f t="shared" si="95"/>
        <v>0</v>
      </c>
      <c r="H144" s="408">
        <f t="shared" si="96"/>
        <v>0</v>
      </c>
      <c r="I144" s="409">
        <f t="shared" si="97"/>
        <v>0</v>
      </c>
      <c r="J144" s="409">
        <f t="shared" si="98"/>
        <v>0</v>
      </c>
      <c r="K144" s="409">
        <f t="shared" si="99"/>
        <v>0</v>
      </c>
      <c r="L144" s="410">
        <f t="shared" si="100"/>
        <v>0</v>
      </c>
      <c r="M144" s="410">
        <f t="shared" si="101"/>
        <v>0</v>
      </c>
      <c r="N144" s="410">
        <f t="shared" si="102"/>
        <v>0</v>
      </c>
      <c r="O144" s="410">
        <f t="shared" si="103"/>
        <v>0</v>
      </c>
      <c r="P144" s="410">
        <f t="shared" si="104"/>
        <v>0</v>
      </c>
      <c r="Q144" s="410">
        <f t="shared" si="105"/>
        <v>0</v>
      </c>
      <c r="R144" s="410">
        <f t="shared" si="106"/>
        <v>0</v>
      </c>
      <c r="S144" s="410">
        <f t="shared" si="107"/>
        <v>0</v>
      </c>
      <c r="T144" s="410">
        <f t="shared" si="108"/>
        <v>0</v>
      </c>
      <c r="U144" s="410">
        <f t="shared" si="109"/>
        <v>0</v>
      </c>
      <c r="V144" s="410">
        <f t="shared" si="110"/>
        <v>0</v>
      </c>
      <c r="W144" s="410">
        <f t="shared" si="111"/>
        <v>0</v>
      </c>
      <c r="X144" s="410">
        <f t="shared" si="112"/>
        <v>0</v>
      </c>
      <c r="Y144" s="410">
        <f t="shared" si="113"/>
        <v>0</v>
      </c>
      <c r="Z144" s="410">
        <f>'Priedas 10'!$AC$148</f>
        <v>0</v>
      </c>
      <c r="AA144" s="410">
        <f>SUM('Priedas 6'!$AA$143,'Priedas 8'!$AA$143,'Priedas 11'!$AA$144)</f>
        <v>0</v>
      </c>
      <c r="AB144" s="410">
        <f>SUM('Priedas 6'!$AB$143,'Priedas 8'!$AB$143,'Priedas 11'!$AB$144)</f>
        <v>0</v>
      </c>
      <c r="AC144" s="410">
        <f>'Priedas 10'!$AF$148</f>
        <v>0</v>
      </c>
      <c r="AD144" s="410">
        <f>SUM('Priedas 6'!$AD$143,'Priedas 8'!$AD$143,'Priedas 11'!$AD$144)</f>
        <v>0</v>
      </c>
      <c r="AE144" s="413"/>
      <c r="AF144" s="414"/>
      <c r="AG144" s="414"/>
      <c r="AH144" s="414"/>
      <c r="AI144" s="412"/>
      <c r="AJ144" s="412"/>
      <c r="AK144" s="412"/>
      <c r="AL144" s="412"/>
      <c r="AM144" s="412"/>
      <c r="AN144" s="412"/>
      <c r="AO144" s="412"/>
      <c r="AP144" s="412"/>
      <c r="AQ144" s="412"/>
      <c r="AR144" s="412"/>
      <c r="AS144" s="412"/>
      <c r="AT144" s="412"/>
      <c r="AU144" s="412"/>
      <c r="AV144" s="415"/>
    </row>
    <row r="145" spans="2:48" s="192" customFormat="1" ht="12.75" customHeight="1" x14ac:dyDescent="0.2">
      <c r="B145" s="155" t="s">
        <v>314</v>
      </c>
      <c r="C145" s="799" t="s">
        <v>315</v>
      </c>
      <c r="D145" s="800"/>
      <c r="E145" s="800"/>
      <c r="F145" s="801"/>
      <c r="G145" s="233">
        <f t="shared" ref="G145:AD145" si="114">SUM(G146:G155)</f>
        <v>25563.48</v>
      </c>
      <c r="H145" s="227">
        <f t="shared" si="114"/>
        <v>881.4</v>
      </c>
      <c r="I145" s="179">
        <f t="shared" si="114"/>
        <v>0</v>
      </c>
      <c r="J145" s="179">
        <f t="shared" si="114"/>
        <v>0</v>
      </c>
      <c r="K145" s="179">
        <f t="shared" si="114"/>
        <v>0</v>
      </c>
      <c r="L145" s="183">
        <f t="shared" si="114"/>
        <v>0</v>
      </c>
      <c r="M145" s="183">
        <f t="shared" si="114"/>
        <v>176.69</v>
      </c>
      <c r="N145" s="183">
        <f t="shared" si="114"/>
        <v>0</v>
      </c>
      <c r="O145" s="183">
        <f t="shared" si="114"/>
        <v>0</v>
      </c>
      <c r="P145" s="183">
        <f t="shared" si="114"/>
        <v>8871.82</v>
      </c>
      <c r="Q145" s="183">
        <f t="shared" si="114"/>
        <v>3268.46</v>
      </c>
      <c r="R145" s="183">
        <f t="shared" si="114"/>
        <v>0</v>
      </c>
      <c r="S145" s="183">
        <f t="shared" si="114"/>
        <v>11492.77</v>
      </c>
      <c r="T145" s="183">
        <f t="shared" si="114"/>
        <v>0</v>
      </c>
      <c r="U145" s="183">
        <f t="shared" si="114"/>
        <v>0</v>
      </c>
      <c r="V145" s="183">
        <f t="shared" si="114"/>
        <v>15.46</v>
      </c>
      <c r="W145" s="183">
        <f t="shared" si="114"/>
        <v>0</v>
      </c>
      <c r="X145" s="183">
        <f t="shared" si="114"/>
        <v>0</v>
      </c>
      <c r="Y145" s="183">
        <f t="shared" si="114"/>
        <v>0</v>
      </c>
      <c r="Z145" s="183">
        <f t="shared" si="114"/>
        <v>0</v>
      </c>
      <c r="AA145" s="183">
        <f t="shared" si="114"/>
        <v>0</v>
      </c>
      <c r="AB145" s="183">
        <f t="shared" si="114"/>
        <v>0</v>
      </c>
      <c r="AC145" s="183">
        <f t="shared" si="114"/>
        <v>0</v>
      </c>
      <c r="AD145" s="183">
        <f t="shared" si="114"/>
        <v>856.88000000000011</v>
      </c>
      <c r="AE145" s="441">
        <v>881.4</v>
      </c>
      <c r="AF145" s="179">
        <f>SUM(AF146:AF155)</f>
        <v>0</v>
      </c>
      <c r="AG145" s="179">
        <f>SUM(AG146:AG155)</f>
        <v>0</v>
      </c>
      <c r="AH145" s="179">
        <f>SUM(AH146:AH155)</f>
        <v>0</v>
      </c>
      <c r="AI145" s="183">
        <f>SUM(AI146:AI155)</f>
        <v>0</v>
      </c>
      <c r="AJ145" s="178">
        <v>176.69</v>
      </c>
      <c r="AK145" s="183">
        <f>SUM(AK146:AK155)</f>
        <v>0</v>
      </c>
      <c r="AL145" s="183">
        <f>SUM(AL146:AL155)</f>
        <v>0</v>
      </c>
      <c r="AM145" s="178">
        <v>8871.82</v>
      </c>
      <c r="AN145" s="178">
        <v>3268.46</v>
      </c>
      <c r="AO145" s="183">
        <f>SUM(AO146:AO155)</f>
        <v>0</v>
      </c>
      <c r="AP145" s="178">
        <v>11492.77</v>
      </c>
      <c r="AQ145" s="183">
        <f>SUM(AQ146:AQ155)</f>
        <v>0</v>
      </c>
      <c r="AR145" s="183">
        <f>SUM(AR146:AR155)</f>
        <v>0</v>
      </c>
      <c r="AS145" s="178">
        <v>15.46</v>
      </c>
      <c r="AT145" s="183">
        <f>SUM(AT146:AT155)</f>
        <v>0</v>
      </c>
      <c r="AU145" s="183">
        <f>SUM(AU146:AU155)</f>
        <v>0</v>
      </c>
      <c r="AV145" s="228">
        <f>SUM(AV146:AV155)</f>
        <v>0</v>
      </c>
    </row>
    <row r="146" spans="2:48" s="192" customFormat="1" ht="12.75" customHeight="1" x14ac:dyDescent="0.2">
      <c r="B146" s="163" t="s">
        <v>316</v>
      </c>
      <c r="C146" s="592" t="s">
        <v>317</v>
      </c>
      <c r="D146" s="582"/>
      <c r="E146" s="582"/>
      <c r="F146" s="642"/>
      <c r="G146" s="233">
        <f t="shared" ref="G146:G155" si="115">SUM(H146:AD146)</f>
        <v>0</v>
      </c>
      <c r="H146" s="408">
        <f t="shared" ref="H146:H155" si="116">SUM(AE146)</f>
        <v>0</v>
      </c>
      <c r="I146" s="409">
        <f t="shared" ref="I146:I155" si="117">SUM(AF146)</f>
        <v>0</v>
      </c>
      <c r="J146" s="409">
        <f t="shared" ref="J146:J155" si="118">SUM(AG146)</f>
        <v>0</v>
      </c>
      <c r="K146" s="409">
        <f t="shared" ref="K146:K155" si="119">SUM(AH146)</f>
        <v>0</v>
      </c>
      <c r="L146" s="410">
        <f t="shared" ref="L146:L155" si="120">SUM(AI146)</f>
        <v>0</v>
      </c>
      <c r="M146" s="410">
        <f t="shared" ref="M146:M155" si="121">SUM(AJ146)</f>
        <v>0</v>
      </c>
      <c r="N146" s="410">
        <f t="shared" ref="N146:N155" si="122">SUM(AK146)</f>
        <v>0</v>
      </c>
      <c r="O146" s="410">
        <f t="shared" ref="O146:O155" si="123">SUM(AL146)</f>
        <v>0</v>
      </c>
      <c r="P146" s="410">
        <f t="shared" ref="P146:P155" si="124">SUM(AM146)</f>
        <v>0</v>
      </c>
      <c r="Q146" s="410">
        <f t="shared" ref="Q146:Q155" si="125">SUM(AN146)</f>
        <v>0</v>
      </c>
      <c r="R146" s="410">
        <f t="shared" ref="R146:R155" si="126">SUM(AO146)</f>
        <v>0</v>
      </c>
      <c r="S146" s="410">
        <f t="shared" ref="S146:S155" si="127">SUM(AP146)</f>
        <v>0</v>
      </c>
      <c r="T146" s="410">
        <f t="shared" ref="T146:T155" si="128">SUM(AQ146)</f>
        <v>0</v>
      </c>
      <c r="U146" s="410">
        <f t="shared" ref="U146:U155" si="129">SUM(AR146)</f>
        <v>0</v>
      </c>
      <c r="V146" s="410">
        <f t="shared" ref="V146:V155" si="130">SUM(AS146)</f>
        <v>0</v>
      </c>
      <c r="W146" s="410">
        <f t="shared" ref="W146:W155" si="131">SUM(AT146)</f>
        <v>0</v>
      </c>
      <c r="X146" s="410">
        <f t="shared" ref="X146:X155" si="132">SUM(AU146)</f>
        <v>0</v>
      </c>
      <c r="Y146" s="410">
        <f t="shared" ref="Y146:Y155" si="133">SUM(AV146)</f>
        <v>0</v>
      </c>
      <c r="Z146" s="410">
        <f>'Priedas 10'!$AC$150</f>
        <v>0</v>
      </c>
      <c r="AA146" s="410">
        <f>SUM('Priedas 6'!$AA$145,'Priedas 8'!$AA$145,'Priedas 11'!$AA$146)</f>
        <v>0</v>
      </c>
      <c r="AB146" s="410">
        <f>SUM('Priedas 6'!$AB$145,'Priedas 8'!$AB$145,'Priedas 11'!$AB$146)</f>
        <v>0</v>
      </c>
      <c r="AC146" s="410">
        <f>'Priedas 10'!$AF$150</f>
        <v>0</v>
      </c>
      <c r="AD146" s="410">
        <f>SUM('Priedas 6'!$AD$145,'Priedas 8'!$AD$145,'Priedas 11'!$AD$146)</f>
        <v>0</v>
      </c>
      <c r="AE146" s="413"/>
      <c r="AF146" s="414"/>
      <c r="AG146" s="414"/>
      <c r="AH146" s="414"/>
      <c r="AI146" s="412"/>
      <c r="AJ146" s="412"/>
      <c r="AK146" s="412"/>
      <c r="AL146" s="412"/>
      <c r="AM146" s="412"/>
      <c r="AN146" s="412"/>
      <c r="AO146" s="412"/>
      <c r="AP146" s="412"/>
      <c r="AQ146" s="412"/>
      <c r="AR146" s="412"/>
      <c r="AS146" s="412"/>
      <c r="AT146" s="412"/>
      <c r="AU146" s="412"/>
      <c r="AV146" s="415"/>
    </row>
    <row r="147" spans="2:48" s="192" customFormat="1" ht="12.75" customHeight="1" x14ac:dyDescent="0.2">
      <c r="B147" s="163" t="s">
        <v>318</v>
      </c>
      <c r="C147" s="592" t="s">
        <v>319</v>
      </c>
      <c r="D147" s="582"/>
      <c r="E147" s="582"/>
      <c r="F147" s="642"/>
      <c r="G147" s="233">
        <f t="shared" si="115"/>
        <v>0</v>
      </c>
      <c r="H147" s="408">
        <f t="shared" si="116"/>
        <v>0</v>
      </c>
      <c r="I147" s="409">
        <f t="shared" si="117"/>
        <v>0</v>
      </c>
      <c r="J147" s="409">
        <f t="shared" si="118"/>
        <v>0</v>
      </c>
      <c r="K147" s="409">
        <f t="shared" si="119"/>
        <v>0</v>
      </c>
      <c r="L147" s="410">
        <f t="shared" si="120"/>
        <v>0</v>
      </c>
      <c r="M147" s="410">
        <f t="shared" si="121"/>
        <v>0</v>
      </c>
      <c r="N147" s="410">
        <f t="shared" si="122"/>
        <v>0</v>
      </c>
      <c r="O147" s="410">
        <f t="shared" si="123"/>
        <v>0</v>
      </c>
      <c r="P147" s="410">
        <f t="shared" si="124"/>
        <v>0</v>
      </c>
      <c r="Q147" s="410">
        <f t="shared" si="125"/>
        <v>0</v>
      </c>
      <c r="R147" s="410">
        <f t="shared" si="126"/>
        <v>0</v>
      </c>
      <c r="S147" s="410">
        <f t="shared" si="127"/>
        <v>0</v>
      </c>
      <c r="T147" s="410">
        <f t="shared" si="128"/>
        <v>0</v>
      </c>
      <c r="U147" s="410">
        <f t="shared" si="129"/>
        <v>0</v>
      </c>
      <c r="V147" s="410">
        <f t="shared" si="130"/>
        <v>0</v>
      </c>
      <c r="W147" s="410">
        <f t="shared" si="131"/>
        <v>0</v>
      </c>
      <c r="X147" s="410">
        <f t="shared" si="132"/>
        <v>0</v>
      </c>
      <c r="Y147" s="410">
        <f t="shared" si="133"/>
        <v>0</v>
      </c>
      <c r="Z147" s="410">
        <f>'Priedas 10'!$AC$151</f>
        <v>0</v>
      </c>
      <c r="AA147" s="410">
        <f>SUM('Priedas 6'!$AA$146,'Priedas 8'!$AA$146,'Priedas 11'!$AA$147)</f>
        <v>0</v>
      </c>
      <c r="AB147" s="410">
        <f>SUM('Priedas 6'!$AB$146,'Priedas 8'!$AB$146,'Priedas 11'!$AB$147)</f>
        <v>0</v>
      </c>
      <c r="AC147" s="410">
        <f>'Priedas 10'!$AF$151</f>
        <v>0</v>
      </c>
      <c r="AD147" s="410">
        <f>SUM('Priedas 6'!$AD$146,'Priedas 8'!$AD$146,'Priedas 11'!$AD$147)</f>
        <v>0</v>
      </c>
      <c r="AE147" s="413"/>
      <c r="AF147" s="414"/>
      <c r="AG147" s="414"/>
      <c r="AH147" s="414"/>
      <c r="AI147" s="412"/>
      <c r="AJ147" s="412"/>
      <c r="AK147" s="412"/>
      <c r="AL147" s="412"/>
      <c r="AM147" s="412"/>
      <c r="AN147" s="412"/>
      <c r="AO147" s="412"/>
      <c r="AP147" s="412"/>
      <c r="AQ147" s="412"/>
      <c r="AR147" s="412"/>
      <c r="AS147" s="412"/>
      <c r="AT147" s="412"/>
      <c r="AU147" s="412"/>
      <c r="AV147" s="415"/>
    </row>
    <row r="148" spans="2:48" s="192" customFormat="1" ht="12.75" customHeight="1" x14ac:dyDescent="0.2">
      <c r="B148" s="163" t="s">
        <v>320</v>
      </c>
      <c r="C148" s="592" t="s">
        <v>321</v>
      </c>
      <c r="D148" s="582"/>
      <c r="E148" s="582"/>
      <c r="F148" s="642"/>
      <c r="G148" s="233">
        <f t="shared" si="115"/>
        <v>0</v>
      </c>
      <c r="H148" s="408">
        <f t="shared" si="116"/>
        <v>0</v>
      </c>
      <c r="I148" s="409">
        <f t="shared" si="117"/>
        <v>0</v>
      </c>
      <c r="J148" s="409">
        <f t="shared" si="118"/>
        <v>0</v>
      </c>
      <c r="K148" s="409">
        <f t="shared" si="119"/>
        <v>0</v>
      </c>
      <c r="L148" s="410">
        <f t="shared" si="120"/>
        <v>0</v>
      </c>
      <c r="M148" s="410">
        <f t="shared" si="121"/>
        <v>0</v>
      </c>
      <c r="N148" s="410">
        <f t="shared" si="122"/>
        <v>0</v>
      </c>
      <c r="O148" s="410">
        <f t="shared" si="123"/>
        <v>0</v>
      </c>
      <c r="P148" s="410">
        <f t="shared" si="124"/>
        <v>0</v>
      </c>
      <c r="Q148" s="410">
        <f t="shared" si="125"/>
        <v>0</v>
      </c>
      <c r="R148" s="410">
        <f t="shared" si="126"/>
        <v>0</v>
      </c>
      <c r="S148" s="410">
        <f t="shared" si="127"/>
        <v>0</v>
      </c>
      <c r="T148" s="410">
        <f t="shared" si="128"/>
        <v>0</v>
      </c>
      <c r="U148" s="410">
        <f t="shared" si="129"/>
        <v>0</v>
      </c>
      <c r="V148" s="410">
        <f t="shared" si="130"/>
        <v>0</v>
      </c>
      <c r="W148" s="410">
        <f t="shared" si="131"/>
        <v>0</v>
      </c>
      <c r="X148" s="410">
        <f t="shared" si="132"/>
        <v>0</v>
      </c>
      <c r="Y148" s="410">
        <f t="shared" si="133"/>
        <v>0</v>
      </c>
      <c r="Z148" s="410">
        <f>'Priedas 10'!$AC$152</f>
        <v>0</v>
      </c>
      <c r="AA148" s="410">
        <f>SUM('Priedas 6'!$AA$147,'Priedas 8'!$AA$147,'Priedas 11'!$AA$148)</f>
        <v>0</v>
      </c>
      <c r="AB148" s="410">
        <f>SUM('Priedas 6'!$AB$147,'Priedas 8'!$AB$147,'Priedas 11'!$AB$148)</f>
        <v>0</v>
      </c>
      <c r="AC148" s="410">
        <f>'Priedas 10'!$AF$152</f>
        <v>0</v>
      </c>
      <c r="AD148" s="410">
        <f>SUM('Priedas 6'!$AD$147,'Priedas 8'!$AD$147,'Priedas 11'!$AD$148)</f>
        <v>0</v>
      </c>
      <c r="AE148" s="413"/>
      <c r="AF148" s="414"/>
      <c r="AG148" s="414"/>
      <c r="AH148" s="414"/>
      <c r="AI148" s="412"/>
      <c r="AJ148" s="412"/>
      <c r="AK148" s="412"/>
      <c r="AL148" s="412"/>
      <c r="AM148" s="412"/>
      <c r="AN148" s="412"/>
      <c r="AO148" s="412"/>
      <c r="AP148" s="412"/>
      <c r="AQ148" s="412"/>
      <c r="AR148" s="412"/>
      <c r="AS148" s="412"/>
      <c r="AT148" s="412"/>
      <c r="AU148" s="412"/>
      <c r="AV148" s="415"/>
    </row>
    <row r="149" spans="2:48" s="192" customFormat="1" ht="12.75" customHeight="1" x14ac:dyDescent="0.2">
      <c r="B149" s="163" t="s">
        <v>322</v>
      </c>
      <c r="C149" s="592" t="s">
        <v>323</v>
      </c>
      <c r="D149" s="582"/>
      <c r="E149" s="582"/>
      <c r="F149" s="642"/>
      <c r="G149" s="233">
        <f t="shared" si="115"/>
        <v>0</v>
      </c>
      <c r="H149" s="408">
        <f t="shared" si="116"/>
        <v>0</v>
      </c>
      <c r="I149" s="409">
        <f t="shared" si="117"/>
        <v>0</v>
      </c>
      <c r="J149" s="409">
        <f t="shared" si="118"/>
        <v>0</v>
      </c>
      <c r="K149" s="409">
        <f t="shared" si="119"/>
        <v>0</v>
      </c>
      <c r="L149" s="410">
        <f t="shared" si="120"/>
        <v>0</v>
      </c>
      <c r="M149" s="410">
        <f t="shared" si="121"/>
        <v>0</v>
      </c>
      <c r="N149" s="410">
        <f t="shared" si="122"/>
        <v>0</v>
      </c>
      <c r="O149" s="410">
        <f t="shared" si="123"/>
        <v>0</v>
      </c>
      <c r="P149" s="410">
        <f t="shared" si="124"/>
        <v>0</v>
      </c>
      <c r="Q149" s="410">
        <f t="shared" si="125"/>
        <v>0</v>
      </c>
      <c r="R149" s="410">
        <f t="shared" si="126"/>
        <v>0</v>
      </c>
      <c r="S149" s="410">
        <f t="shared" si="127"/>
        <v>0</v>
      </c>
      <c r="T149" s="410">
        <f t="shared" si="128"/>
        <v>0</v>
      </c>
      <c r="U149" s="410">
        <f t="shared" si="129"/>
        <v>0</v>
      </c>
      <c r="V149" s="410">
        <f t="shared" si="130"/>
        <v>0</v>
      </c>
      <c r="W149" s="410">
        <f t="shared" si="131"/>
        <v>0</v>
      </c>
      <c r="X149" s="410">
        <f t="shared" si="132"/>
        <v>0</v>
      </c>
      <c r="Y149" s="410">
        <f t="shared" si="133"/>
        <v>0</v>
      </c>
      <c r="Z149" s="410">
        <f>'Priedas 10'!$AC$153</f>
        <v>0</v>
      </c>
      <c r="AA149" s="410">
        <f>SUM('Priedas 6'!$AA$148,'Priedas 8'!$AA$148,'Priedas 11'!$AA$149)</f>
        <v>0</v>
      </c>
      <c r="AB149" s="410">
        <f>SUM('Priedas 6'!$AB$148,'Priedas 8'!$AB$148,'Priedas 11'!$AB$149)</f>
        <v>0</v>
      </c>
      <c r="AC149" s="410">
        <f>'Priedas 10'!$AF$153</f>
        <v>0</v>
      </c>
      <c r="AD149" s="410">
        <f>SUM('Priedas 6'!$AD$148,'Priedas 8'!$AD$148,'Priedas 11'!$AD$149)</f>
        <v>0</v>
      </c>
      <c r="AE149" s="413"/>
      <c r="AF149" s="414"/>
      <c r="AG149" s="414"/>
      <c r="AH149" s="414"/>
      <c r="AI149" s="412"/>
      <c r="AJ149" s="412"/>
      <c r="AK149" s="412"/>
      <c r="AL149" s="412"/>
      <c r="AM149" s="412"/>
      <c r="AN149" s="412"/>
      <c r="AO149" s="412"/>
      <c r="AP149" s="412"/>
      <c r="AQ149" s="412"/>
      <c r="AR149" s="412"/>
      <c r="AS149" s="412"/>
      <c r="AT149" s="412"/>
      <c r="AU149" s="412"/>
      <c r="AV149" s="415"/>
    </row>
    <row r="150" spans="2:48" s="192" customFormat="1" ht="12.75" customHeight="1" x14ac:dyDescent="0.2">
      <c r="B150" s="163" t="s">
        <v>324</v>
      </c>
      <c r="C150" s="592" t="s">
        <v>325</v>
      </c>
      <c r="D150" s="582"/>
      <c r="E150" s="582"/>
      <c r="F150" s="642"/>
      <c r="G150" s="233">
        <f t="shared" si="115"/>
        <v>1561.39</v>
      </c>
      <c r="H150" s="408">
        <f t="shared" si="116"/>
        <v>0</v>
      </c>
      <c r="I150" s="409">
        <f t="shared" si="117"/>
        <v>0</v>
      </c>
      <c r="J150" s="409">
        <f t="shared" si="118"/>
        <v>0</v>
      </c>
      <c r="K150" s="409">
        <f t="shared" si="119"/>
        <v>0</v>
      </c>
      <c r="L150" s="410">
        <f t="shared" si="120"/>
        <v>0</v>
      </c>
      <c r="M150" s="410">
        <f t="shared" si="121"/>
        <v>0</v>
      </c>
      <c r="N150" s="410">
        <f t="shared" si="122"/>
        <v>0</v>
      </c>
      <c r="O150" s="410">
        <f t="shared" si="123"/>
        <v>0</v>
      </c>
      <c r="P150" s="410">
        <f t="shared" si="124"/>
        <v>202.98</v>
      </c>
      <c r="Q150" s="410">
        <f t="shared" si="125"/>
        <v>1061.74</v>
      </c>
      <c r="R150" s="410">
        <f t="shared" si="126"/>
        <v>0</v>
      </c>
      <c r="S150" s="410">
        <f t="shared" si="127"/>
        <v>296.67</v>
      </c>
      <c r="T150" s="410">
        <f t="shared" si="128"/>
        <v>0</v>
      </c>
      <c r="U150" s="410">
        <f t="shared" si="129"/>
        <v>0</v>
      </c>
      <c r="V150" s="410">
        <f t="shared" si="130"/>
        <v>0</v>
      </c>
      <c r="W150" s="410">
        <f t="shared" si="131"/>
        <v>0</v>
      </c>
      <c r="X150" s="410">
        <f t="shared" si="132"/>
        <v>0</v>
      </c>
      <c r="Y150" s="410">
        <f t="shared" si="133"/>
        <v>0</v>
      </c>
      <c r="Z150" s="410">
        <f>'Priedas 10'!$AC$154</f>
        <v>0</v>
      </c>
      <c r="AA150" s="410">
        <f>SUM('Priedas 6'!$AA$149,'Priedas 8'!$AA$149,'Priedas 11'!$AA$150)</f>
        <v>0</v>
      </c>
      <c r="AB150" s="410">
        <f>SUM('Priedas 6'!$AB$149,'Priedas 8'!$AB$149,'Priedas 11'!$AB$150)</f>
        <v>0</v>
      </c>
      <c r="AC150" s="410">
        <f>'Priedas 10'!$AF$154</f>
        <v>0</v>
      </c>
      <c r="AD150" s="410">
        <f>SUM('Priedas 6'!$AD$149,'Priedas 8'!$AD$149,'Priedas 11'!$AD$150)</f>
        <v>0</v>
      </c>
      <c r="AE150" s="413"/>
      <c r="AF150" s="414"/>
      <c r="AG150" s="414"/>
      <c r="AH150" s="414"/>
      <c r="AI150" s="412"/>
      <c r="AJ150" s="412"/>
      <c r="AK150" s="412"/>
      <c r="AL150" s="412"/>
      <c r="AM150" s="419">
        <v>202.98</v>
      </c>
      <c r="AN150" s="419">
        <v>1061.74</v>
      </c>
      <c r="AO150" s="412"/>
      <c r="AP150" s="419">
        <v>296.67</v>
      </c>
      <c r="AQ150" s="412"/>
      <c r="AR150" s="412"/>
      <c r="AS150" s="412"/>
      <c r="AT150" s="412"/>
      <c r="AU150" s="412"/>
      <c r="AV150" s="415"/>
    </row>
    <row r="151" spans="2:48" s="192" customFormat="1" ht="12.75" customHeight="1" x14ac:dyDescent="0.2">
      <c r="B151" s="163" t="s">
        <v>326</v>
      </c>
      <c r="C151" s="592" t="s">
        <v>327</v>
      </c>
      <c r="D151" s="582"/>
      <c r="E151" s="582"/>
      <c r="F151" s="642"/>
      <c r="G151" s="233">
        <f t="shared" si="115"/>
        <v>21739.360000000001</v>
      </c>
      <c r="H151" s="408">
        <f t="shared" si="116"/>
        <v>0</v>
      </c>
      <c r="I151" s="409">
        <f t="shared" si="117"/>
        <v>0</v>
      </c>
      <c r="J151" s="409">
        <f t="shared" si="118"/>
        <v>0</v>
      </c>
      <c r="K151" s="409">
        <f t="shared" si="119"/>
        <v>0</v>
      </c>
      <c r="L151" s="410">
        <f t="shared" si="120"/>
        <v>0</v>
      </c>
      <c r="M151" s="410">
        <f t="shared" si="121"/>
        <v>0</v>
      </c>
      <c r="N151" s="410">
        <f t="shared" si="122"/>
        <v>0</v>
      </c>
      <c r="O151" s="410">
        <f t="shared" si="123"/>
        <v>0</v>
      </c>
      <c r="P151" s="410">
        <f t="shared" si="124"/>
        <v>7488.41</v>
      </c>
      <c r="Q151" s="410">
        <f t="shared" si="125"/>
        <v>2178.85</v>
      </c>
      <c r="R151" s="410">
        <f t="shared" si="126"/>
        <v>0</v>
      </c>
      <c r="S151" s="410">
        <f t="shared" si="127"/>
        <v>11133.78</v>
      </c>
      <c r="T151" s="410">
        <f t="shared" si="128"/>
        <v>0</v>
      </c>
      <c r="U151" s="410">
        <f t="shared" si="129"/>
        <v>0</v>
      </c>
      <c r="V151" s="410">
        <f t="shared" si="130"/>
        <v>0</v>
      </c>
      <c r="W151" s="410">
        <f t="shared" si="131"/>
        <v>0</v>
      </c>
      <c r="X151" s="410">
        <f t="shared" si="132"/>
        <v>0</v>
      </c>
      <c r="Y151" s="410">
        <f t="shared" si="133"/>
        <v>0</v>
      </c>
      <c r="Z151" s="410">
        <f>'Priedas 10'!$AC$155</f>
        <v>0</v>
      </c>
      <c r="AA151" s="410">
        <f>SUM('Priedas 6'!$AA$150,'Priedas 8'!$AA$150,'Priedas 11'!$AA$151)</f>
        <v>0</v>
      </c>
      <c r="AB151" s="410">
        <f>SUM('Priedas 6'!$AB$150,'Priedas 8'!$AB$150,'Priedas 11'!$AB$151)</f>
        <v>0</v>
      </c>
      <c r="AC151" s="410">
        <f>'Priedas 10'!$AF$155</f>
        <v>0</v>
      </c>
      <c r="AD151" s="410">
        <f>SUM('Priedas 6'!$AD$150,'Priedas 8'!$AD$150,'Priedas 11'!$AD$151)</f>
        <v>938.32</v>
      </c>
      <c r="AE151" s="413"/>
      <c r="AF151" s="414"/>
      <c r="AG151" s="414"/>
      <c r="AH151" s="414"/>
      <c r="AI151" s="412"/>
      <c r="AJ151" s="412"/>
      <c r="AK151" s="412"/>
      <c r="AL151" s="412"/>
      <c r="AM151" s="419">
        <v>7488.41</v>
      </c>
      <c r="AN151" s="419">
        <v>2178.85</v>
      </c>
      <c r="AO151" s="412"/>
      <c r="AP151" s="419">
        <v>11133.78</v>
      </c>
      <c r="AQ151" s="412"/>
      <c r="AR151" s="412"/>
      <c r="AS151" s="412"/>
      <c r="AT151" s="412"/>
      <c r="AU151" s="412"/>
      <c r="AV151" s="415"/>
    </row>
    <row r="152" spans="2:48" s="192" customFormat="1" ht="12.75" x14ac:dyDescent="0.2">
      <c r="B152" s="163" t="s">
        <v>328</v>
      </c>
      <c r="C152" s="592" t="s">
        <v>329</v>
      </c>
      <c r="D152" s="582"/>
      <c r="E152" s="582"/>
      <c r="F152" s="642"/>
      <c r="G152" s="233">
        <f t="shared" si="115"/>
        <v>1298.9399999999996</v>
      </c>
      <c r="H152" s="408">
        <f t="shared" si="116"/>
        <v>881.4</v>
      </c>
      <c r="I152" s="409">
        <f t="shared" si="117"/>
        <v>0</v>
      </c>
      <c r="J152" s="409">
        <f t="shared" si="118"/>
        <v>0</v>
      </c>
      <c r="K152" s="409">
        <f t="shared" si="119"/>
        <v>0</v>
      </c>
      <c r="L152" s="410">
        <f t="shared" si="120"/>
        <v>0</v>
      </c>
      <c r="M152" s="410">
        <f t="shared" si="121"/>
        <v>176.69</v>
      </c>
      <c r="N152" s="410">
        <f t="shared" si="122"/>
        <v>0</v>
      </c>
      <c r="O152" s="410">
        <f t="shared" si="123"/>
        <v>0</v>
      </c>
      <c r="P152" s="410">
        <f t="shared" si="124"/>
        <v>47.57</v>
      </c>
      <c r="Q152" s="410">
        <f t="shared" si="125"/>
        <v>27.87</v>
      </c>
      <c r="R152" s="410">
        <f t="shared" si="126"/>
        <v>0</v>
      </c>
      <c r="S152" s="410">
        <f t="shared" si="127"/>
        <v>62.32</v>
      </c>
      <c r="T152" s="410">
        <f t="shared" si="128"/>
        <v>0</v>
      </c>
      <c r="U152" s="410">
        <f t="shared" si="129"/>
        <v>0</v>
      </c>
      <c r="V152" s="410">
        <f t="shared" si="130"/>
        <v>15.46</v>
      </c>
      <c r="W152" s="410">
        <f t="shared" si="131"/>
        <v>0</v>
      </c>
      <c r="X152" s="410">
        <f t="shared" si="132"/>
        <v>0</v>
      </c>
      <c r="Y152" s="410">
        <f t="shared" si="133"/>
        <v>0</v>
      </c>
      <c r="Z152" s="410">
        <f>'Priedas 10'!$AC$156</f>
        <v>0</v>
      </c>
      <c r="AA152" s="410">
        <f>SUM('Priedas 6'!$AA$151,'Priedas 8'!$AA$151,'Priedas 11'!$AA$152)</f>
        <v>0</v>
      </c>
      <c r="AB152" s="410">
        <f>SUM('Priedas 6'!$AB$151,'Priedas 8'!$AB$151,'Priedas 11'!$AB$152)</f>
        <v>0</v>
      </c>
      <c r="AC152" s="410">
        <f>'Priedas 10'!$AF$156</f>
        <v>0</v>
      </c>
      <c r="AD152" s="410">
        <f>SUM('Priedas 6'!$AD$151,'Priedas 8'!$AD$151,'Priedas 11'!$AD$152)</f>
        <v>87.63</v>
      </c>
      <c r="AE152" s="418">
        <v>881.4</v>
      </c>
      <c r="AF152" s="414"/>
      <c r="AG152" s="414"/>
      <c r="AH152" s="414"/>
      <c r="AI152" s="412"/>
      <c r="AJ152" s="419">
        <v>176.69</v>
      </c>
      <c r="AK152" s="412"/>
      <c r="AL152" s="412"/>
      <c r="AM152" s="419">
        <v>47.57</v>
      </c>
      <c r="AN152" s="419">
        <v>27.87</v>
      </c>
      <c r="AO152" s="412"/>
      <c r="AP152" s="419">
        <v>62.32</v>
      </c>
      <c r="AQ152" s="412"/>
      <c r="AR152" s="412"/>
      <c r="AS152" s="419">
        <v>15.46</v>
      </c>
      <c r="AT152" s="412"/>
      <c r="AU152" s="412"/>
      <c r="AV152" s="415"/>
    </row>
    <row r="153" spans="2:48" s="192" customFormat="1" ht="14.25" customHeight="1" x14ac:dyDescent="0.2">
      <c r="B153" s="163" t="s">
        <v>330</v>
      </c>
      <c r="C153" s="582" t="s">
        <v>401</v>
      </c>
      <c r="D153" s="582"/>
      <c r="E153" s="582"/>
      <c r="F153" s="583"/>
      <c r="G153" s="233">
        <f t="shared" si="115"/>
        <v>0</v>
      </c>
      <c r="H153" s="408">
        <f t="shared" si="116"/>
        <v>0</v>
      </c>
      <c r="I153" s="409">
        <f t="shared" si="117"/>
        <v>0</v>
      </c>
      <c r="J153" s="409">
        <f t="shared" si="118"/>
        <v>0</v>
      </c>
      <c r="K153" s="409">
        <f t="shared" si="119"/>
        <v>0</v>
      </c>
      <c r="L153" s="410">
        <f t="shared" si="120"/>
        <v>0</v>
      </c>
      <c r="M153" s="410">
        <f t="shared" si="121"/>
        <v>0</v>
      </c>
      <c r="N153" s="410">
        <f t="shared" si="122"/>
        <v>0</v>
      </c>
      <c r="O153" s="410">
        <f t="shared" si="123"/>
        <v>0</v>
      </c>
      <c r="P153" s="410">
        <f t="shared" si="124"/>
        <v>0</v>
      </c>
      <c r="Q153" s="410">
        <f t="shared" si="125"/>
        <v>0</v>
      </c>
      <c r="R153" s="410">
        <f t="shared" si="126"/>
        <v>0</v>
      </c>
      <c r="S153" s="410">
        <f t="shared" si="127"/>
        <v>0</v>
      </c>
      <c r="T153" s="410">
        <f t="shared" si="128"/>
        <v>0</v>
      </c>
      <c r="U153" s="410">
        <f t="shared" si="129"/>
        <v>0</v>
      </c>
      <c r="V153" s="410">
        <f t="shared" si="130"/>
        <v>0</v>
      </c>
      <c r="W153" s="410">
        <f t="shared" si="131"/>
        <v>0</v>
      </c>
      <c r="X153" s="410">
        <f t="shared" si="132"/>
        <v>0</v>
      </c>
      <c r="Y153" s="410">
        <f t="shared" si="133"/>
        <v>0</v>
      </c>
      <c r="Z153" s="410">
        <f>'Priedas 10'!$AC$157</f>
        <v>0</v>
      </c>
      <c r="AA153" s="410">
        <f>SUM('Priedas 6'!$AA$152,'Priedas 8'!$AA$152,'Priedas 11'!$AA$153)</f>
        <v>0</v>
      </c>
      <c r="AB153" s="410">
        <f>SUM('Priedas 6'!$AB$152,'Priedas 8'!$AB$152,'Priedas 11'!$AB$153)</f>
        <v>0</v>
      </c>
      <c r="AC153" s="410">
        <f>'Priedas 10'!$AF$157</f>
        <v>0</v>
      </c>
      <c r="AD153" s="410">
        <f>SUM('Priedas 6'!$AD$152,'Priedas 8'!$AD$152,'Priedas 11'!$AD$153)</f>
        <v>0</v>
      </c>
      <c r="AE153" s="413"/>
      <c r="AF153" s="414"/>
      <c r="AG153" s="414"/>
      <c r="AH153" s="414"/>
      <c r="AI153" s="412"/>
      <c r="AJ153" s="412"/>
      <c r="AK153" s="412"/>
      <c r="AL153" s="412"/>
      <c r="AM153" s="412"/>
      <c r="AN153" s="412"/>
      <c r="AO153" s="412"/>
      <c r="AP153" s="412"/>
      <c r="AQ153" s="412"/>
      <c r="AR153" s="412"/>
      <c r="AS153" s="412"/>
      <c r="AT153" s="412"/>
      <c r="AU153" s="412"/>
      <c r="AV153" s="415"/>
    </row>
    <row r="154" spans="2:48" s="192" customFormat="1" ht="12.75" customHeight="1" x14ac:dyDescent="0.2">
      <c r="B154" s="163" t="s">
        <v>332</v>
      </c>
      <c r="C154" s="582" t="s">
        <v>333</v>
      </c>
      <c r="D154" s="582"/>
      <c r="E154" s="582"/>
      <c r="F154" s="583"/>
      <c r="G154" s="233">
        <f t="shared" si="115"/>
        <v>963.79</v>
      </c>
      <c r="H154" s="408">
        <f t="shared" si="116"/>
        <v>0</v>
      </c>
      <c r="I154" s="409">
        <f t="shared" si="117"/>
        <v>0</v>
      </c>
      <c r="J154" s="409">
        <f t="shared" si="118"/>
        <v>0</v>
      </c>
      <c r="K154" s="409">
        <f t="shared" si="119"/>
        <v>0</v>
      </c>
      <c r="L154" s="410">
        <f t="shared" si="120"/>
        <v>0</v>
      </c>
      <c r="M154" s="410">
        <f t="shared" si="121"/>
        <v>0</v>
      </c>
      <c r="N154" s="410">
        <f t="shared" si="122"/>
        <v>0</v>
      </c>
      <c r="O154" s="410">
        <f t="shared" si="123"/>
        <v>0</v>
      </c>
      <c r="P154" s="410">
        <f t="shared" si="124"/>
        <v>1132.8599999999999</v>
      </c>
      <c r="Q154" s="410">
        <f t="shared" si="125"/>
        <v>0</v>
      </c>
      <c r="R154" s="410">
        <f t="shared" si="126"/>
        <v>0</v>
      </c>
      <c r="S154" s="410">
        <f t="shared" si="127"/>
        <v>0</v>
      </c>
      <c r="T154" s="410">
        <f t="shared" si="128"/>
        <v>0</v>
      </c>
      <c r="U154" s="410">
        <f t="shared" si="129"/>
        <v>0</v>
      </c>
      <c r="V154" s="410">
        <f t="shared" si="130"/>
        <v>0</v>
      </c>
      <c r="W154" s="410">
        <f t="shared" si="131"/>
        <v>0</v>
      </c>
      <c r="X154" s="410">
        <f t="shared" si="132"/>
        <v>0</v>
      </c>
      <c r="Y154" s="410">
        <f t="shared" si="133"/>
        <v>0</v>
      </c>
      <c r="Z154" s="410">
        <f>'Priedas 10'!$AC$158</f>
        <v>0</v>
      </c>
      <c r="AA154" s="410">
        <f>SUM('Priedas 6'!$AA$153,'Priedas 8'!$AA$153,'Priedas 11'!$AA$154)</f>
        <v>0</v>
      </c>
      <c r="AB154" s="410">
        <f>SUM('Priedas 6'!$AB$153,'Priedas 8'!$AB$153,'Priedas 11'!$AB$154)</f>
        <v>0</v>
      </c>
      <c r="AC154" s="410">
        <f>'Priedas 10'!$AF$158</f>
        <v>0</v>
      </c>
      <c r="AD154" s="410">
        <f>SUM('Priedas 6'!$AD$153,'Priedas 8'!$AD$153,'Priedas 11'!$AD$154)</f>
        <v>-169.07</v>
      </c>
      <c r="AE154" s="413"/>
      <c r="AF154" s="414"/>
      <c r="AG154" s="414"/>
      <c r="AH154" s="414"/>
      <c r="AI154" s="412"/>
      <c r="AJ154" s="412"/>
      <c r="AK154" s="412"/>
      <c r="AL154" s="412"/>
      <c r="AM154" s="419">
        <v>1132.8599999999999</v>
      </c>
      <c r="AN154" s="412"/>
      <c r="AO154" s="412"/>
      <c r="AP154" s="412"/>
      <c r="AQ154" s="412"/>
      <c r="AR154" s="412"/>
      <c r="AS154" s="412"/>
      <c r="AT154" s="412"/>
      <c r="AU154" s="412"/>
      <c r="AV154" s="415"/>
    </row>
    <row r="155" spans="2:48" s="192" customFormat="1" ht="12.75" customHeight="1" x14ac:dyDescent="0.2">
      <c r="B155" s="163" t="s">
        <v>334</v>
      </c>
      <c r="C155" s="582" t="s">
        <v>101</v>
      </c>
      <c r="D155" s="582"/>
      <c r="E155" s="582"/>
      <c r="F155" s="583"/>
      <c r="G155" s="233">
        <f t="shared" si="115"/>
        <v>0</v>
      </c>
      <c r="H155" s="408">
        <f t="shared" si="116"/>
        <v>0</v>
      </c>
      <c r="I155" s="409">
        <f t="shared" si="117"/>
        <v>0</v>
      </c>
      <c r="J155" s="409">
        <f t="shared" si="118"/>
        <v>0</v>
      </c>
      <c r="K155" s="409">
        <f t="shared" si="119"/>
        <v>0</v>
      </c>
      <c r="L155" s="410">
        <f t="shared" si="120"/>
        <v>0</v>
      </c>
      <c r="M155" s="410">
        <f t="shared" si="121"/>
        <v>0</v>
      </c>
      <c r="N155" s="410">
        <f t="shared" si="122"/>
        <v>0</v>
      </c>
      <c r="O155" s="410">
        <f t="shared" si="123"/>
        <v>0</v>
      </c>
      <c r="P155" s="410">
        <f t="shared" si="124"/>
        <v>0</v>
      </c>
      <c r="Q155" s="410">
        <f t="shared" si="125"/>
        <v>0</v>
      </c>
      <c r="R155" s="410">
        <f t="shared" si="126"/>
        <v>0</v>
      </c>
      <c r="S155" s="410">
        <f t="shared" si="127"/>
        <v>0</v>
      </c>
      <c r="T155" s="410">
        <f t="shared" si="128"/>
        <v>0</v>
      </c>
      <c r="U155" s="410">
        <f t="shared" si="129"/>
        <v>0</v>
      </c>
      <c r="V155" s="410">
        <f t="shared" si="130"/>
        <v>0</v>
      </c>
      <c r="W155" s="410">
        <f t="shared" si="131"/>
        <v>0</v>
      </c>
      <c r="X155" s="410">
        <f t="shared" si="132"/>
        <v>0</v>
      </c>
      <c r="Y155" s="410">
        <f t="shared" si="133"/>
        <v>0</v>
      </c>
      <c r="Z155" s="410">
        <f>'Priedas 10'!$AC$159</f>
        <v>0</v>
      </c>
      <c r="AA155" s="410">
        <f>SUM('Priedas 6'!$AA$154,'Priedas 8'!$AA$154,'Priedas 11'!$AA$155)</f>
        <v>0</v>
      </c>
      <c r="AB155" s="410">
        <f>SUM('Priedas 6'!$AB$154,'Priedas 8'!$AB$154,'Priedas 11'!$AB$155)</f>
        <v>0</v>
      </c>
      <c r="AC155" s="410">
        <f>'Priedas 10'!$AF$159</f>
        <v>0</v>
      </c>
      <c r="AD155" s="410">
        <f>SUM('Priedas 6'!$AD$154,'Priedas 8'!$AD$154,'Priedas 11'!$AD$155)</f>
        <v>0</v>
      </c>
      <c r="AE155" s="413"/>
      <c r="AF155" s="414"/>
      <c r="AG155" s="414"/>
      <c r="AH155" s="414"/>
      <c r="AI155" s="412"/>
      <c r="AJ155" s="412"/>
      <c r="AK155" s="412"/>
      <c r="AL155" s="412"/>
      <c r="AM155" s="412"/>
      <c r="AN155" s="412"/>
      <c r="AO155" s="412"/>
      <c r="AP155" s="412"/>
      <c r="AQ155" s="412"/>
      <c r="AR155" s="412"/>
      <c r="AS155" s="412"/>
      <c r="AT155" s="412"/>
      <c r="AU155" s="412"/>
      <c r="AV155" s="415"/>
    </row>
    <row r="156" spans="2:48" s="192" customFormat="1" ht="12.75" customHeight="1" x14ac:dyDescent="0.2">
      <c r="B156" s="155" t="s">
        <v>335</v>
      </c>
      <c r="C156" s="799" t="s">
        <v>336</v>
      </c>
      <c r="D156" s="800"/>
      <c r="E156" s="800"/>
      <c r="F156" s="801"/>
      <c r="G156" s="233">
        <f t="shared" ref="G156:AV156" si="134">SUM(G157:G158)</f>
        <v>0</v>
      </c>
      <c r="H156" s="227">
        <f t="shared" si="134"/>
        <v>0</v>
      </c>
      <c r="I156" s="179">
        <f t="shared" si="134"/>
        <v>0</v>
      </c>
      <c r="J156" s="179">
        <f t="shared" si="134"/>
        <v>0</v>
      </c>
      <c r="K156" s="179">
        <f t="shared" si="134"/>
        <v>0</v>
      </c>
      <c r="L156" s="183">
        <f t="shared" si="134"/>
        <v>0</v>
      </c>
      <c r="M156" s="183">
        <f t="shared" si="134"/>
        <v>0</v>
      </c>
      <c r="N156" s="183">
        <f t="shared" si="134"/>
        <v>0</v>
      </c>
      <c r="O156" s="183">
        <f t="shared" si="134"/>
        <v>0</v>
      </c>
      <c r="P156" s="183">
        <f t="shared" si="134"/>
        <v>0</v>
      </c>
      <c r="Q156" s="183">
        <f t="shared" si="134"/>
        <v>0</v>
      </c>
      <c r="R156" s="183">
        <f t="shared" si="134"/>
        <v>0</v>
      </c>
      <c r="S156" s="183">
        <f t="shared" si="134"/>
        <v>0</v>
      </c>
      <c r="T156" s="183">
        <f t="shared" si="134"/>
        <v>0</v>
      </c>
      <c r="U156" s="183">
        <f t="shared" si="134"/>
        <v>0</v>
      </c>
      <c r="V156" s="183">
        <f t="shared" si="134"/>
        <v>0</v>
      </c>
      <c r="W156" s="183">
        <f t="shared" si="134"/>
        <v>0</v>
      </c>
      <c r="X156" s="183">
        <f t="shared" si="134"/>
        <v>0</v>
      </c>
      <c r="Y156" s="183">
        <f t="shared" si="134"/>
        <v>0</v>
      </c>
      <c r="Z156" s="183">
        <f t="shared" si="134"/>
        <v>0</v>
      </c>
      <c r="AA156" s="183">
        <f t="shared" si="134"/>
        <v>0</v>
      </c>
      <c r="AB156" s="183">
        <f t="shared" si="134"/>
        <v>0</v>
      </c>
      <c r="AC156" s="183">
        <f t="shared" si="134"/>
        <v>0</v>
      </c>
      <c r="AD156" s="183">
        <f t="shared" si="134"/>
        <v>0</v>
      </c>
      <c r="AE156" s="227">
        <f t="shared" si="134"/>
        <v>0</v>
      </c>
      <c r="AF156" s="179">
        <f t="shared" si="134"/>
        <v>0</v>
      </c>
      <c r="AG156" s="179">
        <f t="shared" si="134"/>
        <v>0</v>
      </c>
      <c r="AH156" s="179">
        <f t="shared" si="134"/>
        <v>0</v>
      </c>
      <c r="AI156" s="183">
        <f t="shared" si="134"/>
        <v>0</v>
      </c>
      <c r="AJ156" s="183">
        <f t="shared" si="134"/>
        <v>0</v>
      </c>
      <c r="AK156" s="183">
        <f t="shared" si="134"/>
        <v>0</v>
      </c>
      <c r="AL156" s="183">
        <f t="shared" si="134"/>
        <v>0</v>
      </c>
      <c r="AM156" s="183">
        <f t="shared" si="134"/>
        <v>0</v>
      </c>
      <c r="AN156" s="183">
        <f t="shared" si="134"/>
        <v>0</v>
      </c>
      <c r="AO156" s="183">
        <f t="shared" si="134"/>
        <v>0</v>
      </c>
      <c r="AP156" s="183">
        <f t="shared" si="134"/>
        <v>0</v>
      </c>
      <c r="AQ156" s="183">
        <f t="shared" si="134"/>
        <v>0</v>
      </c>
      <c r="AR156" s="183">
        <f t="shared" si="134"/>
        <v>0</v>
      </c>
      <c r="AS156" s="183">
        <f t="shared" si="134"/>
        <v>0</v>
      </c>
      <c r="AT156" s="183">
        <f t="shared" si="134"/>
        <v>0</v>
      </c>
      <c r="AU156" s="183">
        <f t="shared" si="134"/>
        <v>0</v>
      </c>
      <c r="AV156" s="228">
        <f t="shared" si="134"/>
        <v>0</v>
      </c>
    </row>
    <row r="157" spans="2:48" s="192" customFormat="1" ht="12.75" customHeight="1" x14ac:dyDescent="0.2">
      <c r="B157" s="148" t="s">
        <v>337</v>
      </c>
      <c r="C157" s="796" t="s">
        <v>338</v>
      </c>
      <c r="D157" s="797"/>
      <c r="E157" s="797"/>
      <c r="F157" s="798"/>
      <c r="G157" s="233">
        <f>SUM(H157:AD157)</f>
        <v>0</v>
      </c>
      <c r="H157" s="373">
        <f t="shared" ref="H157:Q158" si="135">SUM(AE157)</f>
        <v>0</v>
      </c>
      <c r="I157" s="374">
        <f t="shared" si="135"/>
        <v>0</v>
      </c>
      <c r="J157" s="374">
        <f t="shared" si="135"/>
        <v>0</v>
      </c>
      <c r="K157" s="374">
        <f t="shared" si="135"/>
        <v>0</v>
      </c>
      <c r="L157" s="375">
        <f t="shared" si="135"/>
        <v>0</v>
      </c>
      <c r="M157" s="375">
        <f t="shared" si="135"/>
        <v>0</v>
      </c>
      <c r="N157" s="375">
        <f t="shared" si="135"/>
        <v>0</v>
      </c>
      <c r="O157" s="375">
        <f t="shared" si="135"/>
        <v>0</v>
      </c>
      <c r="P157" s="375">
        <f t="shared" si="135"/>
        <v>0</v>
      </c>
      <c r="Q157" s="375">
        <f t="shared" si="135"/>
        <v>0</v>
      </c>
      <c r="R157" s="375">
        <f t="shared" ref="R157:Y158" si="136">SUM(AO157)</f>
        <v>0</v>
      </c>
      <c r="S157" s="375">
        <f t="shared" si="136"/>
        <v>0</v>
      </c>
      <c r="T157" s="375">
        <f t="shared" si="136"/>
        <v>0</v>
      </c>
      <c r="U157" s="375">
        <f t="shared" si="136"/>
        <v>0</v>
      </c>
      <c r="V157" s="375">
        <f t="shared" si="136"/>
        <v>0</v>
      </c>
      <c r="W157" s="375">
        <f t="shared" si="136"/>
        <v>0</v>
      </c>
      <c r="X157" s="375">
        <f t="shared" si="136"/>
        <v>0</v>
      </c>
      <c r="Y157" s="375">
        <f t="shared" si="136"/>
        <v>0</v>
      </c>
      <c r="Z157" s="375">
        <f>'Priedas 10'!$AC$161</f>
        <v>0</v>
      </c>
      <c r="AA157" s="375">
        <f>SUM('Priedas 6'!$AA$156,'Priedas 8'!$AA$156,'Priedas 11'!$AA$157)</f>
        <v>0</v>
      </c>
      <c r="AB157" s="375">
        <f>SUM('Priedas 6'!$AB$156,'Priedas 8'!$AB$156,'Priedas 11'!$AB$157)</f>
        <v>0</v>
      </c>
      <c r="AC157" s="375">
        <f>'Priedas 10'!$AF$161</f>
        <v>0</v>
      </c>
      <c r="AD157" s="375">
        <f>SUM('Priedas 6'!$AD$156,'Priedas 8'!$AD$156,'Priedas 11'!$AD$157)</f>
        <v>0</v>
      </c>
      <c r="AE157" s="413"/>
      <c r="AF157" s="414"/>
      <c r="AG157" s="414"/>
      <c r="AH157" s="414"/>
      <c r="AI157" s="412"/>
      <c r="AJ157" s="412"/>
      <c r="AK157" s="412"/>
      <c r="AL157" s="412"/>
      <c r="AM157" s="412"/>
      <c r="AN157" s="412"/>
      <c r="AO157" s="412"/>
      <c r="AP157" s="412"/>
      <c r="AQ157" s="412"/>
      <c r="AR157" s="412"/>
      <c r="AS157" s="412"/>
      <c r="AT157" s="412"/>
      <c r="AU157" s="412"/>
      <c r="AV157" s="415"/>
    </row>
    <row r="158" spans="2:48" s="192" customFormat="1" ht="12.75" x14ac:dyDescent="0.2">
      <c r="B158" s="148" t="s">
        <v>339</v>
      </c>
      <c r="C158" s="802" t="s">
        <v>340</v>
      </c>
      <c r="D158" s="803"/>
      <c r="E158" s="803"/>
      <c r="F158" s="804"/>
      <c r="G158" s="233">
        <f>SUM(H158:AD158)</f>
        <v>0</v>
      </c>
      <c r="H158" s="373">
        <f t="shared" si="135"/>
        <v>0</v>
      </c>
      <c r="I158" s="374">
        <f t="shared" si="135"/>
        <v>0</v>
      </c>
      <c r="J158" s="374">
        <f t="shared" si="135"/>
        <v>0</v>
      </c>
      <c r="K158" s="374">
        <f t="shared" si="135"/>
        <v>0</v>
      </c>
      <c r="L158" s="375">
        <f t="shared" si="135"/>
        <v>0</v>
      </c>
      <c r="M158" s="375">
        <f t="shared" si="135"/>
        <v>0</v>
      </c>
      <c r="N158" s="375">
        <f t="shared" si="135"/>
        <v>0</v>
      </c>
      <c r="O158" s="375">
        <f t="shared" si="135"/>
        <v>0</v>
      </c>
      <c r="P158" s="375">
        <f t="shared" si="135"/>
        <v>0</v>
      </c>
      <c r="Q158" s="375">
        <f t="shared" si="135"/>
        <v>0</v>
      </c>
      <c r="R158" s="375">
        <f t="shared" si="136"/>
        <v>0</v>
      </c>
      <c r="S158" s="375">
        <f t="shared" si="136"/>
        <v>0</v>
      </c>
      <c r="T158" s="375">
        <f t="shared" si="136"/>
        <v>0</v>
      </c>
      <c r="U158" s="375">
        <f t="shared" si="136"/>
        <v>0</v>
      </c>
      <c r="V158" s="375">
        <f t="shared" si="136"/>
        <v>0</v>
      </c>
      <c r="W158" s="375">
        <f t="shared" si="136"/>
        <v>0</v>
      </c>
      <c r="X158" s="375">
        <f t="shared" si="136"/>
        <v>0</v>
      </c>
      <c r="Y158" s="375">
        <f t="shared" si="136"/>
        <v>0</v>
      </c>
      <c r="Z158" s="375">
        <f>'Priedas 10'!$AC$162</f>
        <v>0</v>
      </c>
      <c r="AA158" s="375">
        <f>SUM('Priedas 6'!$AA$157,'Priedas 8'!$AA$157,'Priedas 11'!$AA$158)</f>
        <v>0</v>
      </c>
      <c r="AB158" s="375">
        <f>SUM('Priedas 6'!$AB$157,'Priedas 8'!$AB$157,'Priedas 11'!$AB$158)</f>
        <v>0</v>
      </c>
      <c r="AC158" s="375">
        <f>'Priedas 10'!$AF$162</f>
        <v>0</v>
      </c>
      <c r="AD158" s="375">
        <f>SUM('Priedas 6'!$AD$157,'Priedas 8'!$AD$157,'Priedas 11'!$AD$158)</f>
        <v>0</v>
      </c>
      <c r="AE158" s="413"/>
      <c r="AF158" s="414"/>
      <c r="AG158" s="414"/>
      <c r="AH158" s="414"/>
      <c r="AI158" s="412"/>
      <c r="AJ158" s="412"/>
      <c r="AK158" s="412"/>
      <c r="AL158" s="412"/>
      <c r="AM158" s="412"/>
      <c r="AN158" s="412"/>
      <c r="AO158" s="412"/>
      <c r="AP158" s="412"/>
      <c r="AQ158" s="412"/>
      <c r="AR158" s="412"/>
      <c r="AS158" s="412"/>
      <c r="AT158" s="412"/>
      <c r="AU158" s="412"/>
      <c r="AV158" s="415"/>
    </row>
    <row r="159" spans="2:48" s="192" customFormat="1" ht="12.75" customHeight="1" x14ac:dyDescent="0.2">
      <c r="B159" s="155" t="s">
        <v>341</v>
      </c>
      <c r="C159" s="799" t="s">
        <v>342</v>
      </c>
      <c r="D159" s="800"/>
      <c r="E159" s="800"/>
      <c r="F159" s="801"/>
      <c r="G159" s="233">
        <f t="shared" ref="G159:AD159" si="137">SUM(G160:G175)</f>
        <v>24308.788676325668</v>
      </c>
      <c r="H159" s="227">
        <f t="shared" si="137"/>
        <v>15699.73</v>
      </c>
      <c r="I159" s="179">
        <f t="shared" si="137"/>
        <v>0</v>
      </c>
      <c r="J159" s="179">
        <f t="shared" si="137"/>
        <v>0</v>
      </c>
      <c r="K159" s="179">
        <f t="shared" si="137"/>
        <v>0</v>
      </c>
      <c r="L159" s="183">
        <f t="shared" si="137"/>
        <v>0</v>
      </c>
      <c r="M159" s="183">
        <f t="shared" si="137"/>
        <v>5540.4500000000016</v>
      </c>
      <c r="N159" s="183">
        <f t="shared" si="137"/>
        <v>0</v>
      </c>
      <c r="O159" s="183">
        <f t="shared" si="137"/>
        <v>0</v>
      </c>
      <c r="P159" s="183">
        <f t="shared" si="137"/>
        <v>1285.68</v>
      </c>
      <c r="Q159" s="183">
        <f t="shared" si="137"/>
        <v>84.419999999999987</v>
      </c>
      <c r="R159" s="183">
        <f t="shared" si="137"/>
        <v>0</v>
      </c>
      <c r="S159" s="183">
        <f t="shared" si="137"/>
        <v>721.94999999999993</v>
      </c>
      <c r="T159" s="183">
        <f t="shared" si="137"/>
        <v>0</v>
      </c>
      <c r="U159" s="183">
        <f t="shared" si="137"/>
        <v>0</v>
      </c>
      <c r="V159" s="183">
        <f t="shared" si="137"/>
        <v>549.07999999999993</v>
      </c>
      <c r="W159" s="183">
        <f t="shared" si="137"/>
        <v>0</v>
      </c>
      <c r="X159" s="183">
        <f t="shared" si="137"/>
        <v>0</v>
      </c>
      <c r="Y159" s="183">
        <f t="shared" si="137"/>
        <v>0</v>
      </c>
      <c r="Z159" s="183">
        <f t="shared" si="137"/>
        <v>0</v>
      </c>
      <c r="AA159" s="183">
        <f t="shared" si="137"/>
        <v>0</v>
      </c>
      <c r="AB159" s="183">
        <f t="shared" si="137"/>
        <v>2.626552220222509E-2</v>
      </c>
      <c r="AC159" s="183">
        <f t="shared" si="137"/>
        <v>0</v>
      </c>
      <c r="AD159" s="183">
        <f t="shared" si="137"/>
        <v>427.45241080346563</v>
      </c>
      <c r="AE159" s="441">
        <v>15699.73</v>
      </c>
      <c r="AF159" s="179">
        <f>SUM(AF160:AF175)</f>
        <v>0</v>
      </c>
      <c r="AG159" s="179">
        <f>SUM(AG160:AG175)</f>
        <v>0</v>
      </c>
      <c r="AH159" s="179">
        <f>SUM(AH160:AH175)</f>
        <v>0</v>
      </c>
      <c r="AI159" s="183">
        <f>SUM(AI160:AI175)</f>
        <v>0</v>
      </c>
      <c r="AJ159" s="178">
        <v>5540.45</v>
      </c>
      <c r="AK159" s="183">
        <f>SUM(AK160:AK175)</f>
        <v>0</v>
      </c>
      <c r="AL159" s="183">
        <f>SUM(AL160:AL175)</f>
        <v>0</v>
      </c>
      <c r="AM159" s="178">
        <v>1285.68</v>
      </c>
      <c r="AN159" s="178">
        <v>84.42</v>
      </c>
      <c r="AO159" s="183">
        <f>SUM(AO160:AO175)</f>
        <v>0</v>
      </c>
      <c r="AP159" s="178">
        <v>721.95</v>
      </c>
      <c r="AQ159" s="183">
        <f>SUM(AQ160:AQ175)</f>
        <v>0</v>
      </c>
      <c r="AR159" s="183">
        <f>SUM(AR160:AR175)</f>
        <v>0</v>
      </c>
      <c r="AS159" s="178">
        <v>549.08000000000004</v>
      </c>
      <c r="AT159" s="183">
        <f>SUM(AT160:AT175)</f>
        <v>0</v>
      </c>
      <c r="AU159" s="183">
        <f>SUM(AU160:AU175)</f>
        <v>0</v>
      </c>
      <c r="AV159" s="228">
        <f>SUM(AV160:AV175)</f>
        <v>0</v>
      </c>
    </row>
    <row r="160" spans="2:48" s="192" customFormat="1" ht="12.75" customHeight="1" x14ac:dyDescent="0.2">
      <c r="B160" s="163" t="s">
        <v>343</v>
      </c>
      <c r="C160" s="592" t="s">
        <v>344</v>
      </c>
      <c r="D160" s="582"/>
      <c r="E160" s="582"/>
      <c r="F160" s="642"/>
      <c r="G160" s="233">
        <f t="shared" ref="G160:G175" si="138">SUM(H160:AD160)</f>
        <v>6905.5406141348103</v>
      </c>
      <c r="H160" s="408">
        <f t="shared" ref="H160:H175" si="139">SUM(AE160)</f>
        <v>2702.36</v>
      </c>
      <c r="I160" s="409">
        <f t="shared" ref="I160:I175" si="140">SUM(AF160)</f>
        <v>0</v>
      </c>
      <c r="J160" s="409">
        <f t="shared" ref="J160:J175" si="141">SUM(AG160)</f>
        <v>0</v>
      </c>
      <c r="K160" s="409">
        <f t="shared" ref="K160:K175" si="142">SUM(AH160)</f>
        <v>0</v>
      </c>
      <c r="L160" s="410">
        <f t="shared" ref="L160:L175" si="143">SUM(AI160)</f>
        <v>0</v>
      </c>
      <c r="M160" s="410">
        <f t="shared" ref="M160:M175" si="144">SUM(AJ160)</f>
        <v>4157.0600000000004</v>
      </c>
      <c r="N160" s="410">
        <f t="shared" ref="N160:N175" si="145">SUM(AK160)</f>
        <v>0</v>
      </c>
      <c r="O160" s="410">
        <f t="shared" ref="O160:O175" si="146">SUM(AL160)</f>
        <v>0</v>
      </c>
      <c r="P160" s="410">
        <f t="shared" ref="P160:P175" si="147">SUM(AM160)</f>
        <v>9.11</v>
      </c>
      <c r="Q160" s="410">
        <f t="shared" ref="Q160:Q175" si="148">SUM(AN160)</f>
        <v>5.34</v>
      </c>
      <c r="R160" s="410">
        <f t="shared" ref="R160:R175" si="149">SUM(AO160)</f>
        <v>0</v>
      </c>
      <c r="S160" s="410">
        <f t="shared" ref="S160:S175" si="150">SUM(AP160)</f>
        <v>11.93</v>
      </c>
      <c r="T160" s="410">
        <f t="shared" ref="T160:T175" si="151">SUM(AQ160)</f>
        <v>0</v>
      </c>
      <c r="U160" s="410">
        <f t="shared" ref="U160:U175" si="152">SUM(AR160)</f>
        <v>0</v>
      </c>
      <c r="V160" s="410">
        <f t="shared" ref="V160:V175" si="153">SUM(AS160)</f>
        <v>2.96</v>
      </c>
      <c r="W160" s="410">
        <f t="shared" ref="W160:W175" si="154">SUM(AT160)</f>
        <v>0</v>
      </c>
      <c r="X160" s="410">
        <f t="shared" ref="X160:X175" si="155">SUM(AU160)</f>
        <v>0</v>
      </c>
      <c r="Y160" s="410">
        <f t="shared" ref="Y160:Y175" si="156">SUM(AV160)</f>
        <v>0</v>
      </c>
      <c r="Z160" s="410">
        <f>'Priedas 10'!$AC$164</f>
        <v>0</v>
      </c>
      <c r="AA160" s="410">
        <f>SUM('Priedas 6'!$AA$159,'Priedas 8'!$AA$159,'Priedas 11'!$AA$160)</f>
        <v>0</v>
      </c>
      <c r="AB160" s="410">
        <f>SUM('Priedas 6'!$AB$159,'Priedas 8'!$AB$159,'Priedas 11'!$AB$160)</f>
        <v>2.2705264710613676E-3</v>
      </c>
      <c r="AC160" s="410">
        <f>'Priedas 10'!$AF$164</f>
        <v>0</v>
      </c>
      <c r="AD160" s="410">
        <f>SUM('Priedas 6'!$AD$159,'Priedas 8'!$AD$159,'Priedas 11'!$AD$160)</f>
        <v>16.778343608338869</v>
      </c>
      <c r="AE160" s="418">
        <v>2702.36</v>
      </c>
      <c r="AF160" s="414"/>
      <c r="AG160" s="414"/>
      <c r="AH160" s="414"/>
      <c r="AI160" s="412"/>
      <c r="AJ160" s="419">
        <v>4157.0600000000004</v>
      </c>
      <c r="AK160" s="412"/>
      <c r="AL160" s="412"/>
      <c r="AM160" s="419">
        <v>9.11</v>
      </c>
      <c r="AN160" s="419">
        <v>5.34</v>
      </c>
      <c r="AO160" s="412"/>
      <c r="AP160" s="419">
        <v>11.93</v>
      </c>
      <c r="AQ160" s="412"/>
      <c r="AR160" s="412"/>
      <c r="AS160" s="419">
        <v>2.96</v>
      </c>
      <c r="AT160" s="412"/>
      <c r="AU160" s="412"/>
      <c r="AV160" s="415"/>
    </row>
    <row r="161" spans="2:48" s="192" customFormat="1" ht="12.75" customHeight="1" x14ac:dyDescent="0.2">
      <c r="B161" s="163" t="s">
        <v>345</v>
      </c>
      <c r="C161" s="592" t="s">
        <v>346</v>
      </c>
      <c r="D161" s="582"/>
      <c r="E161" s="582"/>
      <c r="F161" s="642"/>
      <c r="G161" s="233">
        <f t="shared" si="138"/>
        <v>2369.88</v>
      </c>
      <c r="H161" s="408">
        <f t="shared" si="139"/>
        <v>473.96</v>
      </c>
      <c r="I161" s="409">
        <f t="shared" si="140"/>
        <v>0</v>
      </c>
      <c r="J161" s="409">
        <f t="shared" si="141"/>
        <v>0</v>
      </c>
      <c r="K161" s="409">
        <f t="shared" si="142"/>
        <v>0</v>
      </c>
      <c r="L161" s="410">
        <f t="shared" si="143"/>
        <v>0</v>
      </c>
      <c r="M161" s="410">
        <f t="shared" si="144"/>
        <v>473.96</v>
      </c>
      <c r="N161" s="410">
        <f t="shared" si="145"/>
        <v>0</v>
      </c>
      <c r="O161" s="410">
        <f t="shared" si="146"/>
        <v>0</v>
      </c>
      <c r="P161" s="410">
        <f t="shared" si="147"/>
        <v>473.96</v>
      </c>
      <c r="Q161" s="410">
        <f t="shared" si="148"/>
        <v>0</v>
      </c>
      <c r="R161" s="410">
        <f t="shared" si="149"/>
        <v>0</v>
      </c>
      <c r="S161" s="410">
        <f t="shared" si="150"/>
        <v>473.96</v>
      </c>
      <c r="T161" s="410">
        <f t="shared" si="151"/>
        <v>0</v>
      </c>
      <c r="U161" s="410">
        <f t="shared" si="152"/>
        <v>0</v>
      </c>
      <c r="V161" s="410">
        <f t="shared" si="153"/>
        <v>474.04</v>
      </c>
      <c r="W161" s="410">
        <f t="shared" si="154"/>
        <v>0</v>
      </c>
      <c r="X161" s="410">
        <f t="shared" si="155"/>
        <v>0</v>
      </c>
      <c r="Y161" s="410">
        <f t="shared" si="156"/>
        <v>0</v>
      </c>
      <c r="Z161" s="410">
        <f>'Priedas 10'!$AC$165</f>
        <v>0</v>
      </c>
      <c r="AA161" s="410">
        <f>SUM('Priedas 6'!$AA$160,'Priedas 8'!$AA$160,'Priedas 11'!$AA$161)</f>
        <v>0</v>
      </c>
      <c r="AB161" s="410">
        <f>SUM('Priedas 6'!$AB$160,'Priedas 8'!$AB$160,'Priedas 11'!$AB$161)</f>
        <v>0</v>
      </c>
      <c r="AC161" s="410">
        <f>'Priedas 10'!$AF$165</f>
        <v>0</v>
      </c>
      <c r="AD161" s="410">
        <f>SUM('Priedas 6'!$AD$160,'Priedas 8'!$AD$160,'Priedas 11'!$AD$161)</f>
        <v>0</v>
      </c>
      <c r="AE161" s="418">
        <v>473.96</v>
      </c>
      <c r="AF161" s="414"/>
      <c r="AG161" s="414"/>
      <c r="AH161" s="414"/>
      <c r="AI161" s="412"/>
      <c r="AJ161" s="419">
        <v>473.96</v>
      </c>
      <c r="AK161" s="412"/>
      <c r="AL161" s="412"/>
      <c r="AM161" s="419">
        <v>473.96</v>
      </c>
      <c r="AN161" s="412"/>
      <c r="AO161" s="412"/>
      <c r="AP161" s="419">
        <v>473.96</v>
      </c>
      <c r="AQ161" s="412"/>
      <c r="AR161" s="412"/>
      <c r="AS161" s="419">
        <v>474.04</v>
      </c>
      <c r="AT161" s="412"/>
      <c r="AU161" s="412"/>
      <c r="AV161" s="415"/>
    </row>
    <row r="162" spans="2:48" s="192" customFormat="1" ht="12.75" customHeight="1" x14ac:dyDescent="0.2">
      <c r="B162" s="163" t="s">
        <v>347</v>
      </c>
      <c r="C162" s="592" t="s">
        <v>348</v>
      </c>
      <c r="D162" s="582"/>
      <c r="E162" s="582"/>
      <c r="F162" s="642"/>
      <c r="G162" s="233">
        <f t="shared" si="138"/>
        <v>1599.9990310954292</v>
      </c>
      <c r="H162" s="408">
        <f t="shared" si="139"/>
        <v>1098.54</v>
      </c>
      <c r="I162" s="409">
        <f t="shared" si="140"/>
        <v>0</v>
      </c>
      <c r="J162" s="409">
        <f t="shared" si="141"/>
        <v>0</v>
      </c>
      <c r="K162" s="409">
        <f t="shared" si="142"/>
        <v>0</v>
      </c>
      <c r="L162" s="410">
        <f t="shared" si="143"/>
        <v>0</v>
      </c>
      <c r="M162" s="410">
        <f t="shared" si="144"/>
        <v>257.77</v>
      </c>
      <c r="N162" s="410">
        <f t="shared" si="145"/>
        <v>0</v>
      </c>
      <c r="O162" s="410">
        <f t="shared" si="146"/>
        <v>0</v>
      </c>
      <c r="P162" s="410">
        <f t="shared" si="147"/>
        <v>48.13</v>
      </c>
      <c r="Q162" s="410">
        <f t="shared" si="148"/>
        <v>28.2</v>
      </c>
      <c r="R162" s="410">
        <f t="shared" si="149"/>
        <v>0</v>
      </c>
      <c r="S162" s="410">
        <f t="shared" si="150"/>
        <v>63.05</v>
      </c>
      <c r="T162" s="410">
        <f t="shared" si="151"/>
        <v>0</v>
      </c>
      <c r="U162" s="410">
        <f t="shared" si="152"/>
        <v>0</v>
      </c>
      <c r="V162" s="410">
        <f t="shared" si="153"/>
        <v>15.64</v>
      </c>
      <c r="W162" s="410">
        <f t="shared" si="154"/>
        <v>0</v>
      </c>
      <c r="X162" s="410">
        <f t="shared" si="155"/>
        <v>0</v>
      </c>
      <c r="Y162" s="410">
        <f t="shared" si="156"/>
        <v>0</v>
      </c>
      <c r="Z162" s="410">
        <f>'Priedas 10'!$AC$166</f>
        <v>0</v>
      </c>
      <c r="AA162" s="410">
        <f>SUM('Priedas 6'!$AA$161,'Priedas 8'!$AA$161,'Priedas 11'!$AA$162)</f>
        <v>0</v>
      </c>
      <c r="AB162" s="410">
        <f>SUM('Priedas 6'!$AB$161,'Priedas 8'!$AB$161,'Priedas 11'!$AB$162)</f>
        <v>1.1997497865581862E-2</v>
      </c>
      <c r="AC162" s="410">
        <f>'Priedas 10'!$AF$166</f>
        <v>0</v>
      </c>
      <c r="AD162" s="410">
        <f>SUM('Priedas 6'!$AD$161,'Priedas 8'!$AD$161,'Priedas 11'!$AD$162)</f>
        <v>88.65703359756337</v>
      </c>
      <c r="AE162" s="418">
        <v>1098.54</v>
      </c>
      <c r="AF162" s="414"/>
      <c r="AG162" s="414"/>
      <c r="AH162" s="414"/>
      <c r="AI162" s="412"/>
      <c r="AJ162" s="419">
        <v>257.77</v>
      </c>
      <c r="AK162" s="412"/>
      <c r="AL162" s="412"/>
      <c r="AM162" s="419">
        <v>48.13</v>
      </c>
      <c r="AN162" s="419">
        <v>28.2</v>
      </c>
      <c r="AO162" s="412"/>
      <c r="AP162" s="419">
        <v>63.05</v>
      </c>
      <c r="AQ162" s="412"/>
      <c r="AR162" s="412"/>
      <c r="AS162" s="419">
        <v>15.64</v>
      </c>
      <c r="AT162" s="412"/>
      <c r="AU162" s="412"/>
      <c r="AV162" s="415"/>
    </row>
    <row r="163" spans="2:48" s="192" customFormat="1" ht="12.75" customHeight="1" x14ac:dyDescent="0.2">
      <c r="B163" s="163" t="s">
        <v>349</v>
      </c>
      <c r="C163" s="592" t="s">
        <v>350</v>
      </c>
      <c r="D163" s="582"/>
      <c r="E163" s="582"/>
      <c r="F163" s="642"/>
      <c r="G163" s="233">
        <f t="shared" si="138"/>
        <v>1599.9990310954292</v>
      </c>
      <c r="H163" s="408">
        <f t="shared" si="139"/>
        <v>1098.54</v>
      </c>
      <c r="I163" s="409">
        <f t="shared" si="140"/>
        <v>0</v>
      </c>
      <c r="J163" s="409">
        <f t="shared" si="141"/>
        <v>0</v>
      </c>
      <c r="K163" s="409">
        <f t="shared" si="142"/>
        <v>0</v>
      </c>
      <c r="L163" s="410">
        <f t="shared" si="143"/>
        <v>0</v>
      </c>
      <c r="M163" s="410">
        <f t="shared" si="144"/>
        <v>257.77</v>
      </c>
      <c r="N163" s="410">
        <f t="shared" si="145"/>
        <v>0</v>
      </c>
      <c r="O163" s="410">
        <f t="shared" si="146"/>
        <v>0</v>
      </c>
      <c r="P163" s="410">
        <f t="shared" si="147"/>
        <v>48.13</v>
      </c>
      <c r="Q163" s="410">
        <f t="shared" si="148"/>
        <v>28.2</v>
      </c>
      <c r="R163" s="410">
        <f t="shared" si="149"/>
        <v>0</v>
      </c>
      <c r="S163" s="410">
        <f t="shared" si="150"/>
        <v>63.05</v>
      </c>
      <c r="T163" s="410">
        <f t="shared" si="151"/>
        <v>0</v>
      </c>
      <c r="U163" s="410">
        <f t="shared" si="152"/>
        <v>0</v>
      </c>
      <c r="V163" s="410">
        <f t="shared" si="153"/>
        <v>15.64</v>
      </c>
      <c r="W163" s="410">
        <f t="shared" si="154"/>
        <v>0</v>
      </c>
      <c r="X163" s="410">
        <f t="shared" si="155"/>
        <v>0</v>
      </c>
      <c r="Y163" s="410">
        <f t="shared" si="156"/>
        <v>0</v>
      </c>
      <c r="Z163" s="410">
        <f>'Priedas 10'!$AC$167</f>
        <v>0</v>
      </c>
      <c r="AA163" s="410">
        <f>SUM('Priedas 6'!$AA$162,'Priedas 8'!$AA$162,'Priedas 11'!$AA$163)</f>
        <v>0</v>
      </c>
      <c r="AB163" s="410">
        <f>SUM('Priedas 6'!$AB$162,'Priedas 8'!$AB$162,'Priedas 11'!$AB$163)</f>
        <v>1.1997497865581862E-2</v>
      </c>
      <c r="AC163" s="410">
        <f>'Priedas 10'!$AF$167</f>
        <v>0</v>
      </c>
      <c r="AD163" s="410">
        <f>SUM('Priedas 6'!$AD$162,'Priedas 8'!$AD$162,'Priedas 11'!$AD$163)</f>
        <v>88.65703359756337</v>
      </c>
      <c r="AE163" s="418">
        <v>1098.54</v>
      </c>
      <c r="AF163" s="414"/>
      <c r="AG163" s="414"/>
      <c r="AH163" s="414"/>
      <c r="AI163" s="412"/>
      <c r="AJ163" s="419">
        <v>257.77</v>
      </c>
      <c r="AK163" s="412"/>
      <c r="AL163" s="412"/>
      <c r="AM163" s="419">
        <v>48.13</v>
      </c>
      <c r="AN163" s="419">
        <v>28.2</v>
      </c>
      <c r="AO163" s="412"/>
      <c r="AP163" s="419">
        <v>63.05</v>
      </c>
      <c r="AQ163" s="412"/>
      <c r="AR163" s="412"/>
      <c r="AS163" s="419">
        <v>15.64</v>
      </c>
      <c r="AT163" s="412"/>
      <c r="AU163" s="412"/>
      <c r="AV163" s="415"/>
    </row>
    <row r="164" spans="2:48" s="192" customFormat="1" ht="12.75" customHeight="1" x14ac:dyDescent="0.2">
      <c r="B164" s="163" t="s">
        <v>351</v>
      </c>
      <c r="C164" s="592" t="s">
        <v>352</v>
      </c>
      <c r="D164" s="582"/>
      <c r="E164" s="582"/>
      <c r="F164" s="642"/>
      <c r="G164" s="233">
        <f t="shared" si="138"/>
        <v>0</v>
      </c>
      <c r="H164" s="408">
        <f t="shared" si="139"/>
        <v>0</v>
      </c>
      <c r="I164" s="409">
        <f t="shared" si="140"/>
        <v>0</v>
      </c>
      <c r="J164" s="409">
        <f t="shared" si="141"/>
        <v>0</v>
      </c>
      <c r="K164" s="409">
        <f t="shared" si="142"/>
        <v>0</v>
      </c>
      <c r="L164" s="410">
        <f t="shared" si="143"/>
        <v>0</v>
      </c>
      <c r="M164" s="410">
        <f t="shared" si="144"/>
        <v>0</v>
      </c>
      <c r="N164" s="410">
        <f t="shared" si="145"/>
        <v>0</v>
      </c>
      <c r="O164" s="410">
        <f t="shared" si="146"/>
        <v>0</v>
      </c>
      <c r="P164" s="410">
        <f t="shared" si="147"/>
        <v>0</v>
      </c>
      <c r="Q164" s="410">
        <f t="shared" si="148"/>
        <v>0</v>
      </c>
      <c r="R164" s="410">
        <f t="shared" si="149"/>
        <v>0</v>
      </c>
      <c r="S164" s="410">
        <f t="shared" si="150"/>
        <v>0</v>
      </c>
      <c r="T164" s="410">
        <f t="shared" si="151"/>
        <v>0</v>
      </c>
      <c r="U164" s="410">
        <f t="shared" si="152"/>
        <v>0</v>
      </c>
      <c r="V164" s="410">
        <f t="shared" si="153"/>
        <v>0</v>
      </c>
      <c r="W164" s="410">
        <f t="shared" si="154"/>
        <v>0</v>
      </c>
      <c r="X164" s="410">
        <f t="shared" si="155"/>
        <v>0</v>
      </c>
      <c r="Y164" s="410">
        <f t="shared" si="156"/>
        <v>0</v>
      </c>
      <c r="Z164" s="410">
        <f>'Priedas 10'!$AC$168</f>
        <v>0</v>
      </c>
      <c r="AA164" s="410">
        <f>SUM('Priedas 6'!$AA$163,'Priedas 8'!$AA$163,'Priedas 11'!$AA$164)</f>
        <v>0</v>
      </c>
      <c r="AB164" s="410">
        <f>SUM('Priedas 6'!$AB$163,'Priedas 8'!$AB$163,'Priedas 11'!$AB$164)</f>
        <v>0</v>
      </c>
      <c r="AC164" s="410">
        <f>'Priedas 10'!$AF$168</f>
        <v>0</v>
      </c>
      <c r="AD164" s="410">
        <f>SUM('Priedas 6'!$AD$163,'Priedas 8'!$AD$163,'Priedas 11'!$AD$164)</f>
        <v>0</v>
      </c>
      <c r="AE164" s="413"/>
      <c r="AF164" s="414"/>
      <c r="AG164" s="414"/>
      <c r="AH164" s="414"/>
      <c r="AI164" s="412"/>
      <c r="AJ164" s="412"/>
      <c r="AK164" s="412"/>
      <c r="AL164" s="412"/>
      <c r="AM164" s="412"/>
      <c r="AN164" s="412"/>
      <c r="AO164" s="412"/>
      <c r="AP164" s="412"/>
      <c r="AQ164" s="412"/>
      <c r="AR164" s="412"/>
      <c r="AS164" s="412"/>
      <c r="AT164" s="412"/>
      <c r="AU164" s="412"/>
      <c r="AV164" s="415"/>
    </row>
    <row r="165" spans="2:48" s="192" customFormat="1" ht="12.75" customHeight="1" x14ac:dyDescent="0.2">
      <c r="B165" s="163" t="s">
        <v>353</v>
      </c>
      <c r="C165" s="592" t="s">
        <v>354</v>
      </c>
      <c r="D165" s="582"/>
      <c r="E165" s="582"/>
      <c r="F165" s="642"/>
      <c r="G165" s="233">
        <f t="shared" si="138"/>
        <v>739.43</v>
      </c>
      <c r="H165" s="408">
        <f t="shared" si="139"/>
        <v>0</v>
      </c>
      <c r="I165" s="409">
        <f t="shared" si="140"/>
        <v>0</v>
      </c>
      <c r="J165" s="409">
        <f t="shared" si="141"/>
        <v>0</v>
      </c>
      <c r="K165" s="409">
        <f t="shared" si="142"/>
        <v>0</v>
      </c>
      <c r="L165" s="410">
        <f t="shared" si="143"/>
        <v>0</v>
      </c>
      <c r="M165" s="410">
        <f t="shared" si="144"/>
        <v>0</v>
      </c>
      <c r="N165" s="410">
        <f t="shared" si="145"/>
        <v>0</v>
      </c>
      <c r="O165" s="410">
        <f t="shared" si="146"/>
        <v>0</v>
      </c>
      <c r="P165" s="410">
        <f t="shared" si="147"/>
        <v>596.15</v>
      </c>
      <c r="Q165" s="410">
        <f t="shared" si="148"/>
        <v>0</v>
      </c>
      <c r="R165" s="410">
        <f t="shared" si="149"/>
        <v>0</v>
      </c>
      <c r="S165" s="410">
        <f t="shared" si="150"/>
        <v>0</v>
      </c>
      <c r="T165" s="410">
        <f t="shared" si="151"/>
        <v>0</v>
      </c>
      <c r="U165" s="410">
        <f t="shared" si="152"/>
        <v>0</v>
      </c>
      <c r="V165" s="410">
        <f t="shared" si="153"/>
        <v>0</v>
      </c>
      <c r="W165" s="410">
        <f t="shared" si="154"/>
        <v>0</v>
      </c>
      <c r="X165" s="410">
        <f t="shared" si="155"/>
        <v>0</v>
      </c>
      <c r="Y165" s="410">
        <f t="shared" si="156"/>
        <v>0</v>
      </c>
      <c r="Z165" s="410">
        <f>'Priedas 10'!$AC$169</f>
        <v>0</v>
      </c>
      <c r="AA165" s="410">
        <f>SUM('Priedas 6'!$AA$164,'Priedas 8'!$AA$164,'Priedas 11'!$AA$165)</f>
        <v>0</v>
      </c>
      <c r="AB165" s="410">
        <f>SUM('Priedas 6'!$AB$164,'Priedas 8'!$AB$164,'Priedas 11'!$AB$165)</f>
        <v>0</v>
      </c>
      <c r="AC165" s="410">
        <f>'Priedas 10'!$AF$169</f>
        <v>0</v>
      </c>
      <c r="AD165" s="410">
        <f>SUM('Priedas 6'!$AD$164,'Priedas 8'!$AD$164,'Priedas 11'!$AD$165)</f>
        <v>143.28</v>
      </c>
      <c r="AE165" s="413"/>
      <c r="AF165" s="414"/>
      <c r="AG165" s="414"/>
      <c r="AH165" s="414"/>
      <c r="AI165" s="412"/>
      <c r="AJ165" s="412"/>
      <c r="AK165" s="412"/>
      <c r="AL165" s="412"/>
      <c r="AM165" s="419">
        <v>596.15</v>
      </c>
      <c r="AN165" s="412"/>
      <c r="AO165" s="412"/>
      <c r="AP165" s="412"/>
      <c r="AQ165" s="412"/>
      <c r="AR165" s="412"/>
      <c r="AS165" s="412"/>
      <c r="AT165" s="412"/>
      <c r="AU165" s="412"/>
      <c r="AV165" s="415"/>
    </row>
    <row r="166" spans="2:48" s="192" customFormat="1" ht="12.75" customHeight="1" x14ac:dyDescent="0.2">
      <c r="B166" s="163" t="s">
        <v>355</v>
      </c>
      <c r="C166" s="592" t="s">
        <v>356</v>
      </c>
      <c r="D166" s="582"/>
      <c r="E166" s="582"/>
      <c r="F166" s="642"/>
      <c r="G166" s="233">
        <f t="shared" si="138"/>
        <v>0</v>
      </c>
      <c r="H166" s="408">
        <f t="shared" si="139"/>
        <v>0</v>
      </c>
      <c r="I166" s="409">
        <f t="shared" si="140"/>
        <v>0</v>
      </c>
      <c r="J166" s="409">
        <f t="shared" si="141"/>
        <v>0</v>
      </c>
      <c r="K166" s="409">
        <f t="shared" si="142"/>
        <v>0</v>
      </c>
      <c r="L166" s="410">
        <f t="shared" si="143"/>
        <v>0</v>
      </c>
      <c r="M166" s="410">
        <f t="shared" si="144"/>
        <v>0</v>
      </c>
      <c r="N166" s="410">
        <f t="shared" si="145"/>
        <v>0</v>
      </c>
      <c r="O166" s="410">
        <f t="shared" si="146"/>
        <v>0</v>
      </c>
      <c r="P166" s="410">
        <f t="shared" si="147"/>
        <v>0</v>
      </c>
      <c r="Q166" s="410">
        <f t="shared" si="148"/>
        <v>0</v>
      </c>
      <c r="R166" s="410">
        <f t="shared" si="149"/>
        <v>0</v>
      </c>
      <c r="S166" s="410">
        <f t="shared" si="150"/>
        <v>0</v>
      </c>
      <c r="T166" s="410">
        <f t="shared" si="151"/>
        <v>0</v>
      </c>
      <c r="U166" s="410">
        <f t="shared" si="152"/>
        <v>0</v>
      </c>
      <c r="V166" s="410">
        <f t="shared" si="153"/>
        <v>0</v>
      </c>
      <c r="W166" s="410">
        <f t="shared" si="154"/>
        <v>0</v>
      </c>
      <c r="X166" s="410">
        <f t="shared" si="155"/>
        <v>0</v>
      </c>
      <c r="Y166" s="410">
        <f t="shared" si="156"/>
        <v>0</v>
      </c>
      <c r="Z166" s="410">
        <f>'Priedas 10'!$AC$170</f>
        <v>0</v>
      </c>
      <c r="AA166" s="410">
        <f>SUM('Priedas 6'!$AA$165,'Priedas 8'!$AA$165,'Priedas 11'!$AA$166)</f>
        <v>0</v>
      </c>
      <c r="AB166" s="410">
        <f>SUM('Priedas 6'!$AB$165,'Priedas 8'!$AB$165,'Priedas 11'!$AB$166)</f>
        <v>0</v>
      </c>
      <c r="AC166" s="410">
        <f>'Priedas 10'!$AF$170</f>
        <v>0</v>
      </c>
      <c r="AD166" s="410">
        <f>SUM('Priedas 6'!$AD$165,'Priedas 8'!$AD$165,'Priedas 11'!$AD$166)</f>
        <v>0</v>
      </c>
      <c r="AE166" s="413"/>
      <c r="AF166" s="414"/>
      <c r="AG166" s="414"/>
      <c r="AH166" s="414"/>
      <c r="AI166" s="412"/>
      <c r="AJ166" s="412"/>
      <c r="AK166" s="412"/>
      <c r="AL166" s="412"/>
      <c r="AM166" s="412"/>
      <c r="AN166" s="412"/>
      <c r="AO166" s="412"/>
      <c r="AP166" s="412"/>
      <c r="AQ166" s="412"/>
      <c r="AR166" s="412"/>
      <c r="AS166" s="412"/>
      <c r="AT166" s="412"/>
      <c r="AU166" s="412"/>
      <c r="AV166" s="415"/>
    </row>
    <row r="167" spans="2:48" s="192" customFormat="1" ht="12.75" customHeight="1" x14ac:dyDescent="0.2">
      <c r="B167" s="163" t="s">
        <v>357</v>
      </c>
      <c r="C167" s="592" t="s">
        <v>358</v>
      </c>
      <c r="D167" s="582"/>
      <c r="E167" s="582"/>
      <c r="F167" s="642"/>
      <c r="G167" s="233">
        <f t="shared" si="138"/>
        <v>0</v>
      </c>
      <c r="H167" s="408">
        <f t="shared" si="139"/>
        <v>0</v>
      </c>
      <c r="I167" s="409">
        <f t="shared" si="140"/>
        <v>0</v>
      </c>
      <c r="J167" s="409">
        <f t="shared" si="141"/>
        <v>0</v>
      </c>
      <c r="K167" s="409">
        <f t="shared" si="142"/>
        <v>0</v>
      </c>
      <c r="L167" s="410">
        <f t="shared" si="143"/>
        <v>0</v>
      </c>
      <c r="M167" s="410">
        <f t="shared" si="144"/>
        <v>0</v>
      </c>
      <c r="N167" s="410">
        <f t="shared" si="145"/>
        <v>0</v>
      </c>
      <c r="O167" s="410">
        <f t="shared" si="146"/>
        <v>0</v>
      </c>
      <c r="P167" s="410">
        <f t="shared" si="147"/>
        <v>0</v>
      </c>
      <c r="Q167" s="410">
        <f t="shared" si="148"/>
        <v>0</v>
      </c>
      <c r="R167" s="410">
        <f t="shared" si="149"/>
        <v>0</v>
      </c>
      <c r="S167" s="410">
        <f t="shared" si="150"/>
        <v>0</v>
      </c>
      <c r="T167" s="410">
        <f t="shared" si="151"/>
        <v>0</v>
      </c>
      <c r="U167" s="410">
        <f t="shared" si="152"/>
        <v>0</v>
      </c>
      <c r="V167" s="410">
        <f t="shared" si="153"/>
        <v>0</v>
      </c>
      <c r="W167" s="410">
        <f t="shared" si="154"/>
        <v>0</v>
      </c>
      <c r="X167" s="410">
        <f t="shared" si="155"/>
        <v>0</v>
      </c>
      <c r="Y167" s="410">
        <f t="shared" si="156"/>
        <v>0</v>
      </c>
      <c r="Z167" s="410">
        <f>'Priedas 10'!$AC$171</f>
        <v>0</v>
      </c>
      <c r="AA167" s="410">
        <f>SUM('Priedas 6'!$AA$166,'Priedas 8'!$AA$166,'Priedas 11'!$AA$167)</f>
        <v>0</v>
      </c>
      <c r="AB167" s="410">
        <f>SUM('Priedas 6'!$AB$166,'Priedas 8'!$AB$166,'Priedas 11'!$AB$167)</f>
        <v>0</v>
      </c>
      <c r="AC167" s="410">
        <f>'Priedas 10'!$AF$171</f>
        <v>0</v>
      </c>
      <c r="AD167" s="410">
        <f>SUM('Priedas 6'!$AD$166,'Priedas 8'!$AD$166,'Priedas 11'!$AD$167)</f>
        <v>0</v>
      </c>
      <c r="AE167" s="413"/>
      <c r="AF167" s="414"/>
      <c r="AG167" s="414"/>
      <c r="AH167" s="414"/>
      <c r="AI167" s="412"/>
      <c r="AJ167" s="412"/>
      <c r="AK167" s="412"/>
      <c r="AL167" s="412"/>
      <c r="AM167" s="412"/>
      <c r="AN167" s="412"/>
      <c r="AO167" s="412"/>
      <c r="AP167" s="412"/>
      <c r="AQ167" s="412"/>
      <c r="AR167" s="412"/>
      <c r="AS167" s="412"/>
      <c r="AT167" s="412"/>
      <c r="AU167" s="412"/>
      <c r="AV167" s="415"/>
    </row>
    <row r="168" spans="2:48" s="192" customFormat="1" ht="12.75" customHeight="1" x14ac:dyDescent="0.2">
      <c r="B168" s="163" t="s">
        <v>359</v>
      </c>
      <c r="C168" s="592" t="s">
        <v>360</v>
      </c>
      <c r="D168" s="582"/>
      <c r="E168" s="582"/>
      <c r="F168" s="642"/>
      <c r="G168" s="233">
        <f t="shared" si="138"/>
        <v>0</v>
      </c>
      <c r="H168" s="408">
        <f t="shared" si="139"/>
        <v>0</v>
      </c>
      <c r="I168" s="409">
        <f t="shared" si="140"/>
        <v>0</v>
      </c>
      <c r="J168" s="409">
        <f t="shared" si="141"/>
        <v>0</v>
      </c>
      <c r="K168" s="409">
        <f t="shared" si="142"/>
        <v>0</v>
      </c>
      <c r="L168" s="410">
        <f t="shared" si="143"/>
        <v>0</v>
      </c>
      <c r="M168" s="410">
        <f t="shared" si="144"/>
        <v>0</v>
      </c>
      <c r="N168" s="410">
        <f t="shared" si="145"/>
        <v>0</v>
      </c>
      <c r="O168" s="410">
        <f t="shared" si="146"/>
        <v>0</v>
      </c>
      <c r="P168" s="410">
        <f t="shared" si="147"/>
        <v>0</v>
      </c>
      <c r="Q168" s="410">
        <f t="shared" si="148"/>
        <v>0</v>
      </c>
      <c r="R168" s="410">
        <f t="shared" si="149"/>
        <v>0</v>
      </c>
      <c r="S168" s="410">
        <f t="shared" si="150"/>
        <v>0</v>
      </c>
      <c r="T168" s="410">
        <f t="shared" si="151"/>
        <v>0</v>
      </c>
      <c r="U168" s="410">
        <f t="shared" si="152"/>
        <v>0</v>
      </c>
      <c r="V168" s="410">
        <f t="shared" si="153"/>
        <v>0</v>
      </c>
      <c r="W168" s="410">
        <f t="shared" si="154"/>
        <v>0</v>
      </c>
      <c r="X168" s="410">
        <f t="shared" si="155"/>
        <v>0</v>
      </c>
      <c r="Y168" s="410">
        <f t="shared" si="156"/>
        <v>0</v>
      </c>
      <c r="Z168" s="410">
        <f>'Priedas 10'!$AC$172</f>
        <v>0</v>
      </c>
      <c r="AA168" s="410">
        <f>SUM('Priedas 6'!$AA$167,'Priedas 8'!$AA$167,'Priedas 11'!$AA$168)</f>
        <v>0</v>
      </c>
      <c r="AB168" s="410">
        <f>SUM('Priedas 6'!$AB$167,'Priedas 8'!$AB$167,'Priedas 11'!$AB$168)</f>
        <v>0</v>
      </c>
      <c r="AC168" s="410">
        <f>'Priedas 10'!$AF$172</f>
        <v>0</v>
      </c>
      <c r="AD168" s="410">
        <f>SUM('Priedas 6'!$AD$167,'Priedas 8'!$AD$167,'Priedas 11'!$AD$168)</f>
        <v>0</v>
      </c>
      <c r="AE168" s="413"/>
      <c r="AF168" s="414"/>
      <c r="AG168" s="414"/>
      <c r="AH168" s="414"/>
      <c r="AI168" s="412"/>
      <c r="AJ168" s="412"/>
      <c r="AK168" s="412"/>
      <c r="AL168" s="412"/>
      <c r="AM168" s="412"/>
      <c r="AN168" s="412"/>
      <c r="AO168" s="412"/>
      <c r="AP168" s="412"/>
      <c r="AQ168" s="412"/>
      <c r="AR168" s="412"/>
      <c r="AS168" s="412"/>
      <c r="AT168" s="412"/>
      <c r="AU168" s="412"/>
      <c r="AV168" s="415"/>
    </row>
    <row r="169" spans="2:48" s="192" customFormat="1" ht="12.75" customHeight="1" x14ac:dyDescent="0.2">
      <c r="B169" s="163" t="s">
        <v>361</v>
      </c>
      <c r="C169" s="582" t="s">
        <v>362</v>
      </c>
      <c r="D169" s="582"/>
      <c r="E169" s="582"/>
      <c r="F169" s="583"/>
      <c r="G169" s="233">
        <f t="shared" si="138"/>
        <v>0</v>
      </c>
      <c r="H169" s="408">
        <f t="shared" si="139"/>
        <v>0</v>
      </c>
      <c r="I169" s="409">
        <f t="shared" si="140"/>
        <v>0</v>
      </c>
      <c r="J169" s="409">
        <f t="shared" si="141"/>
        <v>0</v>
      </c>
      <c r="K169" s="409">
        <f t="shared" si="142"/>
        <v>0</v>
      </c>
      <c r="L169" s="410">
        <f t="shared" si="143"/>
        <v>0</v>
      </c>
      <c r="M169" s="410">
        <f t="shared" si="144"/>
        <v>0</v>
      </c>
      <c r="N169" s="410">
        <f t="shared" si="145"/>
        <v>0</v>
      </c>
      <c r="O169" s="410">
        <f t="shared" si="146"/>
        <v>0</v>
      </c>
      <c r="P169" s="410">
        <f t="shared" si="147"/>
        <v>0</v>
      </c>
      <c r="Q169" s="410">
        <f t="shared" si="148"/>
        <v>0</v>
      </c>
      <c r="R169" s="410">
        <f t="shared" si="149"/>
        <v>0</v>
      </c>
      <c r="S169" s="410">
        <f t="shared" si="150"/>
        <v>0</v>
      </c>
      <c r="T169" s="410">
        <f t="shared" si="151"/>
        <v>0</v>
      </c>
      <c r="U169" s="410">
        <f t="shared" si="152"/>
        <v>0</v>
      </c>
      <c r="V169" s="410">
        <f t="shared" si="153"/>
        <v>0</v>
      </c>
      <c r="W169" s="410">
        <f t="shared" si="154"/>
        <v>0</v>
      </c>
      <c r="X169" s="410">
        <f t="shared" si="155"/>
        <v>0</v>
      </c>
      <c r="Y169" s="410">
        <f t="shared" si="156"/>
        <v>0</v>
      </c>
      <c r="Z169" s="410">
        <f>'Priedas 10'!$AC$173</f>
        <v>0</v>
      </c>
      <c r="AA169" s="410">
        <f>SUM('Priedas 6'!$AA$168,'Priedas 8'!$AA$168,'Priedas 11'!$AA$169)</f>
        <v>0</v>
      </c>
      <c r="AB169" s="410">
        <f>SUM('Priedas 6'!$AB$168,'Priedas 8'!$AB$168,'Priedas 11'!$AB$169)</f>
        <v>0</v>
      </c>
      <c r="AC169" s="410">
        <f>'Priedas 10'!$AF$173</f>
        <v>0</v>
      </c>
      <c r="AD169" s="410">
        <f>SUM('Priedas 6'!$AD$168,'Priedas 8'!$AD$168,'Priedas 11'!$AD$169)</f>
        <v>0</v>
      </c>
      <c r="AE169" s="413"/>
      <c r="AF169" s="414"/>
      <c r="AG169" s="414"/>
      <c r="AH169" s="414"/>
      <c r="AI169" s="412"/>
      <c r="AJ169" s="412"/>
      <c r="AK169" s="412"/>
      <c r="AL169" s="412"/>
      <c r="AM169" s="412"/>
      <c r="AN169" s="412"/>
      <c r="AO169" s="412"/>
      <c r="AP169" s="412"/>
      <c r="AQ169" s="412"/>
      <c r="AR169" s="412"/>
      <c r="AS169" s="412"/>
      <c r="AT169" s="412"/>
      <c r="AU169" s="412"/>
      <c r="AV169" s="415"/>
    </row>
    <row r="170" spans="2:48" s="192" customFormat="1" ht="12.75" customHeight="1" x14ac:dyDescent="0.2">
      <c r="B170" s="180" t="s">
        <v>363</v>
      </c>
      <c r="C170" s="582" t="s">
        <v>364</v>
      </c>
      <c r="D170" s="582"/>
      <c r="E170" s="582"/>
      <c r="F170" s="583"/>
      <c r="G170" s="233">
        <f t="shared" si="138"/>
        <v>0</v>
      </c>
      <c r="H170" s="408">
        <f t="shared" si="139"/>
        <v>0</v>
      </c>
      <c r="I170" s="409">
        <f t="shared" si="140"/>
        <v>0</v>
      </c>
      <c r="J170" s="409">
        <f t="shared" si="141"/>
        <v>0</v>
      </c>
      <c r="K170" s="409">
        <f t="shared" si="142"/>
        <v>0</v>
      </c>
      <c r="L170" s="410">
        <f t="shared" si="143"/>
        <v>0</v>
      </c>
      <c r="M170" s="410">
        <f t="shared" si="144"/>
        <v>0</v>
      </c>
      <c r="N170" s="410">
        <f t="shared" si="145"/>
        <v>0</v>
      </c>
      <c r="O170" s="410">
        <f t="shared" si="146"/>
        <v>0</v>
      </c>
      <c r="P170" s="410">
        <f t="shared" si="147"/>
        <v>0</v>
      </c>
      <c r="Q170" s="410">
        <f t="shared" si="148"/>
        <v>0</v>
      </c>
      <c r="R170" s="410">
        <f t="shared" si="149"/>
        <v>0</v>
      </c>
      <c r="S170" s="410">
        <f t="shared" si="150"/>
        <v>0</v>
      </c>
      <c r="T170" s="410">
        <f t="shared" si="151"/>
        <v>0</v>
      </c>
      <c r="U170" s="410">
        <f t="shared" si="152"/>
        <v>0</v>
      </c>
      <c r="V170" s="410">
        <f t="shared" si="153"/>
        <v>0</v>
      </c>
      <c r="W170" s="410">
        <f t="shared" si="154"/>
        <v>0</v>
      </c>
      <c r="X170" s="410">
        <f t="shared" si="155"/>
        <v>0</v>
      </c>
      <c r="Y170" s="410">
        <f t="shared" si="156"/>
        <v>0</v>
      </c>
      <c r="Z170" s="410">
        <f>'Priedas 10'!$AC$174</f>
        <v>0</v>
      </c>
      <c r="AA170" s="410">
        <f>SUM('Priedas 6'!$AA$169,'Priedas 8'!$AA$169,'Priedas 11'!$AA$170)</f>
        <v>0</v>
      </c>
      <c r="AB170" s="410">
        <f>SUM('Priedas 6'!$AB$169,'Priedas 8'!$AB$169,'Priedas 11'!$AB$170)</f>
        <v>0</v>
      </c>
      <c r="AC170" s="410">
        <f>'Priedas 10'!$AF$174</f>
        <v>0</v>
      </c>
      <c r="AD170" s="410">
        <f>SUM('Priedas 6'!$AD$169,'Priedas 8'!$AD$169,'Priedas 11'!$AD$170)</f>
        <v>0</v>
      </c>
      <c r="AE170" s="413"/>
      <c r="AF170" s="414"/>
      <c r="AG170" s="414"/>
      <c r="AH170" s="414"/>
      <c r="AI170" s="412"/>
      <c r="AJ170" s="412"/>
      <c r="AK170" s="412"/>
      <c r="AL170" s="412"/>
      <c r="AM170" s="412"/>
      <c r="AN170" s="412"/>
      <c r="AO170" s="412"/>
      <c r="AP170" s="412"/>
      <c r="AQ170" s="412"/>
      <c r="AR170" s="412"/>
      <c r="AS170" s="412"/>
      <c r="AT170" s="412"/>
      <c r="AU170" s="412"/>
      <c r="AV170" s="415"/>
    </row>
    <row r="171" spans="2:48" s="192" customFormat="1" ht="12.75" customHeight="1" x14ac:dyDescent="0.2">
      <c r="B171" s="180" t="s">
        <v>365</v>
      </c>
      <c r="C171" s="582" t="s">
        <v>366</v>
      </c>
      <c r="D171" s="582"/>
      <c r="E171" s="582"/>
      <c r="F171" s="583"/>
      <c r="G171" s="233">
        <f t="shared" si="138"/>
        <v>0</v>
      </c>
      <c r="H171" s="408">
        <f t="shared" si="139"/>
        <v>0</v>
      </c>
      <c r="I171" s="409">
        <f t="shared" si="140"/>
        <v>0</v>
      </c>
      <c r="J171" s="409">
        <f t="shared" si="141"/>
        <v>0</v>
      </c>
      <c r="K171" s="409">
        <f t="shared" si="142"/>
        <v>0</v>
      </c>
      <c r="L171" s="410">
        <f t="shared" si="143"/>
        <v>0</v>
      </c>
      <c r="M171" s="410">
        <f t="shared" si="144"/>
        <v>0</v>
      </c>
      <c r="N171" s="410">
        <f t="shared" si="145"/>
        <v>0</v>
      </c>
      <c r="O171" s="410">
        <f t="shared" si="146"/>
        <v>0</v>
      </c>
      <c r="P171" s="410">
        <f t="shared" si="147"/>
        <v>0</v>
      </c>
      <c r="Q171" s="410">
        <f t="shared" si="148"/>
        <v>0</v>
      </c>
      <c r="R171" s="410">
        <f t="shared" si="149"/>
        <v>0</v>
      </c>
      <c r="S171" s="410">
        <f t="shared" si="150"/>
        <v>0</v>
      </c>
      <c r="T171" s="410">
        <f t="shared" si="151"/>
        <v>0</v>
      </c>
      <c r="U171" s="410">
        <f t="shared" si="152"/>
        <v>0</v>
      </c>
      <c r="V171" s="410">
        <f t="shared" si="153"/>
        <v>0</v>
      </c>
      <c r="W171" s="410">
        <f t="shared" si="154"/>
        <v>0</v>
      </c>
      <c r="X171" s="410">
        <f t="shared" si="155"/>
        <v>0</v>
      </c>
      <c r="Y171" s="410">
        <f t="shared" si="156"/>
        <v>0</v>
      </c>
      <c r="Z171" s="410">
        <f>'Priedas 10'!$AC$175</f>
        <v>0</v>
      </c>
      <c r="AA171" s="410">
        <f>SUM('Priedas 6'!$AA$170,'Priedas 8'!$AA$170,'Priedas 11'!$AA$171)</f>
        <v>0</v>
      </c>
      <c r="AB171" s="410">
        <f>SUM('Priedas 6'!$AB$170,'Priedas 8'!$AB$170,'Priedas 11'!$AB$171)</f>
        <v>0</v>
      </c>
      <c r="AC171" s="410">
        <f>'Priedas 10'!$AF$175</f>
        <v>0</v>
      </c>
      <c r="AD171" s="410">
        <f>SUM('Priedas 6'!$AD$170,'Priedas 8'!$AD$170,'Priedas 11'!$AD$171)</f>
        <v>0</v>
      </c>
      <c r="AE171" s="413"/>
      <c r="AF171" s="414"/>
      <c r="AG171" s="414"/>
      <c r="AH171" s="414"/>
      <c r="AI171" s="412"/>
      <c r="AJ171" s="412"/>
      <c r="AK171" s="412"/>
      <c r="AL171" s="412"/>
      <c r="AM171" s="412"/>
      <c r="AN171" s="412"/>
      <c r="AO171" s="412"/>
      <c r="AP171" s="412"/>
      <c r="AQ171" s="412"/>
      <c r="AR171" s="412"/>
      <c r="AS171" s="412"/>
      <c r="AT171" s="412"/>
      <c r="AU171" s="412"/>
      <c r="AV171" s="415"/>
    </row>
    <row r="172" spans="2:48" s="192" customFormat="1" ht="12.75" customHeight="1" x14ac:dyDescent="0.2">
      <c r="B172" s="180" t="s">
        <v>367</v>
      </c>
      <c r="C172" s="582" t="s">
        <v>368</v>
      </c>
      <c r="D172" s="582"/>
      <c r="E172" s="582"/>
      <c r="F172" s="583"/>
      <c r="G172" s="233">
        <f t="shared" si="138"/>
        <v>0</v>
      </c>
      <c r="H172" s="408">
        <f t="shared" si="139"/>
        <v>0</v>
      </c>
      <c r="I172" s="409">
        <f t="shared" si="140"/>
        <v>0</v>
      </c>
      <c r="J172" s="409">
        <f t="shared" si="141"/>
        <v>0</v>
      </c>
      <c r="K172" s="409">
        <f t="shared" si="142"/>
        <v>0</v>
      </c>
      <c r="L172" s="410">
        <f t="shared" si="143"/>
        <v>0</v>
      </c>
      <c r="M172" s="410">
        <f t="shared" si="144"/>
        <v>0</v>
      </c>
      <c r="N172" s="410">
        <f t="shared" si="145"/>
        <v>0</v>
      </c>
      <c r="O172" s="410">
        <f t="shared" si="146"/>
        <v>0</v>
      </c>
      <c r="P172" s="410">
        <f t="shared" si="147"/>
        <v>0</v>
      </c>
      <c r="Q172" s="410">
        <f t="shared" si="148"/>
        <v>0</v>
      </c>
      <c r="R172" s="410">
        <f t="shared" si="149"/>
        <v>0</v>
      </c>
      <c r="S172" s="410">
        <f t="shared" si="150"/>
        <v>0</v>
      </c>
      <c r="T172" s="410">
        <f t="shared" si="151"/>
        <v>0</v>
      </c>
      <c r="U172" s="410">
        <f t="shared" si="152"/>
        <v>0</v>
      </c>
      <c r="V172" s="410">
        <f t="shared" si="153"/>
        <v>0</v>
      </c>
      <c r="W172" s="410">
        <f t="shared" si="154"/>
        <v>0</v>
      </c>
      <c r="X172" s="410">
        <f t="shared" si="155"/>
        <v>0</v>
      </c>
      <c r="Y172" s="410">
        <f t="shared" si="156"/>
        <v>0</v>
      </c>
      <c r="Z172" s="410">
        <f>'Priedas 10'!$AC$176</f>
        <v>0</v>
      </c>
      <c r="AA172" s="410">
        <f>SUM('Priedas 6'!$AA$171,'Priedas 8'!$AA$171,'Priedas 11'!$AA$172)</f>
        <v>0</v>
      </c>
      <c r="AB172" s="410">
        <f>SUM('Priedas 6'!$AB$171,'Priedas 8'!$AB$171,'Priedas 11'!$AB$172)</f>
        <v>0</v>
      </c>
      <c r="AC172" s="410">
        <f>'Priedas 10'!$AF$176</f>
        <v>0</v>
      </c>
      <c r="AD172" s="410">
        <f>SUM('Priedas 6'!$AD$171,'Priedas 8'!$AD$171,'Priedas 11'!$AD$172)</f>
        <v>0</v>
      </c>
      <c r="AE172" s="413"/>
      <c r="AF172" s="414"/>
      <c r="AG172" s="414"/>
      <c r="AH172" s="414"/>
      <c r="AI172" s="412"/>
      <c r="AJ172" s="412"/>
      <c r="AK172" s="412"/>
      <c r="AL172" s="412"/>
      <c r="AM172" s="412"/>
      <c r="AN172" s="412"/>
      <c r="AO172" s="412"/>
      <c r="AP172" s="412"/>
      <c r="AQ172" s="412"/>
      <c r="AR172" s="412"/>
      <c r="AS172" s="412"/>
      <c r="AT172" s="412"/>
      <c r="AU172" s="412"/>
      <c r="AV172" s="415"/>
    </row>
    <row r="173" spans="2:48" s="192" customFormat="1" ht="12.75" customHeight="1" x14ac:dyDescent="0.2">
      <c r="B173" s="180" t="s">
        <v>369</v>
      </c>
      <c r="C173" s="582" t="s">
        <v>370</v>
      </c>
      <c r="D173" s="582"/>
      <c r="E173" s="582"/>
      <c r="F173" s="583"/>
      <c r="G173" s="233">
        <f t="shared" si="138"/>
        <v>0</v>
      </c>
      <c r="H173" s="408">
        <f t="shared" si="139"/>
        <v>0</v>
      </c>
      <c r="I173" s="409">
        <f t="shared" si="140"/>
        <v>0</v>
      </c>
      <c r="J173" s="409">
        <f t="shared" si="141"/>
        <v>0</v>
      </c>
      <c r="K173" s="409">
        <f t="shared" si="142"/>
        <v>0</v>
      </c>
      <c r="L173" s="410">
        <f t="shared" si="143"/>
        <v>0</v>
      </c>
      <c r="M173" s="410">
        <f t="shared" si="144"/>
        <v>0</v>
      </c>
      <c r="N173" s="410">
        <f t="shared" si="145"/>
        <v>0</v>
      </c>
      <c r="O173" s="410">
        <f t="shared" si="146"/>
        <v>0</v>
      </c>
      <c r="P173" s="410">
        <f t="shared" si="147"/>
        <v>0</v>
      </c>
      <c r="Q173" s="410">
        <f t="shared" si="148"/>
        <v>0</v>
      </c>
      <c r="R173" s="410">
        <f t="shared" si="149"/>
        <v>0</v>
      </c>
      <c r="S173" s="410">
        <f t="shared" si="150"/>
        <v>0</v>
      </c>
      <c r="T173" s="410">
        <f t="shared" si="151"/>
        <v>0</v>
      </c>
      <c r="U173" s="410">
        <f t="shared" si="152"/>
        <v>0</v>
      </c>
      <c r="V173" s="410">
        <f t="shared" si="153"/>
        <v>0</v>
      </c>
      <c r="W173" s="410">
        <f t="shared" si="154"/>
        <v>0</v>
      </c>
      <c r="X173" s="410">
        <f t="shared" si="155"/>
        <v>0</v>
      </c>
      <c r="Y173" s="410">
        <f t="shared" si="156"/>
        <v>0</v>
      </c>
      <c r="Z173" s="410">
        <f>'Priedas 10'!$AC$177</f>
        <v>0</v>
      </c>
      <c r="AA173" s="410">
        <f>SUM('Priedas 6'!$AA$172,'Priedas 8'!$AA$172,'Priedas 11'!$AA$173)</f>
        <v>0</v>
      </c>
      <c r="AB173" s="410">
        <f>SUM('Priedas 6'!$AB$172,'Priedas 8'!$AB$172,'Priedas 11'!$AB$173)</f>
        <v>0</v>
      </c>
      <c r="AC173" s="410">
        <f>'Priedas 10'!$AF$177</f>
        <v>0</v>
      </c>
      <c r="AD173" s="410">
        <f>SUM('Priedas 6'!$AD$172,'Priedas 8'!$AD$172,'Priedas 11'!$AD$173)</f>
        <v>0</v>
      </c>
      <c r="AE173" s="413"/>
      <c r="AF173" s="414"/>
      <c r="AG173" s="414"/>
      <c r="AH173" s="414"/>
      <c r="AI173" s="412"/>
      <c r="AJ173" s="412"/>
      <c r="AK173" s="412"/>
      <c r="AL173" s="412"/>
      <c r="AM173" s="412"/>
      <c r="AN173" s="412"/>
      <c r="AO173" s="412"/>
      <c r="AP173" s="412"/>
      <c r="AQ173" s="412"/>
      <c r="AR173" s="412"/>
      <c r="AS173" s="412"/>
      <c r="AT173" s="412"/>
      <c r="AU173" s="412"/>
      <c r="AV173" s="415"/>
    </row>
    <row r="174" spans="2:48" s="192" customFormat="1" ht="13.5" customHeight="1" x14ac:dyDescent="0.2">
      <c r="B174" s="180" t="s">
        <v>371</v>
      </c>
      <c r="C174" s="643" t="s">
        <v>372</v>
      </c>
      <c r="D174" s="643"/>
      <c r="E174" s="643"/>
      <c r="F174" s="644"/>
      <c r="G174" s="233">
        <f t="shared" si="138"/>
        <v>11093.939999999999</v>
      </c>
      <c r="H174" s="420">
        <f t="shared" si="139"/>
        <v>10326.33</v>
      </c>
      <c r="I174" s="421">
        <f t="shared" si="140"/>
        <v>0</v>
      </c>
      <c r="J174" s="421">
        <f t="shared" si="141"/>
        <v>0</v>
      </c>
      <c r="K174" s="421">
        <f t="shared" si="142"/>
        <v>0</v>
      </c>
      <c r="L174" s="447">
        <f t="shared" si="143"/>
        <v>0</v>
      </c>
      <c r="M174" s="447">
        <f t="shared" si="144"/>
        <v>393.89</v>
      </c>
      <c r="N174" s="447">
        <f t="shared" si="145"/>
        <v>0</v>
      </c>
      <c r="O174" s="447">
        <f t="shared" si="146"/>
        <v>0</v>
      </c>
      <c r="P174" s="447">
        <f t="shared" si="147"/>
        <v>110.2</v>
      </c>
      <c r="Q174" s="447">
        <f t="shared" si="148"/>
        <v>22.68</v>
      </c>
      <c r="R174" s="447">
        <f t="shared" si="149"/>
        <v>0</v>
      </c>
      <c r="S174" s="447">
        <f t="shared" si="150"/>
        <v>109.96</v>
      </c>
      <c r="T174" s="447">
        <f t="shared" si="151"/>
        <v>0</v>
      </c>
      <c r="U174" s="447">
        <f t="shared" si="152"/>
        <v>0</v>
      </c>
      <c r="V174" s="447">
        <f t="shared" si="153"/>
        <v>40.799999999999997</v>
      </c>
      <c r="W174" s="447">
        <f t="shared" si="154"/>
        <v>0</v>
      </c>
      <c r="X174" s="447">
        <f t="shared" si="155"/>
        <v>0</v>
      </c>
      <c r="Y174" s="447">
        <f t="shared" si="156"/>
        <v>0</v>
      </c>
      <c r="Z174" s="447">
        <f>'Priedas 10'!$AC$178</f>
        <v>0</v>
      </c>
      <c r="AA174" s="447">
        <f>SUM('Priedas 6'!$AA$173,'Priedas 8'!$AA$173,'Priedas 11'!$AA$174)</f>
        <v>0</v>
      </c>
      <c r="AB174" s="447">
        <f>SUM('Priedas 6'!$AB$173,'Priedas 8'!$AB$173,'Priedas 11'!$AB$174)</f>
        <v>0</v>
      </c>
      <c r="AC174" s="447">
        <f>'Priedas 10'!$AF$178</f>
        <v>0</v>
      </c>
      <c r="AD174" s="447">
        <f>SUM('Priedas 6'!$AD$173,'Priedas 8'!$AD$173,'Priedas 11'!$AD$174)</f>
        <v>90.08</v>
      </c>
      <c r="AE174" s="418">
        <v>10326.33</v>
      </c>
      <c r="AF174" s="414"/>
      <c r="AG174" s="414"/>
      <c r="AH174" s="414"/>
      <c r="AI174" s="412"/>
      <c r="AJ174" s="419">
        <v>393.89</v>
      </c>
      <c r="AK174" s="412"/>
      <c r="AL174" s="412"/>
      <c r="AM174" s="419">
        <v>110.2</v>
      </c>
      <c r="AN174" s="419">
        <v>22.68</v>
      </c>
      <c r="AO174" s="412"/>
      <c r="AP174" s="419">
        <v>109.96</v>
      </c>
      <c r="AQ174" s="412"/>
      <c r="AR174" s="412"/>
      <c r="AS174" s="419">
        <v>40.799999999999997</v>
      </c>
      <c r="AT174" s="412"/>
      <c r="AU174" s="412"/>
      <c r="AV174" s="415"/>
    </row>
    <row r="175" spans="2:48" s="192" customFormat="1" ht="13.5" customHeight="1" x14ac:dyDescent="0.2">
      <c r="B175" s="180" t="s">
        <v>373</v>
      </c>
      <c r="C175" s="643" t="s">
        <v>101</v>
      </c>
      <c r="D175" s="643"/>
      <c r="E175" s="643"/>
      <c r="F175" s="644"/>
      <c r="G175" s="233">
        <f t="shared" si="138"/>
        <v>0</v>
      </c>
      <c r="H175" s="420">
        <f t="shared" si="139"/>
        <v>0</v>
      </c>
      <c r="I175" s="421">
        <f t="shared" si="140"/>
        <v>0</v>
      </c>
      <c r="J175" s="421">
        <f t="shared" si="141"/>
        <v>0</v>
      </c>
      <c r="K175" s="421">
        <f t="shared" si="142"/>
        <v>0</v>
      </c>
      <c r="L175" s="447">
        <f t="shared" si="143"/>
        <v>0</v>
      </c>
      <c r="M175" s="447">
        <f t="shared" si="144"/>
        <v>0</v>
      </c>
      <c r="N175" s="447">
        <f t="shared" si="145"/>
        <v>0</v>
      </c>
      <c r="O175" s="447">
        <f t="shared" si="146"/>
        <v>0</v>
      </c>
      <c r="P175" s="447">
        <f t="shared" si="147"/>
        <v>0</v>
      </c>
      <c r="Q175" s="447">
        <f t="shared" si="148"/>
        <v>0</v>
      </c>
      <c r="R175" s="447">
        <f t="shared" si="149"/>
        <v>0</v>
      </c>
      <c r="S175" s="447">
        <f t="shared" si="150"/>
        <v>0</v>
      </c>
      <c r="T175" s="447">
        <f t="shared" si="151"/>
        <v>0</v>
      </c>
      <c r="U175" s="447">
        <f t="shared" si="152"/>
        <v>0</v>
      </c>
      <c r="V175" s="447">
        <f t="shared" si="153"/>
        <v>0</v>
      </c>
      <c r="W175" s="447">
        <f t="shared" si="154"/>
        <v>0</v>
      </c>
      <c r="X175" s="447">
        <f t="shared" si="155"/>
        <v>0</v>
      </c>
      <c r="Y175" s="447">
        <f t="shared" si="156"/>
        <v>0</v>
      </c>
      <c r="Z175" s="447">
        <f>'Priedas 10'!$AC$179</f>
        <v>0</v>
      </c>
      <c r="AA175" s="447">
        <f>SUM('Priedas 6'!$AA$174,'Priedas 8'!$AA$174,'Priedas 11'!$AA$175)</f>
        <v>0</v>
      </c>
      <c r="AB175" s="447">
        <f>SUM('Priedas 6'!$AB$174,'Priedas 8'!$AB$174,'Priedas 11'!$AB$175)</f>
        <v>0</v>
      </c>
      <c r="AC175" s="447">
        <f>'Priedas 10'!$AF$179</f>
        <v>0</v>
      </c>
      <c r="AD175" s="447">
        <f>SUM('Priedas 6'!$AD$174,'Priedas 8'!$AD$174,'Priedas 11'!$AD$175)</f>
        <v>0</v>
      </c>
      <c r="AE175" s="413"/>
      <c r="AF175" s="414"/>
      <c r="AG175" s="414"/>
      <c r="AH175" s="414"/>
      <c r="AI175" s="412"/>
      <c r="AJ175" s="412"/>
      <c r="AK175" s="412"/>
      <c r="AL175" s="412"/>
      <c r="AM175" s="412"/>
      <c r="AN175" s="412"/>
      <c r="AO175" s="412"/>
      <c r="AP175" s="412"/>
      <c r="AQ175" s="412"/>
      <c r="AR175" s="412"/>
      <c r="AS175" s="412"/>
      <c r="AT175" s="412"/>
      <c r="AU175" s="412"/>
      <c r="AV175" s="415"/>
    </row>
    <row r="176" spans="2:48" s="192" customFormat="1" ht="13.5" customHeight="1" x14ac:dyDescent="0.2">
      <c r="B176" s="793" t="s">
        <v>459</v>
      </c>
      <c r="C176" s="705"/>
      <c r="D176" s="705"/>
      <c r="E176" s="705"/>
      <c r="F176" s="794"/>
      <c r="G176" s="254">
        <f t="shared" ref="G176:AV176" si="157">SUM(G18,G21,G30,G34,G38,G42,G50,G78,G105,G118,G126,G132,G145,G156,G159)</f>
        <v>2892231.5948202121</v>
      </c>
      <c r="H176" s="255">
        <f t="shared" si="157"/>
        <v>2165382.6200000006</v>
      </c>
      <c r="I176" s="255">
        <f t="shared" si="157"/>
        <v>0</v>
      </c>
      <c r="J176" s="255">
        <f t="shared" si="157"/>
        <v>0</v>
      </c>
      <c r="K176" s="255">
        <f t="shared" si="157"/>
        <v>0</v>
      </c>
      <c r="L176" s="256">
        <f t="shared" si="157"/>
        <v>0</v>
      </c>
      <c r="M176" s="256">
        <f t="shared" si="157"/>
        <v>312495.61</v>
      </c>
      <c r="N176" s="256">
        <f t="shared" si="157"/>
        <v>0</v>
      </c>
      <c r="O176" s="256">
        <f t="shared" si="157"/>
        <v>0</v>
      </c>
      <c r="P176" s="256">
        <f t="shared" si="157"/>
        <v>47572.75</v>
      </c>
      <c r="Q176" s="256">
        <f t="shared" si="157"/>
        <v>197219.26000000004</v>
      </c>
      <c r="R176" s="256">
        <f t="shared" si="157"/>
        <v>0</v>
      </c>
      <c r="S176" s="256">
        <f t="shared" si="157"/>
        <v>62317.419999999984</v>
      </c>
      <c r="T176" s="256">
        <f t="shared" si="157"/>
        <v>0</v>
      </c>
      <c r="U176" s="256">
        <f t="shared" si="157"/>
        <v>0</v>
      </c>
      <c r="V176" s="256">
        <f t="shared" si="157"/>
        <v>15457.289999999999</v>
      </c>
      <c r="W176" s="256">
        <f t="shared" si="157"/>
        <v>0</v>
      </c>
      <c r="X176" s="256">
        <f t="shared" si="157"/>
        <v>0</v>
      </c>
      <c r="Y176" s="256">
        <f t="shared" si="157"/>
        <v>4150</v>
      </c>
      <c r="Z176" s="256">
        <f t="shared" si="157"/>
        <v>0</v>
      </c>
      <c r="AA176" s="256">
        <f t="shared" si="157"/>
        <v>0</v>
      </c>
      <c r="AB176" s="256">
        <f t="shared" si="157"/>
        <v>11.857809273292572</v>
      </c>
      <c r="AC176" s="256">
        <f t="shared" si="157"/>
        <v>0</v>
      </c>
      <c r="AD176" s="256">
        <f t="shared" si="157"/>
        <v>87624.78701093838</v>
      </c>
      <c r="AE176" s="399">
        <f t="shared" si="157"/>
        <v>2165382.0900000003</v>
      </c>
      <c r="AF176" s="255">
        <f t="shared" si="157"/>
        <v>0</v>
      </c>
      <c r="AG176" s="255">
        <f t="shared" si="157"/>
        <v>0</v>
      </c>
      <c r="AH176" s="255">
        <f t="shared" si="157"/>
        <v>0</v>
      </c>
      <c r="AI176" s="256">
        <f t="shared" si="157"/>
        <v>0</v>
      </c>
      <c r="AJ176" s="256">
        <f t="shared" si="157"/>
        <v>312496.13999999996</v>
      </c>
      <c r="AK176" s="256">
        <f t="shared" si="157"/>
        <v>0</v>
      </c>
      <c r="AL176" s="256">
        <f t="shared" si="157"/>
        <v>0</v>
      </c>
      <c r="AM176" s="256">
        <f t="shared" si="157"/>
        <v>47572.75</v>
      </c>
      <c r="AN176" s="256">
        <f t="shared" si="157"/>
        <v>197219.26000000004</v>
      </c>
      <c r="AO176" s="256">
        <f t="shared" si="157"/>
        <v>0</v>
      </c>
      <c r="AP176" s="256">
        <f t="shared" si="157"/>
        <v>62317.42</v>
      </c>
      <c r="AQ176" s="256">
        <f t="shared" si="157"/>
        <v>0</v>
      </c>
      <c r="AR176" s="256">
        <f t="shared" si="157"/>
        <v>0</v>
      </c>
      <c r="AS176" s="256">
        <f t="shared" si="157"/>
        <v>15457.289999999999</v>
      </c>
      <c r="AT176" s="256">
        <f t="shared" si="157"/>
        <v>0</v>
      </c>
      <c r="AU176" s="256">
        <f t="shared" si="157"/>
        <v>0</v>
      </c>
      <c r="AV176" s="257">
        <f t="shared" si="157"/>
        <v>4150</v>
      </c>
    </row>
    <row r="178" spans="2:6" s="2" customFormat="1" x14ac:dyDescent="0.25">
      <c r="B178" s="857" t="s">
        <v>68</v>
      </c>
      <c r="C178" s="857"/>
      <c r="D178" s="857"/>
      <c r="E178" s="857"/>
      <c r="F178" s="857"/>
    </row>
    <row r="179" spans="2:6" s="2" customFormat="1" ht="28.5" customHeight="1" x14ac:dyDescent="0.25">
      <c r="B179" s="857" t="s">
        <v>402</v>
      </c>
      <c r="C179" s="857"/>
      <c r="D179" s="857"/>
      <c r="E179" s="857"/>
      <c r="F179" s="857"/>
    </row>
    <row r="180" spans="2:6" s="2" customFormat="1" ht="30" customHeight="1" x14ac:dyDescent="0.25">
      <c r="B180" s="857" t="s">
        <v>433</v>
      </c>
      <c r="C180" s="857"/>
      <c r="D180" s="857"/>
      <c r="E180" s="857"/>
      <c r="F180" s="857"/>
    </row>
  </sheetData>
  <mergeCells count="228">
    <mergeCell ref="C160:F160"/>
    <mergeCell ref="C161:F161"/>
    <mergeCell ref="C162:F162"/>
    <mergeCell ref="C163:F163"/>
    <mergeCell ref="C164:F164"/>
    <mergeCell ref="C165:F165"/>
    <mergeCell ref="C166:F166"/>
    <mergeCell ref="C155:F155"/>
    <mergeCell ref="C156:F156"/>
    <mergeCell ref="C157:F157"/>
    <mergeCell ref="C158:F158"/>
    <mergeCell ref="C159:F159"/>
    <mergeCell ref="C149:F149"/>
    <mergeCell ref="C150:F150"/>
    <mergeCell ref="C151:F151"/>
    <mergeCell ref="C152:F152"/>
    <mergeCell ref="C153:F153"/>
    <mergeCell ref="C154:F154"/>
    <mergeCell ref="C143:F143"/>
    <mergeCell ref="C144:F144"/>
    <mergeCell ref="C145:F145"/>
    <mergeCell ref="C146:F146"/>
    <mergeCell ref="C147:F147"/>
    <mergeCell ref="A1:AV1"/>
    <mergeCell ref="A2:AV2"/>
    <mergeCell ref="A3:AV3"/>
    <mergeCell ref="A5:AV5"/>
    <mergeCell ref="C148:F148"/>
    <mergeCell ref="C137:F137"/>
    <mergeCell ref="C138:F138"/>
    <mergeCell ref="C139:F139"/>
    <mergeCell ref="C140:F140"/>
    <mergeCell ref="C141:F141"/>
    <mergeCell ref="C142:F142"/>
    <mergeCell ref="C136:F136"/>
    <mergeCell ref="C125:F125"/>
    <mergeCell ref="C126:F126"/>
    <mergeCell ref="C127:F127"/>
    <mergeCell ref="C128:F128"/>
    <mergeCell ref="C129:F129"/>
    <mergeCell ref="C130:F130"/>
    <mergeCell ref="C131:F131"/>
    <mergeCell ref="C132:F132"/>
    <mergeCell ref="C133:F133"/>
    <mergeCell ref="C134:F134"/>
    <mergeCell ref="C135:F135"/>
    <mergeCell ref="C124:F124"/>
    <mergeCell ref="B180:F180"/>
    <mergeCell ref="C167:F167"/>
    <mergeCell ref="C168:F168"/>
    <mergeCell ref="C169:F169"/>
    <mergeCell ref="C170:F170"/>
    <mergeCell ref="C171:F171"/>
    <mergeCell ref="C172:F172"/>
    <mergeCell ref="C173:F173"/>
    <mergeCell ref="C175:F175"/>
    <mergeCell ref="B176:F176"/>
    <mergeCell ref="B178:F178"/>
    <mergeCell ref="B179:F179"/>
    <mergeCell ref="C174:F174"/>
    <mergeCell ref="C122:F122"/>
    <mergeCell ref="C123:F123"/>
    <mergeCell ref="C111:F111"/>
    <mergeCell ref="C113:F113"/>
    <mergeCell ref="C100:F100"/>
    <mergeCell ref="C101:F101"/>
    <mergeCell ref="C102:F102"/>
    <mergeCell ref="C103:F103"/>
    <mergeCell ref="C104:F104"/>
    <mergeCell ref="C105:F105"/>
    <mergeCell ref="C106:F106"/>
    <mergeCell ref="C107:F107"/>
    <mergeCell ref="C108:F108"/>
    <mergeCell ref="C109:F109"/>
    <mergeCell ref="C110:F110"/>
    <mergeCell ref="C112:F112"/>
    <mergeCell ref="C114:F114"/>
    <mergeCell ref="C115:F115"/>
    <mergeCell ref="C116:F116"/>
    <mergeCell ref="C117:F117"/>
    <mergeCell ref="C118:F118"/>
    <mergeCell ref="C119:F119"/>
    <mergeCell ref="C120:F120"/>
    <mergeCell ref="C121:F121"/>
    <mergeCell ref="C99:F99"/>
    <mergeCell ref="C88:F88"/>
    <mergeCell ref="C89:F89"/>
    <mergeCell ref="C90:F90"/>
    <mergeCell ref="C91:F91"/>
    <mergeCell ref="C92:F92"/>
    <mergeCell ref="C93:F93"/>
    <mergeCell ref="C94:F94"/>
    <mergeCell ref="C95:F95"/>
    <mergeCell ref="C96:F96"/>
    <mergeCell ref="C97:F97"/>
    <mergeCell ref="C98:F98"/>
    <mergeCell ref="C87:F87"/>
    <mergeCell ref="C76:F76"/>
    <mergeCell ref="C77:F77"/>
    <mergeCell ref="C78:F78"/>
    <mergeCell ref="C79:F79"/>
    <mergeCell ref="C80:F80"/>
    <mergeCell ref="C81:F81"/>
    <mergeCell ref="C82:F82"/>
    <mergeCell ref="C83:F83"/>
    <mergeCell ref="C84:F84"/>
    <mergeCell ref="C85:F85"/>
    <mergeCell ref="C86:F86"/>
    <mergeCell ref="C75:F75"/>
    <mergeCell ref="C64:F64"/>
    <mergeCell ref="C65:F65"/>
    <mergeCell ref="C66:F66"/>
    <mergeCell ref="C67:F67"/>
    <mergeCell ref="C68:F68"/>
    <mergeCell ref="C69:F69"/>
    <mergeCell ref="C70:F70"/>
    <mergeCell ref="C71:F71"/>
    <mergeCell ref="C72:F72"/>
    <mergeCell ref="C73:F73"/>
    <mergeCell ref="C74:F74"/>
    <mergeCell ref="C63:F63"/>
    <mergeCell ref="C52:F52"/>
    <mergeCell ref="C53:F53"/>
    <mergeCell ref="C54:F54"/>
    <mergeCell ref="C55:F55"/>
    <mergeCell ref="C56:F56"/>
    <mergeCell ref="C57:F57"/>
    <mergeCell ref="C58:F58"/>
    <mergeCell ref="C59:F59"/>
    <mergeCell ref="C60:F60"/>
    <mergeCell ref="C61:F61"/>
    <mergeCell ref="C62:F62"/>
    <mergeCell ref="C30:F30"/>
    <mergeCell ref="C31:F31"/>
    <mergeCell ref="C33:F33"/>
    <mergeCell ref="C51:F51"/>
    <mergeCell ref="C38:F38"/>
    <mergeCell ref="C39:F39"/>
    <mergeCell ref="C40:F40"/>
    <mergeCell ref="C41:F41"/>
    <mergeCell ref="C42:F42"/>
    <mergeCell ref="C43:F43"/>
    <mergeCell ref="C44:F44"/>
    <mergeCell ref="C46:F46"/>
    <mergeCell ref="C48:F48"/>
    <mergeCell ref="C49:F49"/>
    <mergeCell ref="C50:F50"/>
    <mergeCell ref="C34:F34"/>
    <mergeCell ref="C35:F35"/>
    <mergeCell ref="C37:F37"/>
    <mergeCell ref="C28:F28"/>
    <mergeCell ref="C29:F29"/>
    <mergeCell ref="C18:F18"/>
    <mergeCell ref="C19:F19"/>
    <mergeCell ref="C20:F20"/>
    <mergeCell ref="C21:F21"/>
    <mergeCell ref="AB13:AB17"/>
    <mergeCell ref="M13:M17"/>
    <mergeCell ref="N13:N17"/>
    <mergeCell ref="O13:O17"/>
    <mergeCell ref="P13:P17"/>
    <mergeCell ref="Q13:Q17"/>
    <mergeCell ref="H13:I14"/>
    <mergeCell ref="J13:K14"/>
    <mergeCell ref="L13:L17"/>
    <mergeCell ref="C22:F22"/>
    <mergeCell ref="C23:F23"/>
    <mergeCell ref="C24:F24"/>
    <mergeCell ref="C25:F25"/>
    <mergeCell ref="C26:F26"/>
    <mergeCell ref="C27:F27"/>
    <mergeCell ref="AC13:AC17"/>
    <mergeCell ref="R13:R17"/>
    <mergeCell ref="S13:S17"/>
    <mergeCell ref="T13:T17"/>
    <mergeCell ref="U13:U17"/>
    <mergeCell ref="V13:V17"/>
    <mergeCell ref="W13:W17"/>
    <mergeCell ref="X13:X17"/>
    <mergeCell ref="Y13:Y17"/>
    <mergeCell ref="Z13:Z17"/>
    <mergeCell ref="AA13:AA17"/>
    <mergeCell ref="AS13:AS17"/>
    <mergeCell ref="AT13:AT17"/>
    <mergeCell ref="AU13:AU17"/>
    <mergeCell ref="AV13:AV17"/>
    <mergeCell ref="AL13:AL17"/>
    <mergeCell ref="AM13:AM17"/>
    <mergeCell ref="AN13:AN17"/>
    <mergeCell ref="AO13:AO17"/>
    <mergeCell ref="AP13:AP17"/>
    <mergeCell ref="AQ13:AQ17"/>
    <mergeCell ref="AR13:AR17"/>
    <mergeCell ref="AM10:AM12"/>
    <mergeCell ref="AN10:AQ12"/>
    <mergeCell ref="AE13:AF14"/>
    <mergeCell ref="AG13:AH14"/>
    <mergeCell ref="AI13:AI17"/>
    <mergeCell ref="AJ13:AJ17"/>
    <mergeCell ref="AK13:AK17"/>
    <mergeCell ref="AF15:AF17"/>
    <mergeCell ref="AG15:AG17"/>
    <mergeCell ref="AH15:AH17"/>
    <mergeCell ref="AE15:AE17"/>
    <mergeCell ref="AR10:AR12"/>
    <mergeCell ref="B7:Y7"/>
    <mergeCell ref="B9:F17"/>
    <mergeCell ref="G9:G17"/>
    <mergeCell ref="H9:AD9"/>
    <mergeCell ref="H15:H17"/>
    <mergeCell ref="I15:I17"/>
    <mergeCell ref="J15:J17"/>
    <mergeCell ref="K15:K17"/>
    <mergeCell ref="AD13:AD17"/>
    <mergeCell ref="AE9:AV9"/>
    <mergeCell ref="H10:L12"/>
    <mergeCell ref="M10:O12"/>
    <mergeCell ref="P10:P12"/>
    <mergeCell ref="Q10:T12"/>
    <mergeCell ref="U10:U12"/>
    <mergeCell ref="V10:X12"/>
    <mergeCell ref="Y10:Y12"/>
    <mergeCell ref="Z10:AB12"/>
    <mergeCell ref="AS10:AU12"/>
    <mergeCell ref="AV10:AV12"/>
    <mergeCell ref="AC10:AD12"/>
    <mergeCell ref="AE10:AI12"/>
    <mergeCell ref="AJ10:AL12"/>
  </mergeCells>
  <pageMargins left="0.69999998807907104" right="0.69999998807907104" top="0.75" bottom="0.75" header="0.30000001192092901" footer="0.30000001192092901"/>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Priedas 1</vt:lpstr>
      <vt:lpstr>Priedas 5</vt:lpstr>
      <vt:lpstr>Priedas 7</vt:lpstr>
      <vt:lpstr>Priedas 9</vt:lpstr>
      <vt:lpstr>Priedas 6</vt:lpstr>
      <vt:lpstr>Priedas 8</vt:lpstr>
      <vt:lpstr>Priedas 10</vt:lpstr>
      <vt:lpstr>Priedas 11</vt:lpstr>
      <vt:lpstr>Priedas 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Leta Zimkuvienė</dc:creator>
  <cp:lastModifiedBy>Rolandas Grevys</cp:lastModifiedBy>
  <cp:lastPrinted>2022-04-25T07:53:04Z</cp:lastPrinted>
  <dcterms:created xsi:type="dcterms:W3CDTF">2022-03-21T13:34:43Z</dcterms:created>
  <dcterms:modified xsi:type="dcterms:W3CDTF">2022-05-09T12:57:28Z</dcterms:modified>
</cp:coreProperties>
</file>